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"/>
    </mc:Choice>
  </mc:AlternateContent>
  <xr:revisionPtr revIDLastSave="0" documentId="13_ncr:1_{909D9536-0341-49E2-B18A-749DFCD8A5F0}" xr6:coauthVersionLast="46" xr6:coauthVersionMax="46" xr10:uidLastSave="{00000000-0000-0000-0000-000000000000}"/>
  <bookViews>
    <workbookView xWindow="-120" yWindow="-120" windowWidth="19440" windowHeight="15150" tabRatio="596" activeTab="1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externalReferences>
    <externalReference r:id="rId5"/>
  </externalReference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C2" i="1" l="1"/>
  <c r="B3" i="5" l="1"/>
  <c r="B4" i="5"/>
  <c r="B5" i="5"/>
  <c r="B6" i="5"/>
  <c r="B2" i="5"/>
  <c r="F8" i="1"/>
  <c r="F7" i="1" l="1"/>
  <c r="C6" i="5"/>
  <c r="E4" i="5"/>
  <c r="F9" i="1"/>
  <c r="E3" i="5"/>
  <c r="D2" i="5"/>
  <c r="F11" i="1"/>
  <c r="F6" i="5"/>
  <c r="E6" i="5"/>
  <c r="F10" i="1"/>
  <c r="E2" i="5"/>
  <c r="D6" i="5"/>
  <c r="D5" i="5"/>
  <c r="D4" i="5"/>
  <c r="D3" i="5"/>
  <c r="E5" i="5"/>
  <c r="E49" i="1"/>
  <c r="C2" i="5" l="1"/>
  <c r="C5" i="5"/>
  <c r="C4" i="5"/>
  <c r="F4" i="5"/>
  <c r="F2" i="5"/>
  <c r="C3" i="5"/>
  <c r="F3" i="5"/>
  <c r="F5" i="5"/>
  <c r="I8" i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G35" i="3" s="1"/>
  <c r="F46" i="1" s="1"/>
  <c r="I46" i="1" s="1"/>
  <c r="C4" i="3"/>
  <c r="C1" i="3"/>
  <c r="I48" i="1" l="1"/>
  <c r="I49" i="1" s="1"/>
  <c r="C2" i="3"/>
  <c r="C3" i="3"/>
</calcChain>
</file>

<file path=xl/sharedStrings.xml><?xml version="1.0" encoding="utf-8"?>
<sst xmlns="http://schemas.openxmlformats.org/spreadsheetml/2006/main" count="92" uniqueCount="71">
  <si>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</si>
  <si>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</si>
  <si>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</si>
  <si>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</si>
  <si>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</si>
  <si>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</si>
  <si>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</si>
  <si>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</si>
  <si>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</si>
  <si>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</si>
  <si>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</si>
  <si>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</si>
  <si>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</si>
  <si>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</si>
  <si>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</si>
  <si>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</si>
  <si>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</si>
  <si>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</si>
  <si>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</si>
  <si>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</si>
  <si>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</si>
  <si>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</si>
  <si>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</si>
  <si>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</si>
  <si>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</si>
  <si>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</si>
  <si>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</si>
  <si>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</si>
  <si>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</si>
  <si>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</si>
  <si>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</si>
  <si>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</si>
  <si>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</si>
  <si>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</si>
  <si>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</si>
  <si>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</si>
  <si>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</si>
  <si>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</si>
  <si>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</si>
  <si>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</si>
  <si>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</si>
  <si>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</si>
  <si>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</si>
  <si>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</si>
  <si>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</si>
  <si>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</si>
  <si>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</si>
  <si>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</si>
  <si>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</si>
  <si>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</si>
  <si>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</si>
  <si>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</si>
  <si>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</si>
  <si>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</si>
  <si>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</si>
  <si>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</si>
  <si>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</si>
  <si>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</si>
  <si>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</si>
  <si>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</si>
  <si>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</si>
  <si>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</si>
  <si>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</si>
  <si>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Shutterstock SSTK-0DF02-5FCE</t>
  </si>
  <si>
    <t>Mailchimp Essentials MC11510233</t>
  </si>
  <si>
    <t>Mailchimp Essentials MC1182814</t>
  </si>
  <si>
    <t>Mailchimp Essentials MC1211823</t>
  </si>
  <si>
    <t>Dreamstime LLC 1 Week Paid Invoice 2219745</t>
  </si>
  <si>
    <t>Online subscriptions - Peregrine</t>
  </si>
  <si>
    <t>AGG Credit Card Receipts/</t>
  </si>
  <si>
    <t>BoA Transaction Details/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</si>
</sst>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%20AviaGlobalGroup/AGG%20Finance/AGG%20Credit%20Card%20Receipts/AGG%20MasterCard%20Receipt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 MC Chg Trkg Mas"/>
      <sheetName val="stmttab"/>
    </sheetNames>
    <sheetDataSet>
      <sheetData sheetId="0">
        <row r="1">
          <cell r="A1" t="str">
            <v>Date</v>
          </cell>
          <cell r="B1" t="str">
            <v>Client</v>
          </cell>
          <cell r="C1" t="str">
            <v>Member</v>
          </cell>
          <cell r="D1" t="str">
            <v>Transaction Description</v>
          </cell>
          <cell r="E1" t="str">
            <v>Amount</v>
          </cell>
          <cell r="F1" t="str">
            <v>Date Chgd</v>
          </cell>
          <cell r="G1" t="str">
            <v>Date Client Invoiced</v>
          </cell>
          <cell r="H1" t="str">
            <v>Date Paid</v>
          </cell>
          <cell r="I1" t="str">
            <v>Simple Description</v>
          </cell>
          <cell r="J1" t="str">
            <v>AGG Credit Card Receipts/</v>
          </cell>
          <cell r="K1" t="str">
            <v>BoA Transaction Details/</v>
          </cell>
          <cell r="L1" t="str">
            <v>BoA Statement Description</v>
          </cell>
        </row>
        <row r="2">
          <cell r="A2">
            <v>44195</v>
          </cell>
          <cell r="B2" t="str">
            <v>Peregrine</v>
          </cell>
          <cell r="C2" t="str">
            <v>LRC</v>
          </cell>
          <cell r="D2" t="str">
            <v>Shutterstock SSTK-0DF02-5FCE</v>
          </cell>
          <cell r="E2">
            <v>106</v>
          </cell>
          <cell r="F2">
            <v>44195</v>
          </cell>
          <cell r="G2" t="str">
            <v>30DEC20/ PEREARA 0101-20</v>
          </cell>
          <cell r="H2">
            <v>44218</v>
          </cell>
          <cell r="I2" t="str">
            <v>Images for Peregrine Website</v>
          </cell>
          <cell r="J2" t="str">
            <v>201230 - Peregrine - Shutterstock SSTK-0DF02-5FCE.pdf</v>
          </cell>
          <cell r="K2" t="str">
            <v>STK Shutterstock 12-30 PURCHASE 8666633954.pdf</v>
          </cell>
          <cell r="L2" t="str">
            <v>STK*Shutterstock 12/30 PURCHASE 8666633954 NY DEBIT CARD *7411</v>
          </cell>
        </row>
        <row r="3">
          <cell r="A3">
            <v>44214</v>
          </cell>
          <cell r="B3" t="str">
            <v>AGG</v>
          </cell>
          <cell r="C3" t="str">
            <v>LRC</v>
          </cell>
          <cell r="D3" t="str">
            <v>Mailchimp Essentials MC11487833</v>
          </cell>
          <cell r="E3">
            <v>9.99</v>
          </cell>
          <cell r="F3">
            <v>44214</v>
          </cell>
          <cell r="I3" t="str">
            <v>AGG Mailchimp account</v>
          </cell>
          <cell r="J3" t="str">
            <v>210118 - AGG - Mailchimp Essentials MC11487833.pdf</v>
          </cell>
          <cell r="K3" t="str">
            <v>MAILCHIMP MISC 01-18 PURCHASE.pdf</v>
          </cell>
          <cell r="L3" t="str">
            <v>MAILCHIMP *MISC 01/18 PURCHASE MAILCHIMP.COM GA DEBIT CARD *7411</v>
          </cell>
        </row>
        <row r="4">
          <cell r="A4">
            <v>44215</v>
          </cell>
          <cell r="B4" t="str">
            <v>AGG</v>
          </cell>
          <cell r="C4" t="str">
            <v>HEA</v>
          </cell>
          <cell r="D4" t="str">
            <v>NBAA Dues Receipt thru 31MAR2022</v>
          </cell>
          <cell r="E4">
            <v>725</v>
          </cell>
          <cell r="F4">
            <v>44215</v>
          </cell>
          <cell r="I4" t="str">
            <v>NBAA Annual Dues</v>
          </cell>
          <cell r="J4" t="str">
            <v>AGG NBAA Dues Receipt thru 31MAR2022 19Jan21.pdf</v>
          </cell>
          <cell r="L4" t="str">
            <v>NATIONAL BUSINESS 01/19 PURCHASE WASHINGTON DC DEBIT CARD *0975</v>
          </cell>
        </row>
        <row r="5">
          <cell r="A5">
            <v>44216</v>
          </cell>
          <cell r="B5" t="str">
            <v>Peregrine</v>
          </cell>
          <cell r="C5" t="str">
            <v>LRC</v>
          </cell>
          <cell r="D5" t="str">
            <v>Mailchimp Essentials MC11510233</v>
          </cell>
          <cell r="E5">
            <v>52.99</v>
          </cell>
          <cell r="F5">
            <v>44216</v>
          </cell>
          <cell r="I5" t="str">
            <v>Peregrine Mailchimp Account</v>
          </cell>
          <cell r="J5" t="str">
            <v>210120 - Peregrine - Mailchimp Essentials MC11510233.pdf</v>
          </cell>
          <cell r="K5" t="str">
            <v>MailChimp 01-20 PURCHASE Atlanta GA.pdf</v>
          </cell>
          <cell r="L5" t="str">
            <v>MailChimp 01/20 PURCHASE Atlanta GA DEBIT CARD *7411</v>
          </cell>
        </row>
        <row r="6">
          <cell r="A6">
            <v>44221</v>
          </cell>
          <cell r="B6" t="str">
            <v>Peregrine</v>
          </cell>
          <cell r="C6" t="str">
            <v>FWC</v>
          </cell>
          <cell r="D6" t="str">
            <v>Owl for Thunderbird</v>
          </cell>
          <cell r="E6">
            <v>12.19</v>
          </cell>
          <cell r="F6">
            <v>44221</v>
          </cell>
          <cell r="I6" t="str">
            <v>Owl - Microsoft Exchange Access Software</v>
          </cell>
          <cell r="K6" t="str">
            <v>OWL FOR THUNDERBI 01-23 PURCHASE WIESBADEN.pdf</v>
          </cell>
          <cell r="L6" t="str">
            <v>OWL FOR THUNDERBI 01/23 PURCHASE WIESBADEN DEBIT CARD *7429</v>
          </cell>
        </row>
        <row r="7">
          <cell r="A7">
            <v>44221</v>
          </cell>
          <cell r="B7" t="str">
            <v>Peregrine</v>
          </cell>
          <cell r="C7" t="str">
            <v>FWC</v>
          </cell>
          <cell r="D7" t="str">
            <v>Transaction fee for Owl for Thunderbird</v>
          </cell>
          <cell r="E7">
            <v>0.37</v>
          </cell>
          <cell r="F7">
            <v>44221</v>
          </cell>
          <cell r="I7" t="str">
            <v>Foreign currency transaction fee for Owl</v>
          </cell>
          <cell r="K7" t="str">
            <v>INTERNATIONAL TRANSACTION FEE 01-23 OWL FOR THUNDERBI WIESBADEN.pdf</v>
          </cell>
          <cell r="L7" t="str">
            <v>INTERNATIONAL TRANSACTION FEE 01/23 OWL FOR THUNDERBI WIESBADEN DEBIT CARD *7429</v>
          </cell>
        </row>
        <row r="8">
          <cell r="A8">
            <v>44221</v>
          </cell>
          <cell r="B8" t="str">
            <v>Peregrine</v>
          </cell>
          <cell r="C8" t="str">
            <v>FWC</v>
          </cell>
          <cell r="D8" t="str">
            <v>Elementor website tool</v>
          </cell>
          <cell r="E8">
            <v>49</v>
          </cell>
          <cell r="F8">
            <v>44221</v>
          </cell>
          <cell r="I8" t="str">
            <v>Elementor, website template software</v>
          </cell>
          <cell r="K8" t="str">
            <v>ELEMENTOR 01-24 PURCHASE WILMINGTON DE.pdf</v>
          </cell>
          <cell r="L8" t="str">
            <v>ELEMENTOR 01/24 PURCHASE WILMINGTON DE DEBIT CARD *7429</v>
          </cell>
        </row>
        <row r="9">
          <cell r="A9">
            <v>44221</v>
          </cell>
          <cell r="B9" t="str">
            <v>Peregrine</v>
          </cell>
          <cell r="C9" t="str">
            <v>FWC</v>
          </cell>
          <cell r="D9" t="str">
            <v>Website tool</v>
          </cell>
          <cell r="E9">
            <v>69</v>
          </cell>
          <cell r="F9">
            <v>44221</v>
          </cell>
          <cell r="I9" t="str">
            <v>Website "Under construction" plugin</v>
          </cell>
          <cell r="K9" t="str">
            <v>GUM.CO CC WEBFAC 01-24 PURCHASE 6502043486.pdf</v>
          </cell>
          <cell r="L9" t="str">
            <v>GUM.CO/CC* WEBFAC 01/24 PURCHASE 6502043486 CA DEBIT CARD *7429</v>
          </cell>
        </row>
        <row r="10">
          <cell r="A10">
            <v>44221</v>
          </cell>
          <cell r="B10" t="str">
            <v>Peregrine</v>
          </cell>
          <cell r="C10" t="str">
            <v>FWC</v>
          </cell>
          <cell r="D10" t="str">
            <v>Really simple SSL</v>
          </cell>
          <cell r="E10">
            <v>29</v>
          </cell>
          <cell r="F10">
            <v>44221</v>
          </cell>
          <cell r="I10" t="str">
            <v>Really Simple SSL plug-in for website</v>
          </cell>
          <cell r="K10" t="str">
            <v>REALLY SIMPLE SSL 01-24 PURCHASE GRONINGEN.pdf</v>
          </cell>
          <cell r="L10" t="str">
            <v>REALLY SIMPLE SSL 01/24 PURCHASE GRONINGEN DEBIT CARD *7429</v>
          </cell>
        </row>
        <row r="11">
          <cell r="A11">
            <v>44221</v>
          </cell>
          <cell r="B11" t="str">
            <v>Peregrine</v>
          </cell>
          <cell r="C11" t="str">
            <v>FWC</v>
          </cell>
          <cell r="D11" t="str">
            <v>Transaction fee for Really Simple SSL</v>
          </cell>
          <cell r="E11">
            <v>0.87</v>
          </cell>
          <cell r="F11">
            <v>44221</v>
          </cell>
          <cell r="I11" t="str">
            <v>Foreign currency transaction fee for Really Simple SSL</v>
          </cell>
          <cell r="K11" t="str">
            <v>INTERNATIONAL TRANSACTION FEE 01-24 REALLY SIMPLE SSL GRONINGEN.pdf</v>
          </cell>
          <cell r="L11" t="str">
            <v>INTERNATIONAL TRANSACTION FEE 01/24 REALLY SIMPLE SSL GRONINGEN DEBIT CARD *7429</v>
          </cell>
        </row>
        <row r="12">
          <cell r="A12">
            <v>44221</v>
          </cell>
          <cell r="B12" t="str">
            <v>Peregrine</v>
          </cell>
          <cell r="C12" t="str">
            <v>FWC</v>
          </cell>
          <cell r="D12" t="str">
            <v>Website tool purchase</v>
          </cell>
          <cell r="E12">
            <v>24</v>
          </cell>
          <cell r="F12">
            <v>44221</v>
          </cell>
          <cell r="I12" t="str">
            <v>Website plug-in for website</v>
          </cell>
          <cell r="K12" t="str">
            <v>PAYPAL SOFTACULO 01-24 PURCHASE 4029357733.pdf</v>
          </cell>
          <cell r="L12" t="str">
            <v>PAYPAL *SOFTACULO 01/24 PURCHASE 4029357733 CA DEBIT CARD *7429</v>
          </cell>
        </row>
        <row r="13">
          <cell r="A13">
            <v>44221</v>
          </cell>
          <cell r="B13" t="str">
            <v>Peregrine</v>
          </cell>
          <cell r="C13" t="str">
            <v>FWC</v>
          </cell>
          <cell r="D13" t="str">
            <v>Complianz plug-in for website</v>
          </cell>
          <cell r="E13">
            <v>45</v>
          </cell>
          <cell r="F13">
            <v>44221</v>
          </cell>
          <cell r="I13" t="str">
            <v>Complianz - Website plugin for international compliance</v>
          </cell>
          <cell r="K13" t="str">
            <v>COMPLIANZ GDPR PL 01-25 PURCHASE GRONINGEN.pdf</v>
          </cell>
          <cell r="L13" t="str">
            <v>COMPLIANZ GDPR PL 01/25 PURCHASE GRONINGEN DEBIT CARD *7429</v>
          </cell>
        </row>
        <row r="14">
          <cell r="A14">
            <v>44221</v>
          </cell>
          <cell r="B14" t="str">
            <v>Peregrine</v>
          </cell>
          <cell r="C14" t="str">
            <v>FWC</v>
          </cell>
          <cell r="D14" t="str">
            <v>Transaction fee fro Complianz plug-in</v>
          </cell>
          <cell r="E14">
            <v>1.35</v>
          </cell>
          <cell r="F14">
            <v>44221</v>
          </cell>
          <cell r="I14" t="str">
            <v>Foreign transaction fee for Complianz</v>
          </cell>
          <cell r="K14" t="str">
            <v>INTERNATIONAL TRANSACTION FEE 01-25 COMPLIANZ GDPR PL GRONINGEN.pdf</v>
          </cell>
          <cell r="L14" t="str">
            <v>INTERNATIONAL TRANSACTION FEE 01/25 COMPLIANZ GDPR PL GRONINGEN DEBIT CARD *7429</v>
          </cell>
        </row>
        <row r="15">
          <cell r="A15">
            <v>44224</v>
          </cell>
          <cell r="B15" t="str">
            <v>AGG</v>
          </cell>
          <cell r="C15" t="str">
            <v>LRC</v>
          </cell>
          <cell r="D15" t="str">
            <v>Shutterstock SSTK-0F065-DFD</v>
          </cell>
          <cell r="E15">
            <v>125</v>
          </cell>
          <cell r="F15">
            <v>44224</v>
          </cell>
          <cell r="I15" t="str">
            <v>Images for websites</v>
          </cell>
          <cell r="J15" t="str">
            <v>210128 - Shutterstock SSTK-0F065-DFD2.pdf</v>
          </cell>
          <cell r="K15" t="str">
            <v>STK Shutterstock 01-28 PURCHASE 8666633954.pdf</v>
          </cell>
          <cell r="L15" t="str">
            <v>STK*Shutterstock 01/28 PURCHASE 8666633954 NY DEBIT CARD *7411</v>
          </cell>
        </row>
        <row r="16">
          <cell r="A16">
            <v>44244</v>
          </cell>
          <cell r="B16" t="str">
            <v>AGG</v>
          </cell>
          <cell r="C16" t="str">
            <v>LRC</v>
          </cell>
          <cell r="D16" t="str">
            <v>RTCA Membership Confirmation 004903</v>
          </cell>
          <cell r="E16">
            <v>600</v>
          </cell>
          <cell r="F16">
            <v>44244</v>
          </cell>
          <cell r="I16" t="str">
            <v>RTCA Annual Membership Dues</v>
          </cell>
          <cell r="J16" t="str">
            <v>210217 - RTCA Membership Confirmation 0049032.pdf</v>
          </cell>
          <cell r="K16" t="str">
            <v>RTCA 02-17 PURCHASE 2023300656.pdf</v>
          </cell>
          <cell r="L16" t="str">
            <v>RTCA 02/17 PURCHASE 2023300656 DC DEBIT CARD *7411</v>
          </cell>
        </row>
        <row r="17">
          <cell r="A17">
            <v>44245</v>
          </cell>
          <cell r="B17" t="str">
            <v>AGG</v>
          </cell>
          <cell r="C17" t="str">
            <v>LRC</v>
          </cell>
          <cell r="D17" t="str">
            <v>Mailchimp Essentials MC1180669</v>
          </cell>
          <cell r="E17">
            <v>10.55</v>
          </cell>
          <cell r="F17">
            <v>44245</v>
          </cell>
          <cell r="I17" t="str">
            <v>AGG Mailchimp account</v>
          </cell>
          <cell r="J17" t="str">
            <v>210218 - AGG - Mailchimp Essentials MC11806693.pdf</v>
          </cell>
          <cell r="K17" t="str">
            <v>MAILCHIMP MISC 02-18 PURCHASE.pdf</v>
          </cell>
          <cell r="L17" t="str">
            <v>MAILCHIMP *MISC 02/18 PURCHASE MAILCHIMP.COM GA DEBIT CARD *7411</v>
          </cell>
        </row>
        <row r="18">
          <cell r="A18">
            <v>44247</v>
          </cell>
          <cell r="B18" t="str">
            <v>Peregrine</v>
          </cell>
          <cell r="C18" t="str">
            <v>LRC</v>
          </cell>
          <cell r="D18" t="str">
            <v>Mailchimp Essentials MC1182814</v>
          </cell>
          <cell r="E18">
            <v>52.99</v>
          </cell>
          <cell r="F18">
            <v>44247</v>
          </cell>
          <cell r="I18" t="str">
            <v>Peregrine Mailchimp Account</v>
          </cell>
          <cell r="J18" t="str">
            <v>210220 - Peregrine - Mailchimp Essentials MC11828145.pdf</v>
          </cell>
          <cell r="K18" t="str">
            <v>MailChimp 02-20 PURCHASE Atlanta GA.pdf</v>
          </cell>
          <cell r="L18" t="str">
            <v>MailChimp 02/20 PURCHASE Atlanta GA DEBIT CARD *7411</v>
          </cell>
        </row>
        <row r="19">
          <cell r="A19">
            <v>44254</v>
          </cell>
          <cell r="B19" t="str">
            <v>AGG</v>
          </cell>
          <cell r="C19" t="str">
            <v>LRC</v>
          </cell>
          <cell r="D19" t="str">
            <v>Shutterstock SSTK-0B738-AA9</v>
          </cell>
          <cell r="E19">
            <v>125</v>
          </cell>
          <cell r="F19">
            <v>44254</v>
          </cell>
          <cell r="I19" t="str">
            <v>Images for websites</v>
          </cell>
          <cell r="J19" t="str">
            <v>210227 - Shutterstock SSTK-0B738-AA97.pdf</v>
          </cell>
          <cell r="K19" t="str">
            <v>STK Shutterstock 02-27 PURCHASE 8666633954 NY.pdf</v>
          </cell>
          <cell r="L19" t="str">
            <v>STK*Shutterstock 02/27 PURCHASE 8666633954 NY DEBIT CARD *7411</v>
          </cell>
        </row>
        <row r="20">
          <cell r="A20">
            <v>44272</v>
          </cell>
          <cell r="B20" t="str">
            <v>Peregrine</v>
          </cell>
          <cell r="C20" t="str">
            <v>FWC</v>
          </cell>
          <cell r="D20" t="str">
            <v>Monster Insights web analytics</v>
          </cell>
          <cell r="E20">
            <v>79.599999999999994</v>
          </cell>
          <cell r="F20">
            <v>44272</v>
          </cell>
          <cell r="I20" t="str">
            <v>Monster Insights - Website analytics subscription</v>
          </cell>
          <cell r="K20" t="str">
            <v>MONSTERINSIGHTS P 03-16 PURCHASE WEST PALM BEA FL.pdf</v>
          </cell>
          <cell r="L20" t="str">
            <v>MONSTERINSIGHTS P 03/16 PURCHASE WEST PALM BEA FL DEBIT CARD *7429</v>
          </cell>
        </row>
        <row r="21">
          <cell r="A21">
            <v>44272</v>
          </cell>
          <cell r="B21" t="str">
            <v>Peregrine</v>
          </cell>
          <cell r="C21" t="str">
            <v>FWC</v>
          </cell>
          <cell r="D21" t="str">
            <v>Website tool purchase</v>
          </cell>
          <cell r="E21">
            <v>49.5</v>
          </cell>
          <cell r="F21">
            <v>44272</v>
          </cell>
          <cell r="I21" t="str">
            <v>Semper - Website Analytics subscription</v>
          </cell>
          <cell r="K21" t="str">
            <v>SEMPER PLUGINS AI 03-16 PURCHASE 8552845840 FL.pdf</v>
          </cell>
          <cell r="L21" t="str">
            <v>SEMPER PLUGINS AI 03/16 PURCHASE 8552845840 FL DEBIT CARD *7429</v>
          </cell>
        </row>
        <row r="22">
          <cell r="A22">
            <v>44273</v>
          </cell>
          <cell r="B22" t="str">
            <v>AGG</v>
          </cell>
          <cell r="C22" t="str">
            <v>LRC</v>
          </cell>
          <cell r="D22" t="str">
            <v>Mailchimp Essentials MC1209509</v>
          </cell>
          <cell r="E22">
            <v>10.55</v>
          </cell>
          <cell r="F22">
            <v>44273</v>
          </cell>
          <cell r="I22" t="str">
            <v>AGG Mailchimp account</v>
          </cell>
          <cell r="J22" t="str">
            <v>210318 - AGG - Mailchimp Essentials MC12095090.pdf</v>
          </cell>
          <cell r="K22" t="str">
            <v>MAILCHIMP MISC 03-18 PURCHASE.pdf</v>
          </cell>
          <cell r="L22" t="str">
            <v>MAILCHIMP *MISC 03/18 PURCHASE MAILCHIMP.COM GA DEBIT CARD *7411</v>
          </cell>
        </row>
        <row r="23">
          <cell r="A23">
            <v>44275</v>
          </cell>
          <cell r="B23" t="str">
            <v>Peregrine</v>
          </cell>
          <cell r="C23" t="str">
            <v>LRC</v>
          </cell>
          <cell r="D23" t="str">
            <v>Mailchimp Essentials MC1211823</v>
          </cell>
          <cell r="E23">
            <v>52.99</v>
          </cell>
          <cell r="F23">
            <v>44275</v>
          </cell>
          <cell r="I23" t="str">
            <v>Peregrine Mailchimp Account</v>
          </cell>
          <cell r="J23" t="str">
            <v>210320 - Peregrine - Mailchimp Essentials MC12118234.pdf</v>
          </cell>
          <cell r="K23" t="str">
            <v>MailChimp 03-20 PURCHASE Atlanta GA.pdf</v>
          </cell>
          <cell r="L23" t="str">
            <v>MailChimp 03/20 PURCHASE Atlanta GA DEBIT CARD *7411</v>
          </cell>
        </row>
        <row r="24">
          <cell r="A24">
            <v>44283</v>
          </cell>
          <cell r="B24" t="str">
            <v>AGG</v>
          </cell>
          <cell r="C24" t="str">
            <v>LRC</v>
          </cell>
          <cell r="D24" t="str">
            <v>Shutterstock SSTK-05F1C-0C5</v>
          </cell>
          <cell r="E24">
            <v>125</v>
          </cell>
          <cell r="F24">
            <v>44283</v>
          </cell>
          <cell r="I24" t="str">
            <v>Images for websites</v>
          </cell>
          <cell r="J24" t="str">
            <v>210328 - Shutterstock SSTK-05F1C-0C56.pdf</v>
          </cell>
          <cell r="K24" t="str">
            <v>STK Shutterstock 03-28 PURCHASE 8666633954.pdf</v>
          </cell>
          <cell r="L24" t="str">
            <v>STK*Shutterstock 03/28 PURCHASE 8666633954 NY DEBIT CARD *7411</v>
          </cell>
        </row>
        <row r="25">
          <cell r="A25">
            <v>44287</v>
          </cell>
          <cell r="B25" t="str">
            <v>Peregrine</v>
          </cell>
          <cell r="C25" t="str">
            <v>LRC</v>
          </cell>
          <cell r="D25" t="str">
            <v>Dreamstime LLC 1 Week Free Invoice 2219742</v>
          </cell>
          <cell r="E25">
            <v>0</v>
          </cell>
          <cell r="F25">
            <v>44287</v>
          </cell>
          <cell r="I25" t="str">
            <v/>
          </cell>
          <cell r="J25" t="str">
            <v>210401 - Dreamstime LLC 1 Week Free Invoice 22197420.pdf</v>
          </cell>
          <cell r="K25" t="str">
            <v/>
          </cell>
        </row>
        <row r="26">
          <cell r="A26">
            <v>44287</v>
          </cell>
          <cell r="B26" t="str">
            <v>Peregrine</v>
          </cell>
          <cell r="C26" t="str">
            <v>LRC</v>
          </cell>
          <cell r="D26" t="str">
            <v>Dreamstime LLC 1 Week Paid Invoice 2219745</v>
          </cell>
          <cell r="E26">
            <v>23</v>
          </cell>
          <cell r="F26">
            <v>44287</v>
          </cell>
          <cell r="I26" t="str">
            <v>Images for Press Releases</v>
          </cell>
          <cell r="J26" t="str">
            <v>210401 - Dreamstime LLC 1 Week Paid Invoice 22197454.pdf</v>
          </cell>
          <cell r="K26" t="str">
            <v>DREAMSTIME.COM 04-01 PURCHASE 6157715611.pdf</v>
          </cell>
          <cell r="L26" t="str">
            <v>DREAMSTIME.COM 04/01 PURCHASE 6157715611 TN DEBIT CARD *7411</v>
          </cell>
        </row>
        <row r="27">
          <cell r="A27">
            <v>44291</v>
          </cell>
          <cell r="B27" t="str">
            <v>Peregrine</v>
          </cell>
          <cell r="C27" t="str">
            <v>LRC</v>
          </cell>
          <cell r="D27" t="str">
            <v>Mailchimp Google Analytics Add-on MC1227156</v>
          </cell>
          <cell r="E27">
            <v>0</v>
          </cell>
          <cell r="F27">
            <v>44291</v>
          </cell>
          <cell r="I27" t="str">
            <v/>
          </cell>
          <cell r="J27" t="str">
            <v>210405 - Peregrine - Mailchimp Google Analytics Add-on MC12271562.pdf</v>
          </cell>
          <cell r="K27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workbookViewId="0">
      <selection activeCell="E19" sqref="E19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62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210408 - LRC ADS_BG ER MasterCard Template File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68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44195</v>
      </c>
      <c r="B7" s="30" t="s">
        <v>57</v>
      </c>
      <c r="C7" s="28" t="s">
        <v>42</v>
      </c>
      <c r="D7" s="99" t="s">
        <v>55</v>
      </c>
      <c r="E7" s="99" t="s">
        <v>63</v>
      </c>
      <c r="F7" s="23">
        <f>INDEX('[1]AGG MC Chg Trkg Mas'!$A:$L,MATCH(E7,'[1]AGG MC Chg Trkg Mas'!$D:$D,0),5)</f>
        <v>106</v>
      </c>
      <c r="G7" s="39" t="s">
        <v>52</v>
      </c>
      <c r="H7" s="39">
        <v>1</v>
      </c>
      <c r="I7" s="23">
        <f>F7*H7</f>
        <v>106</v>
      </c>
      <c r="K7" s="18"/>
    </row>
    <row r="8" spans="1:15" x14ac:dyDescent="0.25">
      <c r="A8" s="32">
        <v>44216</v>
      </c>
      <c r="B8" s="30" t="s">
        <v>57</v>
      </c>
      <c r="C8" s="28" t="s">
        <v>42</v>
      </c>
      <c r="D8" s="99" t="s">
        <v>56</v>
      </c>
      <c r="E8" s="99" t="s">
        <v>64</v>
      </c>
      <c r="F8" s="23">
        <f>INDEX('[1]AGG MC Chg Trkg Mas'!$A:$L,MATCH(E8,'[1]AGG MC Chg Trkg Mas'!$D:$D,0),5)</f>
        <v>52.99</v>
      </c>
      <c r="G8" s="39" t="s">
        <v>52</v>
      </c>
      <c r="H8" s="39">
        <v>1</v>
      </c>
      <c r="I8" s="23">
        <f>F8*H8</f>
        <v>52.99</v>
      </c>
      <c r="K8" s="18"/>
      <c r="O8" s="27"/>
    </row>
    <row r="9" spans="1:15" x14ac:dyDescent="0.25">
      <c r="A9" s="32">
        <v>44249</v>
      </c>
      <c r="B9" s="30" t="s">
        <v>57</v>
      </c>
      <c r="C9" s="28" t="s">
        <v>42</v>
      </c>
      <c r="D9" s="99" t="s">
        <v>56</v>
      </c>
      <c r="E9" s="99" t="s">
        <v>65</v>
      </c>
      <c r="F9" s="23">
        <f>INDEX('[1]AGG MC Chg Trkg Mas'!$A:$L,MATCH(E9,'[1]AGG MC Chg Trkg Mas'!$D:$D,0),5)</f>
        <v>52.99</v>
      </c>
      <c r="G9" s="39" t="s">
        <v>52</v>
      </c>
      <c r="H9" s="39">
        <v>1</v>
      </c>
      <c r="I9" s="23">
        <f>F9*H9</f>
        <v>52.99</v>
      </c>
      <c r="N9" s="27"/>
    </row>
    <row r="10" spans="1:15" x14ac:dyDescent="0.25">
      <c r="A10" s="32">
        <v>44277</v>
      </c>
      <c r="B10" s="30" t="s">
        <v>57</v>
      </c>
      <c r="C10" s="28" t="s">
        <v>42</v>
      </c>
      <c r="D10" s="99" t="s">
        <v>56</v>
      </c>
      <c r="E10" s="99" t="s">
        <v>66</v>
      </c>
      <c r="F10" s="23">
        <f>INDEX('[1]AGG MC Chg Trkg Mas'!$A:$L,MATCH(E10,'[1]AGG MC Chg Trkg Mas'!$D:$D,0),5)</f>
        <v>52.99</v>
      </c>
      <c r="G10" s="39" t="s">
        <v>52</v>
      </c>
      <c r="H10" s="39">
        <v>1</v>
      </c>
      <c r="I10" s="23">
        <f t="shared" ref="I10:I11" si="0">F10*H10</f>
        <v>52.99</v>
      </c>
      <c r="N10" s="27"/>
    </row>
    <row r="11" spans="1:15" x14ac:dyDescent="0.25">
      <c r="A11" s="31">
        <v>44288</v>
      </c>
      <c r="B11" s="30" t="s">
        <v>57</v>
      </c>
      <c r="C11" s="28" t="s">
        <v>42</v>
      </c>
      <c r="D11" s="99" t="s">
        <v>55</v>
      </c>
      <c r="E11" s="99" t="s">
        <v>67</v>
      </c>
      <c r="F11" s="23">
        <f>INDEX('[1]AGG MC Chg Trkg Mas'!$A:$L,MATCH(E11,'[1]AGG MC Chg Trkg Mas'!$D:$D,0),5)</f>
        <v>23</v>
      </c>
      <c r="G11" s="39" t="s">
        <v>52</v>
      </c>
      <c r="H11" s="39">
        <v>1</v>
      </c>
      <c r="I11" s="23">
        <f t="shared" si="0"/>
        <v>23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58</v>
      </c>
      <c r="F48" s="103"/>
      <c r="G48" s="104"/>
      <c r="H48" s="104"/>
      <c r="I48" s="105">
        <f>SUM(I7:I46)</f>
        <v>287.97000000000003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 from Peregrine</v>
      </c>
      <c r="F49" s="103"/>
      <c r="G49" s="104"/>
      <c r="H49" s="104"/>
      <c r="I49" s="105">
        <f>IF(LEN(E1)&gt;7,I48,0)</f>
        <v>287.97000000000003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dimension ref="A1:F6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F1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59</v>
      </c>
      <c r="B1" s="108" t="s">
        <v>11</v>
      </c>
      <c r="C1" s="108" t="s">
        <v>60</v>
      </c>
      <c r="D1" s="108" t="s">
        <v>69</v>
      </c>
      <c r="E1" s="108" t="s">
        <v>70</v>
      </c>
      <c r="F1" s="108" t="s">
        <v>61</v>
      </c>
    </row>
    <row r="2" spans="1:6" x14ac:dyDescent="0.25">
      <c r="A2" s="106">
        <v>1</v>
      </c>
      <c r="B2" t="str">
        <f>INDEX('Expense Summary'!$A$7:$F$11,A2,5)</f>
        <v>Shutterstock SSTK-0DF02-5FCE</v>
      </c>
      <c r="C2" t="str">
        <f>INDEX('[1]AGG MC Chg Trkg Mas'!$A:$L,MATCH($B2,'[1]AGG MC Chg Trkg Mas'!$D:$D,0),MATCH(C$1,'[1]AGG MC Chg Trkg Mas'!$A$1:$L$1,0))</f>
        <v>Images for Peregrine Website</v>
      </c>
      <c r="D2" t="str">
        <f>INDEX('[1]AGG MC Chg Trkg Mas'!$A:$L,MATCH($B2,'[1]AGG MC Chg Trkg Mas'!$D:$D,0),MATCH(D$1,'[1]AGG MC Chg Trkg Mas'!$A$1:$L$1,0))</f>
        <v>201230 - Peregrine - Shutterstock SSTK-0DF02-5FCE.pdf</v>
      </c>
      <c r="E2" t="str">
        <f>INDEX('[1]AGG MC Chg Trkg Mas'!$A:$L,MATCH($B2,'[1]AGG MC Chg Trkg Mas'!$D:$D,0),MATCH(E$1,'[1]AGG MC Chg Trkg Mas'!$A$1:$L$1,0))</f>
        <v>STK Shutterstock 12-30 PURCHASE 8666633954.pdf</v>
      </c>
      <c r="F2" t="str">
        <f>INDEX('[1]AGG MC Chg Trkg Mas'!$A:$L,MATCH($B2,'[1]AGG MC Chg Trkg Mas'!$D:$D,0),MATCH(F$1,'[1]AGG MC Chg Trkg Mas'!$A$1:$L$1,0))</f>
        <v>STK*Shutterstock 12/30 PURCHASE 8666633954 NY DEBIT CARD *7411</v>
      </c>
    </row>
    <row r="3" spans="1:6" x14ac:dyDescent="0.25">
      <c r="A3" s="106">
        <v>2</v>
      </c>
      <c r="B3" t="str">
        <f>INDEX('Expense Summary'!$A$7:$F$11,A3,5)</f>
        <v>Mailchimp Essentials MC11510233</v>
      </c>
      <c r="C3" t="str">
        <f>INDEX('[1]AGG MC Chg Trkg Mas'!$A:$L,MATCH($B3,'[1]AGG MC Chg Trkg Mas'!$D:$D,0),MATCH(C$1,'[1]AGG MC Chg Trkg Mas'!$A$1:$L$1,0))</f>
        <v>Peregrine Mailchimp Account</v>
      </c>
      <c r="D3" t="str">
        <f>INDEX('[1]AGG MC Chg Trkg Mas'!$A:$L,MATCH($B3,'[1]AGG MC Chg Trkg Mas'!$D:$D,0),MATCH(D$1,'[1]AGG MC Chg Trkg Mas'!$A$1:$L$1,0))</f>
        <v>210120 - Peregrine - Mailchimp Essentials MC11510233.pdf</v>
      </c>
      <c r="E3" t="str">
        <f>INDEX('[1]AGG MC Chg Trkg Mas'!$A:$L,MATCH($B3,'[1]AGG MC Chg Trkg Mas'!$D:$D,0),MATCH(E$1,'[1]AGG MC Chg Trkg Mas'!$A$1:$L$1,0))</f>
        <v>MailChimp 01-20 PURCHASE Atlanta GA.pdf</v>
      </c>
      <c r="F3" t="str">
        <f>INDEX('[1]AGG MC Chg Trkg Mas'!$A:$L,MATCH($B3,'[1]AGG MC Chg Trkg Mas'!$D:$D,0),MATCH(F$1,'[1]AGG MC Chg Trkg Mas'!$A$1:$L$1,0))</f>
        <v>MailChimp 01/20 PURCHASE Atlanta GA DEBIT CARD *7411</v>
      </c>
    </row>
    <row r="4" spans="1:6" x14ac:dyDescent="0.25">
      <c r="A4" s="106">
        <v>3</v>
      </c>
      <c r="B4" t="str">
        <f>INDEX('Expense Summary'!$A$7:$F$11,A4,5)</f>
        <v>Mailchimp Essentials MC1182814</v>
      </c>
      <c r="C4" t="str">
        <f>INDEX('[1]AGG MC Chg Trkg Mas'!$A:$L,MATCH($B4,'[1]AGG MC Chg Trkg Mas'!$D:$D,0),MATCH(C$1,'[1]AGG MC Chg Trkg Mas'!$A$1:$L$1,0))</f>
        <v>Peregrine Mailchimp Account</v>
      </c>
      <c r="D4" t="str">
        <f>INDEX('[1]AGG MC Chg Trkg Mas'!$A:$L,MATCH($B4,'[1]AGG MC Chg Trkg Mas'!$D:$D,0),MATCH(D$1,'[1]AGG MC Chg Trkg Mas'!$A$1:$L$1,0))</f>
        <v>210220 - Peregrine - Mailchimp Essentials MC11828145.pdf</v>
      </c>
      <c r="E4" t="str">
        <f>INDEX('[1]AGG MC Chg Trkg Mas'!$A:$L,MATCH($B4,'[1]AGG MC Chg Trkg Mas'!$D:$D,0),MATCH(E$1,'[1]AGG MC Chg Trkg Mas'!$A$1:$L$1,0))</f>
        <v>MailChimp 02-20 PURCHASE Atlanta GA.pdf</v>
      </c>
      <c r="F4" t="str">
        <f>INDEX('[1]AGG MC Chg Trkg Mas'!$A:$L,MATCH($B4,'[1]AGG MC Chg Trkg Mas'!$D:$D,0),MATCH(F$1,'[1]AGG MC Chg Trkg Mas'!$A$1:$L$1,0))</f>
        <v>MailChimp 02/20 PURCHASE Atlanta GA DEBIT CARD *7411</v>
      </c>
    </row>
    <row r="5" spans="1:6" x14ac:dyDescent="0.25">
      <c r="A5" s="106">
        <v>4</v>
      </c>
      <c r="B5" t="str">
        <f>INDEX('Expense Summary'!$A$7:$F$11,A5,5)</f>
        <v>Mailchimp Essentials MC1211823</v>
      </c>
      <c r="C5" t="str">
        <f>INDEX('[1]AGG MC Chg Trkg Mas'!$A:$L,MATCH($B5,'[1]AGG MC Chg Trkg Mas'!$D:$D,0),MATCH(C$1,'[1]AGG MC Chg Trkg Mas'!$A$1:$L$1,0))</f>
        <v>Peregrine Mailchimp Account</v>
      </c>
      <c r="D5" t="str">
        <f>INDEX('[1]AGG MC Chg Trkg Mas'!$A:$L,MATCH($B5,'[1]AGG MC Chg Trkg Mas'!$D:$D,0),MATCH(D$1,'[1]AGG MC Chg Trkg Mas'!$A$1:$L$1,0))</f>
        <v>210320 - Peregrine - Mailchimp Essentials MC12118234.pdf</v>
      </c>
      <c r="E5" t="str">
        <f>INDEX('[1]AGG MC Chg Trkg Mas'!$A:$L,MATCH($B5,'[1]AGG MC Chg Trkg Mas'!$D:$D,0),MATCH(E$1,'[1]AGG MC Chg Trkg Mas'!$A$1:$L$1,0))</f>
        <v>MailChimp 03-20 PURCHASE Atlanta GA.pdf</v>
      </c>
      <c r="F5" t="str">
        <f>INDEX('[1]AGG MC Chg Trkg Mas'!$A:$L,MATCH($B5,'[1]AGG MC Chg Trkg Mas'!$D:$D,0),MATCH(F$1,'[1]AGG MC Chg Trkg Mas'!$A$1:$L$1,0))</f>
        <v>MailChimp 03/20 PURCHASE Atlanta GA DEBIT CARD *7411</v>
      </c>
    </row>
    <row r="6" spans="1:6" x14ac:dyDescent="0.25">
      <c r="A6" s="106">
        <v>5</v>
      </c>
      <c r="B6" t="str">
        <f>INDEX('Expense Summary'!$A$7:$F$11,A6,5)</f>
        <v>Dreamstime LLC 1 Week Paid Invoice 2219745</v>
      </c>
      <c r="C6" t="str">
        <f>INDEX('[1]AGG MC Chg Trkg Mas'!$A:$L,MATCH($B6,'[1]AGG MC Chg Trkg Mas'!$D:$D,0),MATCH(C$1,'[1]AGG MC Chg Trkg Mas'!$A$1:$L$1,0))</f>
        <v>Images for Press Releases</v>
      </c>
      <c r="D6" t="str">
        <f>INDEX('[1]AGG MC Chg Trkg Mas'!$A:$L,MATCH($B6,'[1]AGG MC Chg Trkg Mas'!$D:$D,0),MATCH(D$1,'[1]AGG MC Chg Trkg Mas'!$A$1:$L$1,0))</f>
        <v>210401 - Dreamstime LLC 1 Week Paid Invoice 22197454.pdf</v>
      </c>
      <c r="E6" t="str">
        <f>INDEX('[1]AGG MC Chg Trkg Mas'!$A:$L,MATCH($B6,'[1]AGG MC Chg Trkg Mas'!$D:$D,0),MATCH(E$1,'[1]AGG MC Chg Trkg Mas'!$A$1:$L$1,0))</f>
        <v>DREAMSTIME.COM 04-01 PURCHASE 6157715611.pdf</v>
      </c>
      <c r="F6" t="str">
        <f>INDEX('[1]AGG MC Chg Trkg Mas'!$A:$L,MATCH($B6,'[1]AGG MC Chg Trkg Mas'!$D:$D,0),MATCH(F$1,'[1]AGG MC Chg Trkg Mas'!$A$1:$L$1,0))</f>
        <v>DREAMSTIME.COM 04/01 PURCHASE 6157715611 TN DEBIT CARD *7411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210408 - LRC ADS_BG ER MasterCard Template File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2021-04-09T18:39:12Z</dcterms:modified>
</cp:coreProperties>
</file>