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AGG ADS_BG ER Info\"/>
    </mc:Choice>
  </mc:AlternateContent>
  <xr:revisionPtr revIDLastSave="0" documentId="13_ncr:1_{D2CD3526-28DE-415E-AC3F-75FF0EB310BD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ileage Log" sheetId="3" r:id="rId2"/>
    <sheet name="Expense Types" sheetId="4" r:id="rId3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8" i="3"/>
  <c r="G9" i="3"/>
  <c r="G10" i="3"/>
  <c r="G7" i="3"/>
  <c r="I19" i="1"/>
  <c r="I20" i="1"/>
  <c r="I17" i="1"/>
  <c r="C2" i="1"/>
  <c r="C2" i="3" s="1"/>
  <c r="I47" i="1"/>
  <c r="I32" i="1"/>
  <c r="I27" i="1"/>
  <c r="I9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6" i="1"/>
  <c r="I25" i="1"/>
  <c r="I24" i="1"/>
  <c r="I23" i="1"/>
  <c r="I22" i="1"/>
  <c r="I21" i="1"/>
  <c r="I18" i="1"/>
  <c r="I16" i="1"/>
  <c r="I15" i="1"/>
  <c r="I14" i="1"/>
  <c r="I13" i="1"/>
  <c r="I12" i="1"/>
  <c r="I11" i="1"/>
  <c r="I8" i="1"/>
  <c r="I7" i="1"/>
  <c r="C4" i="3"/>
  <c r="C1" i="3"/>
  <c r="G35" i="3" l="1"/>
  <c r="F48" i="1" s="1"/>
  <c r="I48" i="1" s="1"/>
  <c r="I51" i="1" s="1"/>
  <c r="C3" i="1"/>
  <c r="C3" i="3" s="1"/>
</calcChain>
</file>

<file path=xl/sharedStrings.xml><?xml version="1.0" encoding="utf-8"?>
<sst xmlns="http://schemas.openxmlformats.org/spreadsheetml/2006/main" count="191" uniqueCount="91">
  <si>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</si>
  <si>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</si>
  <si>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</si>
  <si>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</si>
  <si>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</si>
  <si>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</si>
  <si>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</si>
  <si>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</si>
  <si>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</si>
  <si>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</si>
  <si>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</si>
  <si>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</si>
  <si>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</si>
  <si>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</si>
  <si>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</si>
  <si>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</si>
  <si>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</si>
  <si>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</si>
  <si>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</si>
  <si>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</si>
  <si>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</si>
  <si>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</si>
  <si>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</si>
  <si>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</si>
  <si>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</si>
  <si>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</si>
  <si>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</si>
  <si>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</si>
  <si>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</si>
  <si>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</si>
  <si>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</si>
  <si>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</si>
  <si>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</si>
  <si>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</si>
  <si>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</si>
  <si>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</si>
  <si>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</si>
  <si>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</si>
  <si>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</si>
  <si>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</si>
  <si>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</si>
  <si>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</si>
  <si>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</si>
  <si>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</si>
  <si>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</si>
  <si>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</si>
  <si>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</si>
  <si>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</si>
  <si>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</si>
  <si>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</si>
  <si>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</si>
  <si>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</si>
  <si>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</si>
  <si>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</si>
  <si>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Client:  AviaGlobal Group</t>
  </si>
  <si>
    <t>AGG Approval</t>
  </si>
  <si>
    <t>Lee Carlson</t>
  </si>
  <si>
    <t>GRR</t>
  </si>
  <si>
    <t>LAS</t>
  </si>
  <si>
    <t>Taxi/Uber/Lyft</t>
  </si>
  <si>
    <t>NBAA Attendance</t>
  </si>
  <si>
    <t>211016 - HGVC Guest Folio 66609837.pdf (Line 1)</t>
  </si>
  <si>
    <t>211016 - HGVC Guest Folio 66609837.pdf (Line 2-5)</t>
  </si>
  <si>
    <t>211016 - HGVC Guest Folio 66609837.pdf (Line 7-10)</t>
  </si>
  <si>
    <t>211016 - HGVC Guest Folio 66609837.pdf (Line 6), 211012 - HGVC 6759.pdf</t>
  </si>
  <si>
    <t>211016 - HGVC Guest Folio 66609837.pdf (Line 11), No Receipt</t>
  </si>
  <si>
    <t>211016 - HGVC Guest Folio 66609837.pdf (Line 12-15)</t>
  </si>
  <si>
    <t>211016 - HGVC Guest Folio 66609837.pdf (Line 16), 211013 - HGVC 6866-T.pdf</t>
  </si>
  <si>
    <t>211016 - HGVC Guest Folio 66609837.pdf (Line 17-20)</t>
  </si>
  <si>
    <t>211016 - HGVC Guest Folio 66609837.pdf (Line 21), 211014 - HGVC 6933-0.pdf</t>
  </si>
  <si>
    <t>211016 - HGVC Guest Folio 66609837.pdf (Line 22), 211014 - HGVC 6994.pdf</t>
  </si>
  <si>
    <t>211016 - HGVC Guest Folio 66609837.pdf (Line 23-26)</t>
  </si>
  <si>
    <t>211016 - HGVC Guest Folio 66609837.pdf (Line 27), 211015 - HGVC 7066-0.pdf</t>
  </si>
  <si>
    <t>211016 - HGVC Guest Folio 66609837.pdf (Line 28), No Receipt</t>
  </si>
  <si>
    <t>211016 - HGVC Guest Folio 66609837.pdf (Line 29-332)</t>
  </si>
  <si>
    <t>UBER, 211011 - Uber KLAS to HGVC 23-68.pdf</t>
  </si>
  <si>
    <t>UBER, 211015 - Uber HGVC to Venetian 10-94.pdf</t>
  </si>
  <si>
    <t>MON AMI GABI VEGAS 0LAS VEGAS           NV, 211012 - Mon Ami Gabi 979-0.pdf</t>
  </si>
  <si>
    <t>LAS VEGAS CONVENTIONLAS VEGAS           NV, 211014 - LVCC 5 Spot Coffee 28028.pdf</t>
  </si>
  <si>
    <t>YCS TAXI            LAS VEGAS           NV, 211012 - Cab Fare 4705.pdf</t>
  </si>
  <si>
    <t>DESERT CAB 436845558LAS VEGAS           NV, 211012 - Desert Cab 24140.pdf</t>
  </si>
  <si>
    <t>LAS VEGAS CONVENTIONLAS VEGAS           NV, 211012 - LVCC All Wrapped Up 304122-0.pdf</t>
  </si>
  <si>
    <t>QUIZNO S LAS VEGAS NV, 211016 - Quiznos Subs 8W1HSNW0NQREP.pdf</t>
  </si>
  <si>
    <t>VIRGIN VALLEY CAB 43LAS VEGAS NV, 211016 - Virgin Valley Cab 3667.pdf</t>
  </si>
  <si>
    <t>Home</t>
  </si>
  <si>
    <t>Starbucks, 211010 - Starbucks 3593.pdf</t>
  </si>
  <si>
    <t>VTS NELLIS TAXI     LAS VEGAS           NV, 211014 - Nellis Cab 5375.pdf</t>
  </si>
  <si>
    <t>ALLIANZ TRAVEL INS  866-884-3556        VA, 210916 - ALLIANZ TRAVEL INS.pdf</t>
  </si>
  <si>
    <t>PLANELOGGER PREMIUM ANNAN               GB, 210907 - PLANELOGGER PREMIUM ANNAN.pdf</t>
  </si>
  <si>
    <t>FLIGHTRADAR24 AB    STOCKHOLM           SW, 211004 - FLIGHTRADAR24 AB.pdf</t>
  </si>
  <si>
    <t>UBER PASS           SAN FRANCISCO       CA, 211017 - Uber Pass.pdf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</si>
</sst>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4" fontId="0" fillId="0" borderId="4" xfId="0" applyNumberFormat="1" applyBorder="1"/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1" fillId="0" borderId="10" xfId="0" applyFont="1" applyBorder="1" applyAlignment="1"/>
    <xf numFmtId="0" fontId="1" fillId="0" borderId="13" xfId="0" applyFont="1" applyBorder="1" applyAlignment="1"/>
    <xf numFmtId="0" fontId="0" fillId="0" borderId="10" xfId="0" applyBorder="1" applyAlignment="1"/>
    <xf numFmtId="0" fontId="0" fillId="0" borderId="13" xfId="0" applyBorder="1" applyAlignment="1"/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="90" zoomScaleNormal="90" workbookViewId="0">
      <selection activeCell="E22" sqref="E22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56</v>
      </c>
      <c r="D1" s="54"/>
      <c r="E1" s="51" t="s">
        <v>54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8" t="str">
        <f ca="1">SUBSTITUTE(MID(CELL("filename"),SEARCH("[",CELL("filename"))+1, SEARCH("]",CELL("filename"))-SEARCH("[",CELL("filename"))-1),".xlsx","")</f>
        <v>211019 - LRC ADS_BG ER NBAA 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9">
        <f ca="1">DATE("20"&amp;LEFT(C2,2),MID(C2,3,2),MID(C2,5,2))</f>
        <v>44488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60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7" t="s">
        <v>0</v>
      </c>
      <c r="B6" s="37" t="s">
        <v>2</v>
      </c>
      <c r="C6" s="16" t="s">
        <v>1</v>
      </c>
      <c r="D6" s="100" t="s">
        <v>11</v>
      </c>
      <c r="E6" s="101"/>
      <c r="F6" s="17" t="s">
        <v>19</v>
      </c>
      <c r="G6" s="38" t="s">
        <v>24</v>
      </c>
      <c r="H6" s="39" t="s">
        <v>20</v>
      </c>
      <c r="I6" s="16" t="s">
        <v>23</v>
      </c>
      <c r="J6" s="21"/>
    </row>
    <row r="7" spans="1:15" x14ac:dyDescent="0.25">
      <c r="A7" s="32">
        <v>44455</v>
      </c>
      <c r="B7" s="30" t="s">
        <v>57</v>
      </c>
      <c r="C7" s="28" t="s">
        <v>50</v>
      </c>
      <c r="D7" s="104" t="s">
        <v>87</v>
      </c>
      <c r="E7" s="105"/>
      <c r="F7" s="23">
        <v>30.87</v>
      </c>
      <c r="G7" s="40" t="s">
        <v>53</v>
      </c>
      <c r="H7" s="40">
        <v>1</v>
      </c>
      <c r="I7" s="23">
        <f>F7*H7</f>
        <v>30.87</v>
      </c>
      <c r="K7" s="18"/>
    </row>
    <row r="8" spans="1:15" x14ac:dyDescent="0.25">
      <c r="A8" s="32">
        <v>44456</v>
      </c>
      <c r="B8" s="30" t="s">
        <v>57</v>
      </c>
      <c r="C8" s="28" t="s">
        <v>43</v>
      </c>
      <c r="D8" s="104" t="s">
        <v>88</v>
      </c>
      <c r="E8" s="105"/>
      <c r="F8" s="23">
        <v>6.93</v>
      </c>
      <c r="G8" s="40" t="s">
        <v>53</v>
      </c>
      <c r="H8" s="40">
        <v>1</v>
      </c>
      <c r="I8" s="23">
        <f>F8*H8</f>
        <v>6.93</v>
      </c>
      <c r="K8" s="18"/>
      <c r="O8" s="27"/>
    </row>
    <row r="9" spans="1:15" x14ac:dyDescent="0.25">
      <c r="A9" s="32">
        <v>44473</v>
      </c>
      <c r="B9" s="30" t="s">
        <v>57</v>
      </c>
      <c r="C9" s="28" t="s">
        <v>43</v>
      </c>
      <c r="D9" s="104" t="s">
        <v>89</v>
      </c>
      <c r="E9" s="105"/>
      <c r="F9" s="23">
        <v>34.99</v>
      </c>
      <c r="G9" s="40" t="s">
        <v>53</v>
      </c>
      <c r="H9" s="40">
        <v>1</v>
      </c>
      <c r="I9" s="23">
        <f>F9*H9</f>
        <v>34.99</v>
      </c>
      <c r="N9" s="27"/>
    </row>
    <row r="10" spans="1:15" x14ac:dyDescent="0.25">
      <c r="A10" s="33">
        <v>44479</v>
      </c>
      <c r="B10" s="30" t="s">
        <v>57</v>
      </c>
      <c r="C10" s="28" t="s">
        <v>26</v>
      </c>
      <c r="D10" s="102" t="s">
        <v>85</v>
      </c>
      <c r="E10" s="103"/>
      <c r="F10" s="23">
        <v>7.58</v>
      </c>
      <c r="G10" s="40" t="s">
        <v>53</v>
      </c>
      <c r="H10" s="40">
        <v>1</v>
      </c>
      <c r="I10" s="23">
        <f t="shared" ref="I10" si="0">F10*H10</f>
        <v>7.58</v>
      </c>
      <c r="N10" s="27"/>
    </row>
    <row r="11" spans="1:15" x14ac:dyDescent="0.25">
      <c r="A11" s="33">
        <v>44479</v>
      </c>
      <c r="B11" s="30" t="s">
        <v>58</v>
      </c>
      <c r="C11" s="28" t="s">
        <v>30</v>
      </c>
      <c r="D11" s="102" t="s">
        <v>61</v>
      </c>
      <c r="E11" s="103"/>
      <c r="F11" s="23">
        <v>-185.95</v>
      </c>
      <c r="G11" s="40" t="s">
        <v>53</v>
      </c>
      <c r="H11" s="40">
        <v>1</v>
      </c>
      <c r="I11" s="23">
        <f t="shared" ref="I11:I26" si="1">F11*H11</f>
        <v>-185.95</v>
      </c>
      <c r="N11" s="27"/>
    </row>
    <row r="12" spans="1:15" x14ac:dyDescent="0.25">
      <c r="A12" s="33">
        <v>44479</v>
      </c>
      <c r="B12" s="30" t="s">
        <v>58</v>
      </c>
      <c r="C12" s="28" t="s">
        <v>30</v>
      </c>
      <c r="D12" s="102" t="s">
        <v>62</v>
      </c>
      <c r="E12" s="103"/>
      <c r="F12" s="31">
        <v>185.95</v>
      </c>
      <c r="G12" s="40" t="s">
        <v>53</v>
      </c>
      <c r="H12" s="40">
        <v>1</v>
      </c>
      <c r="I12" s="23">
        <f t="shared" si="1"/>
        <v>185.95</v>
      </c>
      <c r="N12" s="27"/>
    </row>
    <row r="13" spans="1:15" x14ac:dyDescent="0.25">
      <c r="A13" s="33">
        <v>44480</v>
      </c>
      <c r="B13" s="30" t="s">
        <v>58</v>
      </c>
      <c r="C13" s="28" t="s">
        <v>25</v>
      </c>
      <c r="D13" s="102" t="s">
        <v>64</v>
      </c>
      <c r="E13" s="103"/>
      <c r="F13" s="35">
        <v>6.24</v>
      </c>
      <c r="G13" s="40" t="s">
        <v>53</v>
      </c>
      <c r="H13" s="40">
        <v>1</v>
      </c>
      <c r="I13" s="23">
        <f t="shared" si="1"/>
        <v>6.24</v>
      </c>
    </row>
    <row r="14" spans="1:15" x14ac:dyDescent="0.25">
      <c r="A14" s="32">
        <v>44480</v>
      </c>
      <c r="B14" s="30" t="s">
        <v>58</v>
      </c>
      <c r="C14" s="28" t="s">
        <v>30</v>
      </c>
      <c r="D14" s="102" t="s">
        <v>63</v>
      </c>
      <c r="E14" s="103"/>
      <c r="F14" s="35">
        <v>255.10999999999999</v>
      </c>
      <c r="G14" s="40" t="s">
        <v>53</v>
      </c>
      <c r="H14" s="40">
        <v>1</v>
      </c>
      <c r="I14" s="23">
        <f t="shared" si="1"/>
        <v>255.10999999999999</v>
      </c>
    </row>
    <row r="15" spans="1:15" x14ac:dyDescent="0.25">
      <c r="A15" s="32">
        <v>44480</v>
      </c>
      <c r="B15" s="30" t="s">
        <v>58</v>
      </c>
      <c r="C15" s="28" t="s">
        <v>59</v>
      </c>
      <c r="D15" s="102" t="s">
        <v>75</v>
      </c>
      <c r="E15" s="103"/>
      <c r="F15" s="36">
        <v>20.68</v>
      </c>
      <c r="G15" s="40" t="s">
        <v>53</v>
      </c>
      <c r="H15" s="40">
        <v>1</v>
      </c>
      <c r="I15" s="23">
        <f t="shared" si="1"/>
        <v>20.68</v>
      </c>
    </row>
    <row r="16" spans="1:15" x14ac:dyDescent="0.25">
      <c r="A16" s="32">
        <v>44480</v>
      </c>
      <c r="B16" s="30" t="s">
        <v>58</v>
      </c>
      <c r="C16" s="28" t="s">
        <v>36</v>
      </c>
      <c r="D16" s="102" t="s">
        <v>75</v>
      </c>
      <c r="E16" s="103"/>
      <c r="F16" s="35">
        <v>3</v>
      </c>
      <c r="G16" s="40" t="s">
        <v>53</v>
      </c>
      <c r="H16" s="40">
        <v>1</v>
      </c>
      <c r="I16" s="23">
        <f t="shared" si="1"/>
        <v>3</v>
      </c>
    </row>
    <row r="17" spans="1:9" x14ac:dyDescent="0.25">
      <c r="A17" s="33">
        <v>44481</v>
      </c>
      <c r="B17" s="30" t="s">
        <v>58</v>
      </c>
      <c r="C17" s="28" t="s">
        <v>25</v>
      </c>
      <c r="D17" s="102" t="s">
        <v>65</v>
      </c>
      <c r="E17" s="103"/>
      <c r="F17" s="35">
        <v>9.42</v>
      </c>
      <c r="G17" s="40" t="s">
        <v>53</v>
      </c>
      <c r="H17" s="40">
        <v>1</v>
      </c>
      <c r="I17" s="23">
        <f t="shared" ref="I17" si="2">F17*H17</f>
        <v>9.42</v>
      </c>
    </row>
    <row r="18" spans="1:9" x14ac:dyDescent="0.25">
      <c r="A18" s="32">
        <v>44481</v>
      </c>
      <c r="B18" s="30" t="s">
        <v>58</v>
      </c>
      <c r="C18" s="28" t="s">
        <v>30</v>
      </c>
      <c r="D18" s="102" t="s">
        <v>66</v>
      </c>
      <c r="E18" s="103"/>
      <c r="F18" s="35">
        <v>255.10999999999999</v>
      </c>
      <c r="G18" s="40" t="s">
        <v>53</v>
      </c>
      <c r="H18" s="40">
        <v>1</v>
      </c>
      <c r="I18" s="23">
        <f t="shared" si="1"/>
        <v>255.10999999999999</v>
      </c>
    </row>
    <row r="19" spans="1:9" x14ac:dyDescent="0.25">
      <c r="A19" s="32">
        <v>44481</v>
      </c>
      <c r="B19" s="30" t="s">
        <v>58</v>
      </c>
      <c r="C19" s="28" t="s">
        <v>59</v>
      </c>
      <c r="D19" s="102" t="s">
        <v>80</v>
      </c>
      <c r="E19" s="103"/>
      <c r="F19" s="36">
        <v>27.53</v>
      </c>
      <c r="G19" s="40" t="s">
        <v>53</v>
      </c>
      <c r="H19" s="40">
        <v>1</v>
      </c>
      <c r="I19" s="23">
        <f t="shared" ref="I19" si="3">F19*H19</f>
        <v>27.53</v>
      </c>
    </row>
    <row r="20" spans="1:9" x14ac:dyDescent="0.25">
      <c r="A20" s="32">
        <v>44481</v>
      </c>
      <c r="B20" s="30" t="s">
        <v>58</v>
      </c>
      <c r="C20" s="28" t="s">
        <v>26</v>
      </c>
      <c r="D20" s="102" t="s">
        <v>81</v>
      </c>
      <c r="E20" s="103"/>
      <c r="F20" s="23">
        <v>43.62</v>
      </c>
      <c r="G20" s="40" t="s">
        <v>53</v>
      </c>
      <c r="H20" s="40">
        <v>1</v>
      </c>
      <c r="I20" s="23">
        <f t="shared" si="1"/>
        <v>43.62</v>
      </c>
    </row>
    <row r="21" spans="1:9" x14ac:dyDescent="0.25">
      <c r="A21" s="32">
        <v>44481</v>
      </c>
      <c r="B21" s="30" t="s">
        <v>58</v>
      </c>
      <c r="C21" s="28" t="s">
        <v>59</v>
      </c>
      <c r="D21" s="102" t="s">
        <v>79</v>
      </c>
      <c r="E21" s="103"/>
      <c r="F21" s="36">
        <v>24.56</v>
      </c>
      <c r="G21" s="40" t="s">
        <v>53</v>
      </c>
      <c r="H21" s="40">
        <v>1</v>
      </c>
      <c r="I21" s="23">
        <f t="shared" si="1"/>
        <v>24.56</v>
      </c>
    </row>
    <row r="22" spans="1:9" x14ac:dyDescent="0.25">
      <c r="A22" s="32">
        <v>44482</v>
      </c>
      <c r="B22" s="30" t="s">
        <v>58</v>
      </c>
      <c r="C22" s="28" t="s">
        <v>25</v>
      </c>
      <c r="D22" s="102" t="s">
        <v>67</v>
      </c>
      <c r="E22" s="103"/>
      <c r="F22" s="35">
        <v>20.09</v>
      </c>
      <c r="G22" s="40" t="s">
        <v>53</v>
      </c>
      <c r="H22" s="40">
        <v>1</v>
      </c>
      <c r="I22" s="23">
        <f t="shared" si="1"/>
        <v>20.09</v>
      </c>
    </row>
    <row r="23" spans="1:9" x14ac:dyDescent="0.25">
      <c r="A23" s="32">
        <v>44482</v>
      </c>
      <c r="B23" s="30" t="s">
        <v>58</v>
      </c>
      <c r="C23" s="28" t="s">
        <v>30</v>
      </c>
      <c r="D23" s="102" t="s">
        <v>68</v>
      </c>
      <c r="E23" s="103"/>
      <c r="F23" s="35">
        <v>255.10999999999999</v>
      </c>
      <c r="G23" s="40" t="s">
        <v>53</v>
      </c>
      <c r="H23" s="40">
        <v>1</v>
      </c>
      <c r="I23" s="23">
        <f t="shared" si="1"/>
        <v>255.10999999999999</v>
      </c>
    </row>
    <row r="24" spans="1:9" x14ac:dyDescent="0.25">
      <c r="A24" s="32">
        <v>44482</v>
      </c>
      <c r="B24" s="30" t="s">
        <v>58</v>
      </c>
      <c r="C24" s="28" t="s">
        <v>28</v>
      </c>
      <c r="D24" s="102" t="s">
        <v>77</v>
      </c>
      <c r="E24" s="103"/>
      <c r="F24" s="36">
        <v>372.77</v>
      </c>
      <c r="G24" s="40" t="s">
        <v>53</v>
      </c>
      <c r="H24" s="40">
        <v>1</v>
      </c>
      <c r="I24" s="23">
        <f t="shared" si="1"/>
        <v>372.77</v>
      </c>
    </row>
    <row r="25" spans="1:9" x14ac:dyDescent="0.25">
      <c r="A25" s="32">
        <v>44482</v>
      </c>
      <c r="B25" s="30" t="s">
        <v>58</v>
      </c>
      <c r="C25" s="28" t="s">
        <v>59</v>
      </c>
      <c r="D25" s="102" t="s">
        <v>86</v>
      </c>
      <c r="E25" s="103"/>
      <c r="F25" s="35">
        <v>24.56</v>
      </c>
      <c r="G25" s="40" t="s">
        <v>53</v>
      </c>
      <c r="H25" s="40">
        <v>1</v>
      </c>
      <c r="I25" s="23">
        <f t="shared" si="1"/>
        <v>24.56</v>
      </c>
    </row>
    <row r="26" spans="1:9" x14ac:dyDescent="0.25">
      <c r="A26" s="32">
        <v>44483</v>
      </c>
      <c r="B26" s="30" t="s">
        <v>58</v>
      </c>
      <c r="C26" s="28" t="s">
        <v>25</v>
      </c>
      <c r="D26" s="102" t="s">
        <v>69</v>
      </c>
      <c r="E26" s="103"/>
      <c r="F26" s="35">
        <v>11.1</v>
      </c>
      <c r="G26" s="40" t="s">
        <v>53</v>
      </c>
      <c r="H26" s="40">
        <v>1</v>
      </c>
      <c r="I26" s="23">
        <f t="shared" si="1"/>
        <v>11.1</v>
      </c>
    </row>
    <row r="27" spans="1:9" x14ac:dyDescent="0.25">
      <c r="A27" s="32">
        <v>44483</v>
      </c>
      <c r="B27" s="30" t="s">
        <v>58</v>
      </c>
      <c r="C27" s="28" t="s">
        <v>25</v>
      </c>
      <c r="D27" s="102" t="s">
        <v>70</v>
      </c>
      <c r="E27" s="103"/>
      <c r="F27" s="35">
        <v>2.95</v>
      </c>
      <c r="G27" s="40" t="s">
        <v>53</v>
      </c>
      <c r="H27" s="40">
        <v>1</v>
      </c>
      <c r="I27" s="23">
        <f t="shared" ref="I27:I32" si="4">F27*H27</f>
        <v>2.95</v>
      </c>
    </row>
    <row r="28" spans="1:9" x14ac:dyDescent="0.25">
      <c r="A28" s="32">
        <v>44483</v>
      </c>
      <c r="B28" s="30" t="s">
        <v>58</v>
      </c>
      <c r="C28" s="28" t="s">
        <v>30</v>
      </c>
      <c r="D28" s="102" t="s">
        <v>71</v>
      </c>
      <c r="E28" s="103"/>
      <c r="F28" s="35">
        <v>185.95</v>
      </c>
      <c r="G28" s="40" t="s">
        <v>53</v>
      </c>
      <c r="H28" s="40">
        <v>1</v>
      </c>
      <c r="I28" s="23">
        <f t="shared" si="4"/>
        <v>185.95</v>
      </c>
    </row>
    <row r="29" spans="1:9" x14ac:dyDescent="0.25">
      <c r="A29" s="32">
        <v>44483</v>
      </c>
      <c r="B29" s="30" t="s">
        <v>58</v>
      </c>
      <c r="C29" s="28" t="s">
        <v>25</v>
      </c>
      <c r="D29" s="102" t="s">
        <v>78</v>
      </c>
      <c r="E29" s="103"/>
      <c r="F29" s="35">
        <v>6.5</v>
      </c>
      <c r="G29" s="40" t="s">
        <v>53</v>
      </c>
      <c r="H29" s="40">
        <v>1</v>
      </c>
      <c r="I29" s="23">
        <f t="shared" si="4"/>
        <v>6.5</v>
      </c>
    </row>
    <row r="30" spans="1:9" x14ac:dyDescent="0.25">
      <c r="A30" s="32">
        <v>44484</v>
      </c>
      <c r="B30" s="30" t="s">
        <v>58</v>
      </c>
      <c r="C30" s="28" t="s">
        <v>26</v>
      </c>
      <c r="D30" s="102" t="s">
        <v>72</v>
      </c>
      <c r="E30" s="103"/>
      <c r="F30" s="35">
        <v>16.36</v>
      </c>
      <c r="G30" s="40" t="s">
        <v>53</v>
      </c>
      <c r="H30" s="40">
        <v>1</v>
      </c>
      <c r="I30" s="23">
        <f t="shared" si="4"/>
        <v>16.36</v>
      </c>
    </row>
    <row r="31" spans="1:9" x14ac:dyDescent="0.25">
      <c r="A31" s="32">
        <v>44484</v>
      </c>
      <c r="B31" s="30" t="s">
        <v>58</v>
      </c>
      <c r="C31" s="28" t="s">
        <v>26</v>
      </c>
      <c r="D31" s="102" t="s">
        <v>73</v>
      </c>
      <c r="E31" s="103"/>
      <c r="F31" s="35">
        <v>16.22</v>
      </c>
      <c r="G31" s="40" t="s">
        <v>53</v>
      </c>
      <c r="H31" s="40">
        <v>1</v>
      </c>
      <c r="I31" s="23">
        <f t="shared" si="4"/>
        <v>16.22</v>
      </c>
    </row>
    <row r="32" spans="1:9" x14ac:dyDescent="0.25">
      <c r="A32" s="32">
        <v>44484</v>
      </c>
      <c r="B32" s="30" t="s">
        <v>58</v>
      </c>
      <c r="C32" s="28" t="s">
        <v>30</v>
      </c>
      <c r="D32" s="102" t="s">
        <v>74</v>
      </c>
      <c r="E32" s="103"/>
      <c r="F32" s="36">
        <v>185.95</v>
      </c>
      <c r="G32" s="40" t="s">
        <v>53</v>
      </c>
      <c r="H32" s="40">
        <v>1</v>
      </c>
      <c r="I32" s="23">
        <f t="shared" si="4"/>
        <v>185.95</v>
      </c>
    </row>
    <row r="33" spans="1:9" x14ac:dyDescent="0.25">
      <c r="A33" s="32">
        <v>44484</v>
      </c>
      <c r="B33" s="30" t="s">
        <v>58</v>
      </c>
      <c r="C33" s="28" t="s">
        <v>59</v>
      </c>
      <c r="D33" s="102" t="s">
        <v>76</v>
      </c>
      <c r="E33" s="103"/>
      <c r="F33" s="35">
        <v>10.94</v>
      </c>
      <c r="G33" s="40" t="s">
        <v>53</v>
      </c>
      <c r="H33" s="40">
        <v>1</v>
      </c>
      <c r="I33" s="23">
        <f t="shared" ref="I33:I46" si="5">F33*H33</f>
        <v>10.94</v>
      </c>
    </row>
    <row r="34" spans="1:9" x14ac:dyDescent="0.25">
      <c r="A34" s="32">
        <v>44485</v>
      </c>
      <c r="B34" s="30" t="s">
        <v>58</v>
      </c>
      <c r="C34" s="28" t="s">
        <v>25</v>
      </c>
      <c r="D34" s="104" t="s">
        <v>82</v>
      </c>
      <c r="E34" s="105"/>
      <c r="F34" s="23">
        <v>10.5</v>
      </c>
      <c r="G34" s="40" t="s">
        <v>53</v>
      </c>
      <c r="H34" s="40">
        <v>1</v>
      </c>
      <c r="I34" s="23">
        <f t="shared" si="5"/>
        <v>10.5</v>
      </c>
    </row>
    <row r="35" spans="1:9" x14ac:dyDescent="0.25">
      <c r="A35" s="32">
        <v>44485</v>
      </c>
      <c r="B35" s="30" t="s">
        <v>58</v>
      </c>
      <c r="C35" s="28" t="s">
        <v>59</v>
      </c>
      <c r="D35" s="104" t="s">
        <v>83</v>
      </c>
      <c r="E35" s="105"/>
      <c r="F35" s="23">
        <v>38.86</v>
      </c>
      <c r="G35" s="40" t="s">
        <v>53</v>
      </c>
      <c r="H35" s="40">
        <v>1</v>
      </c>
      <c r="I35" s="23">
        <f t="shared" si="5"/>
        <v>38.86</v>
      </c>
    </row>
    <row r="36" spans="1:9" x14ac:dyDescent="0.25">
      <c r="A36" s="33">
        <v>44486</v>
      </c>
      <c r="B36" s="30" t="s">
        <v>58</v>
      </c>
      <c r="C36" s="28" t="s">
        <v>59</v>
      </c>
      <c r="D36" s="102" t="s">
        <v>90</v>
      </c>
      <c r="E36" s="103"/>
      <c r="F36" s="35">
        <v>24.99</v>
      </c>
      <c r="G36" s="40" t="s">
        <v>53</v>
      </c>
      <c r="H36" s="40">
        <v>1</v>
      </c>
      <c r="I36" s="23">
        <f t="shared" si="5"/>
        <v>24.99</v>
      </c>
    </row>
    <row r="37" spans="1:9" x14ac:dyDescent="0.25">
      <c r="A37" s="32"/>
      <c r="B37" s="30"/>
      <c r="C37" s="28"/>
      <c r="D37" s="104"/>
      <c r="E37" s="105"/>
      <c r="F37" s="23"/>
      <c r="G37" s="41"/>
      <c r="H37" s="40"/>
      <c r="I37" s="23">
        <f t="shared" si="5"/>
        <v>0</v>
      </c>
    </row>
    <row r="38" spans="1:9" x14ac:dyDescent="0.25">
      <c r="A38" s="32"/>
      <c r="B38" s="30"/>
      <c r="C38" s="28"/>
      <c r="D38" s="104"/>
      <c r="E38" s="105"/>
      <c r="F38" s="23"/>
      <c r="G38" s="41"/>
      <c r="H38" s="40"/>
      <c r="I38" s="23">
        <f t="shared" si="5"/>
        <v>0</v>
      </c>
    </row>
    <row r="39" spans="1:9" x14ac:dyDescent="0.25">
      <c r="A39" s="32"/>
      <c r="B39" s="30"/>
      <c r="C39" s="28"/>
      <c r="D39" s="104"/>
      <c r="E39" s="105"/>
      <c r="F39" s="23"/>
      <c r="G39" s="41"/>
      <c r="H39" s="40"/>
      <c r="I39" s="23">
        <f t="shared" si="5"/>
        <v>0</v>
      </c>
    </row>
    <row r="40" spans="1:9" x14ac:dyDescent="0.25">
      <c r="A40" s="32"/>
      <c r="B40" s="30"/>
      <c r="C40" s="28"/>
      <c r="D40" s="104"/>
      <c r="E40" s="105"/>
      <c r="F40" s="23"/>
      <c r="G40" s="41"/>
      <c r="H40" s="40"/>
      <c r="I40" s="23">
        <f t="shared" si="5"/>
        <v>0</v>
      </c>
    </row>
    <row r="41" spans="1:9" x14ac:dyDescent="0.25">
      <c r="A41" s="32"/>
      <c r="B41" s="30"/>
      <c r="C41" s="28"/>
      <c r="D41" s="104"/>
      <c r="E41" s="105"/>
      <c r="F41" s="23"/>
      <c r="G41" s="41"/>
      <c r="H41" s="40"/>
      <c r="I41" s="23">
        <f t="shared" si="5"/>
        <v>0</v>
      </c>
    </row>
    <row r="42" spans="1:9" x14ac:dyDescent="0.25">
      <c r="A42" s="32"/>
      <c r="B42" s="30"/>
      <c r="C42" s="28"/>
      <c r="D42" s="104"/>
      <c r="E42" s="105"/>
      <c r="F42" s="23"/>
      <c r="G42" s="41"/>
      <c r="H42" s="40"/>
      <c r="I42" s="23">
        <f t="shared" si="5"/>
        <v>0</v>
      </c>
    </row>
    <row r="43" spans="1:9" x14ac:dyDescent="0.25">
      <c r="A43" s="32"/>
      <c r="B43" s="30"/>
      <c r="C43" s="28"/>
      <c r="D43" s="104"/>
      <c r="E43" s="105"/>
      <c r="F43" s="23"/>
      <c r="G43" s="41"/>
      <c r="H43" s="40"/>
      <c r="I43" s="23">
        <f t="shared" si="5"/>
        <v>0</v>
      </c>
    </row>
    <row r="44" spans="1:9" x14ac:dyDescent="0.25">
      <c r="A44" s="32"/>
      <c r="B44" s="30"/>
      <c r="C44" s="28"/>
      <c r="D44" s="104"/>
      <c r="E44" s="105"/>
      <c r="F44" s="23"/>
      <c r="G44" s="41"/>
      <c r="H44" s="40"/>
      <c r="I44" s="23">
        <f t="shared" si="5"/>
        <v>0</v>
      </c>
    </row>
    <row r="45" spans="1:9" x14ac:dyDescent="0.25">
      <c r="A45" s="32"/>
      <c r="B45" s="30"/>
      <c r="C45" s="28"/>
      <c r="D45" s="104"/>
      <c r="E45" s="105"/>
      <c r="F45" s="23"/>
      <c r="G45" s="41"/>
      <c r="H45" s="40"/>
      <c r="I45" s="23">
        <f t="shared" si="5"/>
        <v>0</v>
      </c>
    </row>
    <row r="46" spans="1:9" x14ac:dyDescent="0.25">
      <c r="A46" s="32"/>
      <c r="B46" s="22"/>
      <c r="C46" s="28"/>
      <c r="D46" s="104"/>
      <c r="E46" s="105"/>
      <c r="F46" s="23"/>
      <c r="G46" s="41"/>
      <c r="H46" s="40"/>
      <c r="I46" s="23">
        <f t="shared" si="5"/>
        <v>0</v>
      </c>
    </row>
    <row r="47" spans="1:9" x14ac:dyDescent="0.25">
      <c r="A47" s="32"/>
      <c r="B47" s="22"/>
      <c r="C47" s="28"/>
      <c r="D47" s="104"/>
      <c r="E47" s="105"/>
      <c r="F47" s="23"/>
      <c r="G47" s="40"/>
      <c r="H47" s="40"/>
      <c r="I47" s="23">
        <f>F47*H47</f>
        <v>0</v>
      </c>
    </row>
    <row r="48" spans="1:9" x14ac:dyDescent="0.25">
      <c r="A48" s="34"/>
      <c r="B48" s="22"/>
      <c r="C48" s="28" t="s">
        <v>4</v>
      </c>
      <c r="D48" s="106" t="s">
        <v>14</v>
      </c>
      <c r="E48" s="107"/>
      <c r="F48" s="29">
        <f>'Mileage Log'!G35</f>
        <v>30.379999999999995</v>
      </c>
      <c r="G48" s="42" t="s">
        <v>53</v>
      </c>
      <c r="H48" s="40">
        <v>1</v>
      </c>
      <c r="I48" s="23">
        <f>F48*H48</f>
        <v>30.379999999999995</v>
      </c>
    </row>
    <row r="49" spans="1:9" x14ac:dyDescent="0.25">
      <c r="A49" s="69" t="s">
        <v>22</v>
      </c>
      <c r="B49" s="52"/>
      <c r="C49" s="67"/>
      <c r="D49" s="67"/>
      <c r="E49" s="70"/>
      <c r="F49" s="59"/>
      <c r="G49" s="64"/>
      <c r="H49" s="65"/>
      <c r="I49" s="71"/>
    </row>
    <row r="50" spans="1:9" ht="15.75" thickBot="1" x14ac:dyDescent="0.3">
      <c r="A50" s="72"/>
      <c r="B50" s="52"/>
      <c r="C50" s="67"/>
      <c r="D50" s="67"/>
      <c r="E50" s="70"/>
      <c r="F50" s="59"/>
      <c r="G50" s="64"/>
      <c r="H50" s="65"/>
      <c r="I50" s="71"/>
    </row>
    <row r="51" spans="1:9" ht="15.75" thickBot="1" x14ac:dyDescent="0.3">
      <c r="A51" s="73" t="s">
        <v>56</v>
      </c>
      <c r="B51" s="52"/>
      <c r="C51" s="58"/>
      <c r="D51" s="58"/>
      <c r="E51" s="83" t="s">
        <v>21</v>
      </c>
      <c r="F51" s="84"/>
      <c r="G51" s="85"/>
      <c r="H51" s="85"/>
      <c r="I51" s="86">
        <f>SUM(I7:I48)</f>
        <v>1938.87</v>
      </c>
    </row>
    <row r="52" spans="1:9" x14ac:dyDescent="0.25">
      <c r="A52" s="72"/>
      <c r="B52" s="52"/>
      <c r="C52" s="58"/>
      <c r="D52" s="58"/>
      <c r="E52" s="70"/>
      <c r="F52" s="59"/>
      <c r="G52" s="64"/>
      <c r="H52" s="64"/>
      <c r="I52" s="74"/>
    </row>
    <row r="53" spans="1:9" x14ac:dyDescent="0.25">
      <c r="A53" s="72"/>
      <c r="B53" s="52"/>
      <c r="C53" s="58"/>
      <c r="D53" s="58"/>
      <c r="E53" s="70"/>
      <c r="F53" s="59"/>
      <c r="G53" s="64"/>
      <c r="H53" s="64"/>
      <c r="I53" s="74"/>
    </row>
    <row r="54" spans="1:9" ht="14.25" customHeight="1" x14ac:dyDescent="0.25">
      <c r="A54" s="75" t="s">
        <v>55</v>
      </c>
      <c r="B54" s="76"/>
      <c r="C54" s="77"/>
      <c r="D54" s="77"/>
      <c r="E54" s="78"/>
      <c r="F54" s="79"/>
      <c r="G54" s="80"/>
      <c r="H54" s="81"/>
      <c r="I54" s="82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xmlns:xlrd2="http://schemas.microsoft.com/office/spreadsheetml/2017/richdata2" ref="A7:F36">
    <sortCondition ref="A7:A36"/>
  </sortState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E22" sqref="E22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7"/>
      <c r="C1" s="88" t="str">
        <f>'Expense Summary'!C1</f>
        <v>Lee Carlson</v>
      </c>
      <c r="D1" s="89"/>
      <c r="E1" s="89"/>
      <c r="F1" s="90"/>
      <c r="G1" s="91"/>
    </row>
    <row r="2" spans="1:7" ht="15" x14ac:dyDescent="0.25">
      <c r="A2" s="72" t="s">
        <v>9</v>
      </c>
      <c r="B2" s="92"/>
      <c r="C2" s="93" t="str">
        <f ca="1">'Expense Summary'!C2</f>
        <v>211019 - LRC ADS_BG ER NBAA 2021</v>
      </c>
      <c r="D2" s="92"/>
      <c r="E2" s="94"/>
      <c r="F2" s="95"/>
      <c r="G2" s="96"/>
    </row>
    <row r="3" spans="1:7" ht="15" x14ac:dyDescent="0.25">
      <c r="A3" s="72" t="s">
        <v>10</v>
      </c>
      <c r="B3" s="92"/>
      <c r="C3" s="93">
        <f ca="1">'Expense Summary'!C3</f>
        <v>44488</v>
      </c>
      <c r="D3" s="92"/>
      <c r="E3" s="94"/>
      <c r="F3" s="95"/>
      <c r="G3" s="96"/>
    </row>
    <row r="4" spans="1:7" ht="15" x14ac:dyDescent="0.25">
      <c r="A4" s="72" t="s">
        <v>12</v>
      </c>
      <c r="B4" s="93"/>
      <c r="C4" s="97" t="str">
        <f>'Expense Summary'!C4</f>
        <v>NBAA Attendance</v>
      </c>
      <c r="D4" s="94"/>
      <c r="E4" s="94"/>
      <c r="F4" s="95"/>
      <c r="G4" s="96"/>
    </row>
    <row r="5" spans="1:7" ht="15" x14ac:dyDescent="0.25">
      <c r="A5" s="72"/>
      <c r="B5" s="93"/>
      <c r="C5" s="94"/>
      <c r="D5" s="94"/>
      <c r="E5" s="94"/>
      <c r="F5" s="95"/>
      <c r="G5" s="96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44479</v>
      </c>
      <c r="B7" s="6" t="s">
        <v>84</v>
      </c>
      <c r="C7" s="6" t="s">
        <v>57</v>
      </c>
      <c r="D7" s="6"/>
      <c r="E7" s="6">
        <v>13.5</v>
      </c>
      <c r="F7" s="6">
        <v>0.55000000000000004</v>
      </c>
      <c r="G7" s="7">
        <f>INT(E7*F7*100+0.56)/100</f>
        <v>7.43</v>
      </c>
    </row>
    <row r="8" spans="1:7" x14ac:dyDescent="0.2">
      <c r="A8" s="5">
        <v>44479</v>
      </c>
      <c r="B8" s="6" t="s">
        <v>57</v>
      </c>
      <c r="C8" s="6" t="s">
        <v>84</v>
      </c>
      <c r="D8" s="6"/>
      <c r="E8" s="6">
        <v>14.1</v>
      </c>
      <c r="F8" s="6">
        <v>0.55000000000000004</v>
      </c>
      <c r="G8" s="7">
        <f t="shared" ref="G8:G33" si="0">INT(E8*F8*100+0.56)/100</f>
        <v>7.76</v>
      </c>
    </row>
    <row r="9" spans="1:7" x14ac:dyDescent="0.2">
      <c r="A9" s="5">
        <v>44485</v>
      </c>
      <c r="B9" s="6" t="s">
        <v>84</v>
      </c>
      <c r="C9" s="6" t="s">
        <v>57</v>
      </c>
      <c r="D9" s="6"/>
      <c r="E9" s="6">
        <v>13.5</v>
      </c>
      <c r="F9" s="6">
        <v>0.55000000000000004</v>
      </c>
      <c r="G9" s="7">
        <f t="shared" si="0"/>
        <v>7.43</v>
      </c>
    </row>
    <row r="10" spans="1:7" x14ac:dyDescent="0.2">
      <c r="A10" s="5">
        <v>44485</v>
      </c>
      <c r="B10" s="6" t="s">
        <v>57</v>
      </c>
      <c r="C10" s="6" t="s">
        <v>84</v>
      </c>
      <c r="D10" s="6"/>
      <c r="E10" s="6">
        <v>14.1</v>
      </c>
      <c r="F10" s="6">
        <v>0.55000000000000004</v>
      </c>
      <c r="G10" s="7">
        <f t="shared" si="0"/>
        <v>7.76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30.379999999999995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9"/>
  <sheetViews>
    <sheetView workbookViewId="0">
      <selection activeCell="F31" sqref="F31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7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20" t="s">
        <v>27</v>
      </c>
    </row>
    <row r="11" spans="1:1" x14ac:dyDescent="0.25">
      <c r="A11" s="20" t="s">
        <v>43</v>
      </c>
    </row>
    <row r="12" spans="1:1" x14ac:dyDescent="0.25">
      <c r="A12" s="20" t="s">
        <v>29</v>
      </c>
    </row>
    <row r="13" spans="1:1" x14ac:dyDescent="0.25">
      <c r="A13" s="20" t="s">
        <v>35</v>
      </c>
    </row>
    <row r="14" spans="1:1" x14ac:dyDescent="0.25">
      <c r="A14" s="20" t="s">
        <v>44</v>
      </c>
    </row>
    <row r="15" spans="1:1" x14ac:dyDescent="0.25">
      <c r="A15" s="20" t="s">
        <v>40</v>
      </c>
    </row>
    <row r="16" spans="1:1" x14ac:dyDescent="0.25">
      <c r="A16" s="20" t="s">
        <v>30</v>
      </c>
    </row>
    <row r="17" spans="1:1" x14ac:dyDescent="0.25">
      <c r="A17" s="20" t="s">
        <v>26</v>
      </c>
    </row>
    <row r="18" spans="1:1" x14ac:dyDescent="0.25">
      <c r="A18" s="20" t="s">
        <v>49</v>
      </c>
    </row>
    <row r="19" spans="1:1" x14ac:dyDescent="0.25">
      <c r="A19" s="20" t="s">
        <v>41</v>
      </c>
    </row>
    <row r="20" spans="1:1" x14ac:dyDescent="0.25">
      <c r="A20" s="20" t="s">
        <v>33</v>
      </c>
    </row>
    <row r="21" spans="1:1" x14ac:dyDescent="0.25">
      <c r="A21" s="20" t="s">
        <v>37</v>
      </c>
    </row>
    <row r="22" spans="1:1" x14ac:dyDescent="0.25">
      <c r="A22" s="20" t="s">
        <v>42</v>
      </c>
    </row>
    <row r="23" spans="1:1" x14ac:dyDescent="0.25">
      <c r="A23" s="20" t="s">
        <v>46</v>
      </c>
    </row>
    <row r="24" spans="1:1" x14ac:dyDescent="0.25">
      <c r="A24" s="20" t="s">
        <v>36</v>
      </c>
    </row>
    <row r="25" spans="1:1" x14ac:dyDescent="0.25">
      <c r="A25" s="46" t="s">
        <v>34</v>
      </c>
    </row>
    <row r="26" spans="1:1" x14ac:dyDescent="0.25">
      <c r="A26" s="20" t="s">
        <v>45</v>
      </c>
    </row>
    <row r="27" spans="1:1" x14ac:dyDescent="0.25">
      <c r="A27" s="20" t="s">
        <v>47</v>
      </c>
    </row>
    <row r="28" spans="1:1" x14ac:dyDescent="0.25">
      <c r="A28" s="20" t="s">
        <v>50</v>
      </c>
    </row>
    <row r="29" spans="1:1" x14ac:dyDescent="0.25">
      <c r="A29" s="108" t="s">
        <v>59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Summary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2021-10-20T16:51:53Z</dcterms:modified>
</cp:coreProperties>
</file>