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ERs\AGG all ADS_BG ERs\"/>
    </mc:Choice>
  </mc:AlternateContent>
  <xr:revisionPtr revIDLastSave="0" documentId="13_ncr:1_{19E5C22F-3E10-4F02-AA26-C2980AE6F9E1}" xr6:coauthVersionLast="47" xr6:coauthVersionMax="47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Map to BoA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_xlnm.Print_Area" localSheetId="1">'Map to BoA'!$A$1:$E$25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A3" i="5" l="1"/>
  <c r="A4" i="5"/>
  <c r="A5" i="5"/>
  <c r="A6" i="5"/>
  <c r="A7" i="5"/>
  <c r="A8" i="5"/>
  <c r="A9" i="5"/>
  <c r="B3" i="5"/>
  <c r="B4" i="5"/>
  <c r="B5" i="5"/>
  <c r="B6" i="5"/>
  <c r="B7" i="5"/>
  <c r="B8" i="5"/>
  <c r="B9" i="5"/>
  <c r="I14" i="1"/>
  <c r="I13" i="1"/>
  <c r="I8" i="1"/>
  <c r="I9" i="1"/>
  <c r="I10" i="1"/>
  <c r="I11" i="1"/>
  <c r="I12" i="1"/>
  <c r="A2" i="5"/>
  <c r="B2" i="5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<sst xmlns="http://schemas.openxmlformats.org/spreadsheetml/2006/main" count="117" uniqueCount="83">
  <si>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</si>
  <si>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</si>
  <si>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</si>
  <si>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</si>
  <si>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</si>
  <si>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</si>
  <si>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</si>
  <si>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</si>
  <si>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</si>
  <si>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</si>
  <si>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</si>
  <si>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</si>
  <si>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</si>
  <si>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</si>
  <si>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</si>
  <si>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</si>
  <si>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</si>
  <si>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</si>
  <si>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</si>
  <si>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</si>
  <si>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</si>
  <si>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</si>
  <si>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</si>
  <si>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</si>
  <si>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</si>
  <si>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</si>
  <si>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</si>
  <si>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</si>
  <si>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</si>
  <si>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</si>
  <si>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</si>
  <si>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</si>
  <si>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</si>
  <si>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</si>
  <si>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</si>
  <si>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</si>
  <si>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</si>
  <si>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</si>
  <si>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</si>
  <si>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</si>
  <si>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</si>
  <si>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</si>
  <si>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</si>
  <si>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</si>
  <si>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</si>
  <si>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</si>
  <si>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</si>
  <si>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</si>
  <si>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</si>
  <si>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</si>
  <si>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</si>
  <si>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</si>
  <si>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</si>
  <si>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</si>
  <si>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</si>
  <si>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</t>
  </si>
  <si>
    <t>AGG MasterCard</t>
  </si>
  <si>
    <t>Total AGG MasterCard Expenses</t>
  </si>
  <si>
    <t>Client: Peregrine</t>
  </si>
  <si>
    <t>Transaction Comment</t>
  </si>
  <si>
    <t>BOA Transaction Date</t>
  </si>
  <si>
    <t>BoA Description</t>
  </si>
  <si>
    <t>BoA Amount</t>
  </si>
  <si>
    <t>STAMPS.COM 03/14 PURCHASE 855-608-2677 CA DEBIT CARD *7411</t>
  </si>
  <si>
    <t>Amazon.com*1N91P5 03/14 PURCHASE Amzn.com/bill WA DEBIT CARD *7411</t>
  </si>
  <si>
    <t>USPS STAMPS ENDIC 03/17 PURCHASE 888-434-0055 DC DEBIT CARD *7411</t>
  </si>
  <si>
    <t>AMZN Mktp US*1N5B 03/17 PURCHASE Amzn.com/bill WA DEBIT CARD *7411</t>
  </si>
  <si>
    <t>USPS STAMPS</t>
  </si>
  <si>
    <t>Stamps.com</t>
  </si>
  <si>
    <t>Amazon</t>
  </si>
  <si>
    <t>Brochure stock</t>
  </si>
  <si>
    <t>Brochure stock, envelopes</t>
  </si>
  <si>
    <t>Mailing material</t>
  </si>
  <si>
    <t>Mailchimp Essentials</t>
  </si>
  <si>
    <t>MailChimp 03/20 PURCHASE Atlanta GA DEBIT CARD *7411</t>
  </si>
  <si>
    <t>Online subscriptions,G150 Campaign - Peregrine</t>
  </si>
  <si>
    <t>G150 Campaign</t>
  </si>
  <si>
    <t>G150 campaign</t>
  </si>
  <si>
    <t>ADS-B Glbl</t>
  </si>
  <si>
    <t>ADS-B Global</t>
  </si>
  <si>
    <t>Brochure printing two-sided color laser</t>
  </si>
  <si>
    <t>N/A</t>
  </si>
  <si>
    <t>USPS STAMPS ENDIC 03/23 PURCHASE 888-434-0055 DC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</si>
</sst>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10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0" fontId="7" fillId="0" borderId="0" xfId="0" applyFont="1"/>
    <xf numFmtId="14" fontId="7" fillId="0" borderId="0" xfId="0" applyNumberFormat="1" applyFont="1"/>
    <xf numFmtId="14" fontId="0" fillId="0" borderId="0" xfId="0" applyNumberFormat="1"/>
    <xf numFmtId="44" fontId="7" fillId="0" borderId="0" xfId="0" applyNumberFormat="1" applyFont="1"/>
    <xf numFmtId="44" fontId="0" fillId="0" borderId="0" xfId="0" applyNumberFormat="1"/>
    <xf numFmtId="15" fontId="0" fillId="0" borderId="0" xfId="0" applyNumberFormat="1"/>
    <xf numFmtId="4" fontId="0" fillId="0" borderId="0" xfId="0" applyNumberFormat="1" applyFont="1" applyFill="1" applyBorder="1"/>
    <xf numFmtId="3" fontId="0" fillId="0" borderId="4" xfId="0" applyNumberFormat="1" applyFill="1" applyBorder="1"/>
    <xf numFmtId="44" fontId="0" fillId="0" borderId="4" xfId="1" applyFont="1" applyBorder="1"/>
    <xf numFmtId="44" fontId="0" fillId="0" borderId="4" xfId="1" applyFont="1" applyFill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E23" sqref="E23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2" customWidth="1"/>
    <col min="8" max="8" width="12" style="43" customWidth="1"/>
    <col min="9" max="9" width="11.42578125" style="10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0" t="s">
        <v>18</v>
      </c>
      <c r="B1" s="50"/>
      <c r="C1" s="52" t="s">
        <v>54</v>
      </c>
      <c r="D1" s="53"/>
      <c r="E1" s="50" t="s">
        <v>58</v>
      </c>
      <c r="F1" s="54"/>
      <c r="G1" s="55"/>
      <c r="H1" s="55"/>
    </row>
    <row r="2" spans="1:15" x14ac:dyDescent="0.25">
      <c r="A2" s="50" t="s">
        <v>15</v>
      </c>
      <c r="B2" s="50"/>
      <c r="C2" s="88" t="str">
        <f ca="1">SUBSTITUTE(MID(CELL("filename"),SEARCH("[",CELL("filename"))+1, SEARCH("]",CELL("filename"))-SEARCH("[",CELL("filename"))-1),".xlsx","")</f>
        <v>220323 - LRC ADS_BG ER Peregrine Billable 06-2022</v>
      </c>
      <c r="D2" s="56"/>
      <c r="E2" s="57"/>
      <c r="F2" s="58"/>
      <c r="G2" s="59"/>
      <c r="H2" s="60"/>
    </row>
    <row r="3" spans="1:15" ht="18.75" x14ac:dyDescent="0.3">
      <c r="A3" s="50" t="s">
        <v>16</v>
      </c>
      <c r="B3" s="50"/>
      <c r="C3" s="89">
        <f ca="1">DATE("20"&amp;LEFT(C2,2),MID(C2,3,2),MID(C2,5,2))</f>
        <v>44643</v>
      </c>
      <c r="D3" s="61"/>
      <c r="E3" s="57"/>
      <c r="F3" s="58"/>
      <c r="G3" s="62"/>
      <c r="H3" s="63"/>
    </row>
    <row r="4" spans="1:15" x14ac:dyDescent="0.25">
      <c r="A4" s="50" t="s">
        <v>17</v>
      </c>
      <c r="B4" s="50"/>
      <c r="C4" s="52" t="s">
        <v>75</v>
      </c>
      <c r="D4" s="56"/>
      <c r="E4" s="64"/>
      <c r="F4" s="58"/>
      <c r="G4" s="62"/>
      <c r="H4" s="63"/>
    </row>
    <row r="5" spans="1:15" x14ac:dyDescent="0.25">
      <c r="A5" s="50"/>
      <c r="B5" s="51"/>
      <c r="C5" s="64"/>
      <c r="D5" s="64"/>
      <c r="E5" s="64"/>
      <c r="F5" s="58"/>
      <c r="G5" s="62"/>
      <c r="H5" s="63"/>
    </row>
    <row r="6" spans="1:15" ht="30" x14ac:dyDescent="0.25">
      <c r="A6" s="35" t="s">
        <v>0</v>
      </c>
      <c r="B6" s="35" t="s">
        <v>2</v>
      </c>
      <c r="C6" s="16" t="s">
        <v>1</v>
      </c>
      <c r="D6" s="108" t="s">
        <v>11</v>
      </c>
      <c r="E6" s="109"/>
      <c r="F6" s="17" t="s">
        <v>19</v>
      </c>
      <c r="G6" s="36" t="s">
        <v>23</v>
      </c>
      <c r="H6" s="37" t="s">
        <v>20</v>
      </c>
      <c r="I6" s="106" t="s">
        <v>22</v>
      </c>
      <c r="J6" s="21"/>
    </row>
    <row r="7" spans="1:15" x14ac:dyDescent="0.25">
      <c r="A7" s="31">
        <v>44635</v>
      </c>
      <c r="B7" s="29" t="s">
        <v>56</v>
      </c>
      <c r="C7" s="27" t="s">
        <v>77</v>
      </c>
      <c r="D7" s="92" t="s">
        <v>68</v>
      </c>
      <c r="E7" s="92" t="s">
        <v>72</v>
      </c>
      <c r="F7" s="107">
        <v>30.12</v>
      </c>
      <c r="G7" s="38" t="s">
        <v>52</v>
      </c>
      <c r="H7" s="38">
        <v>1</v>
      </c>
      <c r="I7" s="106">
        <f>F7*H7</f>
        <v>30.12</v>
      </c>
      <c r="K7" s="18"/>
      <c r="O7" s="26"/>
    </row>
    <row r="8" spans="1:15" x14ac:dyDescent="0.25">
      <c r="A8" s="30">
        <v>44635</v>
      </c>
      <c r="B8" s="29" t="s">
        <v>56</v>
      </c>
      <c r="C8" s="27" t="s">
        <v>77</v>
      </c>
      <c r="D8" s="92" t="s">
        <v>69</v>
      </c>
      <c r="E8" s="93" t="s">
        <v>71</v>
      </c>
      <c r="F8" s="107">
        <v>66.66</v>
      </c>
      <c r="G8" s="38" t="s">
        <v>52</v>
      </c>
      <c r="H8" s="38">
        <v>1</v>
      </c>
      <c r="I8" s="106">
        <f t="shared" ref="I8:I14" si="0">F8*H8</f>
        <v>66.66</v>
      </c>
      <c r="N8" s="26"/>
    </row>
    <row r="9" spans="1:15" x14ac:dyDescent="0.25">
      <c r="A9" s="30">
        <v>44637</v>
      </c>
      <c r="B9" s="29" t="s">
        <v>79</v>
      </c>
      <c r="C9" s="27" t="s">
        <v>77</v>
      </c>
      <c r="D9" s="92" t="s">
        <v>78</v>
      </c>
      <c r="E9" s="93" t="s">
        <v>80</v>
      </c>
      <c r="F9" s="105">
        <v>180</v>
      </c>
      <c r="G9" s="38" t="s">
        <v>52</v>
      </c>
      <c r="H9" s="38">
        <v>0.5</v>
      </c>
      <c r="I9" s="106">
        <f t="shared" si="0"/>
        <v>90</v>
      </c>
      <c r="N9" s="26"/>
    </row>
    <row r="10" spans="1:15" x14ac:dyDescent="0.25">
      <c r="A10" s="30">
        <v>44638</v>
      </c>
      <c r="B10" s="29" t="s">
        <v>56</v>
      </c>
      <c r="C10" s="27" t="s">
        <v>77</v>
      </c>
      <c r="D10" s="92" t="s">
        <v>68</v>
      </c>
      <c r="E10" s="93" t="s">
        <v>67</v>
      </c>
      <c r="F10" s="107">
        <v>50</v>
      </c>
      <c r="G10" s="38" t="s">
        <v>52</v>
      </c>
      <c r="H10" s="38">
        <v>1</v>
      </c>
      <c r="I10" s="106">
        <f t="shared" si="0"/>
        <v>50</v>
      </c>
    </row>
    <row r="11" spans="1:15" x14ac:dyDescent="0.25">
      <c r="A11" s="31">
        <v>44638</v>
      </c>
      <c r="B11" s="29" t="s">
        <v>56</v>
      </c>
      <c r="C11" s="27" t="s">
        <v>77</v>
      </c>
      <c r="D11" s="92" t="s">
        <v>68</v>
      </c>
      <c r="E11" s="93" t="s">
        <v>67</v>
      </c>
      <c r="F11" s="107">
        <v>100</v>
      </c>
      <c r="G11" s="38" t="s">
        <v>52</v>
      </c>
      <c r="H11" s="38">
        <v>1</v>
      </c>
      <c r="I11" s="106">
        <f t="shared" si="0"/>
        <v>100</v>
      </c>
    </row>
    <row r="12" spans="1:15" x14ac:dyDescent="0.25">
      <c r="A12" s="30">
        <v>44638</v>
      </c>
      <c r="B12" s="29" t="s">
        <v>56</v>
      </c>
      <c r="C12" s="27" t="s">
        <v>77</v>
      </c>
      <c r="D12" s="92" t="s">
        <v>69</v>
      </c>
      <c r="E12" s="93" t="s">
        <v>70</v>
      </c>
      <c r="F12" s="107">
        <v>29.63</v>
      </c>
      <c r="G12" s="38" t="s">
        <v>52</v>
      </c>
      <c r="H12" s="38">
        <v>1</v>
      </c>
      <c r="I12" s="106">
        <f t="shared" si="0"/>
        <v>29.63</v>
      </c>
    </row>
    <row r="13" spans="1:15" x14ac:dyDescent="0.25">
      <c r="A13" s="31">
        <v>44640</v>
      </c>
      <c r="B13" s="29" t="s">
        <v>56</v>
      </c>
      <c r="C13" s="27" t="s">
        <v>42</v>
      </c>
      <c r="D13" s="92" t="s">
        <v>55</v>
      </c>
      <c r="E13" s="93" t="s">
        <v>73</v>
      </c>
      <c r="F13" s="106">
        <v>59</v>
      </c>
      <c r="G13" s="38" t="s">
        <v>52</v>
      </c>
      <c r="H13" s="38">
        <v>1</v>
      </c>
      <c r="I13" s="106">
        <f t="shared" si="0"/>
        <v>59</v>
      </c>
    </row>
    <row r="14" spans="1:15" x14ac:dyDescent="0.25">
      <c r="A14" s="30">
        <v>44643</v>
      </c>
      <c r="B14" s="29" t="s">
        <v>56</v>
      </c>
      <c r="C14" s="27" t="s">
        <v>77</v>
      </c>
      <c r="D14" s="92" t="s">
        <v>68</v>
      </c>
      <c r="E14" s="93" t="s">
        <v>67</v>
      </c>
      <c r="F14" s="107">
        <v>25</v>
      </c>
      <c r="G14" s="38" t="s">
        <v>52</v>
      </c>
      <c r="H14" s="38">
        <v>1</v>
      </c>
      <c r="I14" s="106">
        <f t="shared" si="0"/>
        <v>25</v>
      </c>
    </row>
    <row r="15" spans="1:15" x14ac:dyDescent="0.25">
      <c r="A15" s="30"/>
      <c r="B15" s="29"/>
      <c r="C15" s="27"/>
      <c r="D15" s="92"/>
      <c r="E15" s="93"/>
      <c r="F15" s="34"/>
      <c r="G15" s="40"/>
      <c r="H15" s="38"/>
    </row>
    <row r="16" spans="1:15" x14ac:dyDescent="0.25">
      <c r="A16" s="31"/>
      <c r="B16" s="29"/>
      <c r="C16" s="27"/>
      <c r="D16" s="92"/>
      <c r="E16" s="93"/>
      <c r="F16" s="33"/>
      <c r="G16" s="39"/>
      <c r="H16" s="38"/>
    </row>
    <row r="17" spans="1:8" x14ac:dyDescent="0.25">
      <c r="A17" s="30"/>
      <c r="B17" s="29"/>
      <c r="C17" s="27"/>
      <c r="D17" s="92"/>
      <c r="E17" s="93"/>
      <c r="F17" s="33"/>
      <c r="G17" s="39"/>
      <c r="H17" s="38"/>
    </row>
    <row r="18" spans="1:8" x14ac:dyDescent="0.25">
      <c r="A18" s="30"/>
      <c r="B18" s="29"/>
      <c r="C18" s="27"/>
      <c r="D18" s="92"/>
      <c r="E18" s="93"/>
      <c r="F18" s="33"/>
      <c r="G18" s="39"/>
      <c r="H18" s="38"/>
    </row>
    <row r="19" spans="1:8" x14ac:dyDescent="0.25">
      <c r="A19" s="30"/>
      <c r="B19" s="29"/>
      <c r="C19" s="27"/>
      <c r="D19" s="92"/>
      <c r="E19" s="93"/>
      <c r="F19" s="33"/>
      <c r="G19" s="39"/>
      <c r="H19" s="38"/>
    </row>
    <row r="20" spans="1:8" x14ac:dyDescent="0.25">
      <c r="A20" s="30"/>
      <c r="B20" s="29"/>
      <c r="C20" s="27"/>
      <c r="D20" s="92"/>
      <c r="E20" s="93"/>
      <c r="F20" s="33"/>
      <c r="G20" s="39"/>
      <c r="H20" s="38"/>
    </row>
    <row r="21" spans="1:8" x14ac:dyDescent="0.25">
      <c r="A21" s="30"/>
      <c r="B21" s="29"/>
      <c r="C21" s="27"/>
      <c r="D21" s="92"/>
      <c r="E21" s="93"/>
      <c r="F21" s="34"/>
      <c r="G21" s="40"/>
      <c r="H21" s="38"/>
    </row>
    <row r="22" spans="1:8" x14ac:dyDescent="0.25">
      <c r="A22" s="30"/>
      <c r="B22" s="29"/>
      <c r="C22" s="27"/>
      <c r="D22" s="92"/>
      <c r="E22" s="93"/>
      <c r="F22" s="34"/>
      <c r="G22" s="40"/>
      <c r="H22" s="38"/>
    </row>
    <row r="23" spans="1:8" x14ac:dyDescent="0.25">
      <c r="A23" s="30"/>
      <c r="B23" s="29"/>
      <c r="C23" s="27"/>
      <c r="D23" s="92"/>
      <c r="E23" s="93"/>
      <c r="F23" s="34"/>
      <c r="G23" s="39"/>
      <c r="H23" s="38"/>
    </row>
    <row r="24" spans="1:8" x14ac:dyDescent="0.25">
      <c r="A24" s="30"/>
      <c r="B24" s="29"/>
      <c r="C24" s="27"/>
      <c r="D24" s="92"/>
      <c r="E24" s="93"/>
      <c r="F24" s="23"/>
      <c r="G24" s="39"/>
      <c r="H24" s="38"/>
    </row>
    <row r="25" spans="1:8" x14ac:dyDescent="0.25">
      <c r="A25" s="30"/>
      <c r="B25" s="29"/>
      <c r="C25" s="27"/>
      <c r="D25" s="92"/>
      <c r="E25" s="93"/>
      <c r="F25" s="34"/>
      <c r="G25" s="40"/>
      <c r="H25" s="38"/>
    </row>
    <row r="26" spans="1:8" x14ac:dyDescent="0.25">
      <c r="A26" s="30"/>
      <c r="B26" s="29"/>
      <c r="C26" s="27"/>
      <c r="D26" s="92"/>
      <c r="E26" s="91"/>
      <c r="F26" s="34"/>
      <c r="G26" s="40"/>
      <c r="H26" s="38"/>
    </row>
    <row r="27" spans="1:8" x14ac:dyDescent="0.25">
      <c r="A27" s="30"/>
      <c r="B27" s="29"/>
      <c r="C27" s="27"/>
      <c r="D27" s="92"/>
      <c r="E27" s="91"/>
      <c r="F27" s="34"/>
      <c r="G27" s="40"/>
      <c r="H27" s="38"/>
    </row>
    <row r="28" spans="1:8" x14ac:dyDescent="0.25">
      <c r="A28" s="30"/>
      <c r="B28" s="29"/>
      <c r="C28" s="27"/>
      <c r="D28" s="92"/>
      <c r="E28" s="91"/>
      <c r="F28" s="23"/>
      <c r="G28" s="40"/>
      <c r="H28" s="38"/>
    </row>
    <row r="29" spans="1:8" x14ac:dyDescent="0.25">
      <c r="A29" s="30"/>
      <c r="B29" s="29"/>
      <c r="C29" s="27"/>
      <c r="D29" s="92"/>
      <c r="E29" s="91"/>
      <c r="F29" s="23"/>
      <c r="G29" s="40"/>
      <c r="H29" s="38"/>
    </row>
    <row r="30" spans="1:8" x14ac:dyDescent="0.25">
      <c r="A30" s="30"/>
      <c r="B30" s="29"/>
      <c r="C30" s="27"/>
      <c r="D30" s="92"/>
      <c r="E30" s="91"/>
      <c r="F30" s="23"/>
      <c r="G30" s="40"/>
      <c r="H30" s="38"/>
    </row>
    <row r="31" spans="1:8" x14ac:dyDescent="0.25">
      <c r="A31" s="30"/>
      <c r="B31" s="29"/>
      <c r="C31" s="27"/>
      <c r="D31" s="92"/>
      <c r="E31" s="91"/>
      <c r="F31" s="23"/>
      <c r="G31" s="40"/>
      <c r="H31" s="38"/>
    </row>
    <row r="32" spans="1:8" x14ac:dyDescent="0.25">
      <c r="A32" s="30"/>
      <c r="B32" s="29"/>
      <c r="C32" s="27"/>
      <c r="D32" s="90"/>
      <c r="E32" s="91"/>
      <c r="F32" s="23"/>
      <c r="G32" s="40"/>
      <c r="H32" s="38"/>
    </row>
    <row r="33" spans="1:9" x14ac:dyDescent="0.25">
      <c r="A33" s="30"/>
      <c r="B33" s="29"/>
      <c r="C33" s="27"/>
      <c r="D33" s="90"/>
      <c r="E33" s="91"/>
      <c r="F33" s="23"/>
      <c r="G33" s="40"/>
      <c r="H33" s="38"/>
    </row>
    <row r="34" spans="1:9" x14ac:dyDescent="0.25">
      <c r="A34" s="30"/>
      <c r="B34" s="29"/>
      <c r="C34" s="27"/>
      <c r="D34" s="90"/>
      <c r="E34" s="91"/>
      <c r="F34" s="23"/>
      <c r="G34" s="40"/>
      <c r="H34" s="38"/>
    </row>
    <row r="35" spans="1:9" x14ac:dyDescent="0.25">
      <c r="A35" s="30"/>
      <c r="B35" s="29"/>
      <c r="C35" s="27"/>
      <c r="D35" s="90"/>
      <c r="E35" s="91"/>
      <c r="F35" s="23"/>
      <c r="G35" s="40"/>
      <c r="H35" s="38"/>
    </row>
    <row r="36" spans="1:9" x14ac:dyDescent="0.25">
      <c r="A36" s="30"/>
      <c r="B36" s="29"/>
      <c r="C36" s="27"/>
      <c r="D36" s="90"/>
      <c r="E36" s="91"/>
      <c r="F36" s="23"/>
      <c r="G36" s="40"/>
      <c r="H36" s="38"/>
    </row>
    <row r="37" spans="1:9" x14ac:dyDescent="0.25">
      <c r="A37" s="30"/>
      <c r="B37" s="29"/>
      <c r="C37" s="27"/>
      <c r="D37" s="90"/>
      <c r="E37" s="91"/>
      <c r="F37" s="23"/>
      <c r="G37" s="40"/>
      <c r="H37" s="38"/>
    </row>
    <row r="38" spans="1:9" x14ac:dyDescent="0.25">
      <c r="A38" s="30"/>
      <c r="B38" s="29"/>
      <c r="C38" s="27"/>
      <c r="D38" s="90"/>
      <c r="E38" s="91"/>
      <c r="F38" s="23"/>
      <c r="G38" s="40"/>
      <c r="H38" s="38"/>
    </row>
    <row r="39" spans="1:9" x14ac:dyDescent="0.25">
      <c r="A39" s="30"/>
      <c r="B39" s="29"/>
      <c r="C39" s="27"/>
      <c r="D39" s="90"/>
      <c r="E39" s="91"/>
      <c r="F39" s="23"/>
      <c r="G39" s="40"/>
      <c r="H39" s="38"/>
    </row>
    <row r="40" spans="1:9" x14ac:dyDescent="0.25">
      <c r="A40" s="30"/>
      <c r="B40" s="29"/>
      <c r="C40" s="27"/>
      <c r="D40" s="90"/>
      <c r="E40" s="91"/>
      <c r="F40" s="23"/>
      <c r="G40" s="40"/>
      <c r="H40" s="38"/>
    </row>
    <row r="41" spans="1:9" x14ac:dyDescent="0.25">
      <c r="A41" s="30"/>
      <c r="B41" s="29"/>
      <c r="C41" s="27"/>
      <c r="D41" s="90"/>
      <c r="E41" s="91"/>
      <c r="F41" s="23"/>
      <c r="G41" s="40"/>
      <c r="H41" s="38"/>
    </row>
    <row r="42" spans="1:9" x14ac:dyDescent="0.25">
      <c r="A42" s="30"/>
      <c r="B42" s="29"/>
      <c r="C42" s="27"/>
      <c r="D42" s="90"/>
      <c r="E42" s="91"/>
      <c r="F42" s="23"/>
      <c r="G42" s="40"/>
      <c r="H42" s="38"/>
    </row>
    <row r="43" spans="1:9" x14ac:dyDescent="0.25">
      <c r="A43" s="30"/>
      <c r="B43" s="22"/>
      <c r="C43" s="27"/>
      <c r="D43" s="90"/>
      <c r="E43" s="91"/>
      <c r="F43" s="23"/>
      <c r="G43" s="40"/>
      <c r="H43" s="38"/>
    </row>
    <row r="44" spans="1:9" x14ac:dyDescent="0.25">
      <c r="A44" s="30"/>
      <c r="B44" s="22"/>
      <c r="C44" s="27"/>
      <c r="D44" s="90"/>
      <c r="E44" s="91"/>
      <c r="F44" s="23"/>
      <c r="G44" s="38"/>
      <c r="H44" s="38"/>
    </row>
    <row r="45" spans="1:9" x14ac:dyDescent="0.25">
      <c r="A45" s="32"/>
      <c r="B45" s="22"/>
      <c r="C45" s="27" t="s">
        <v>4</v>
      </c>
      <c r="D45" s="94" t="s">
        <v>14</v>
      </c>
      <c r="E45" s="95"/>
      <c r="F45" s="28">
        <f>'Mileage Log'!G35</f>
        <v>0</v>
      </c>
      <c r="G45" s="41"/>
      <c r="H45" s="38"/>
      <c r="I45" s="106">
        <f>F45*H45</f>
        <v>0</v>
      </c>
    </row>
    <row r="46" spans="1:9" ht="15.75" thickBot="1" x14ac:dyDescent="0.3">
      <c r="A46" s="65" t="s">
        <v>21</v>
      </c>
      <c r="B46" s="51"/>
      <c r="C46" s="64"/>
      <c r="D46" s="64"/>
      <c r="E46" s="66"/>
      <c r="F46" s="58"/>
      <c r="G46" s="62"/>
      <c r="H46" s="63"/>
    </row>
    <row r="47" spans="1:9" ht="15.75" thickBot="1" x14ac:dyDescent="0.3">
      <c r="A47" s="67"/>
      <c r="B47" s="51"/>
      <c r="C47" s="64"/>
      <c r="D47" s="64"/>
      <c r="E47" s="76" t="s">
        <v>57</v>
      </c>
      <c r="F47" s="96"/>
      <c r="G47" s="97"/>
      <c r="H47" s="97"/>
      <c r="I47" s="106">
        <f>SUM(I7:I45)</f>
        <v>450.40999999999997</v>
      </c>
    </row>
    <row r="48" spans="1:9" ht="15.75" thickBot="1" x14ac:dyDescent="0.3">
      <c r="A48" s="68" t="s">
        <v>54</v>
      </c>
      <c r="B48" s="51"/>
      <c r="C48" s="57"/>
      <c r="D48" s="57"/>
      <c r="E48" s="76" t="str">
        <f>"Total Expenses Due"&amp;IF(LEN(E1)&gt;7," from "&amp;SUBSTITUTE(E1,"Client: ",""),"")</f>
        <v>Total Expenses Due from Peregrine</v>
      </c>
      <c r="F48" s="96"/>
      <c r="G48" s="97"/>
      <c r="H48" s="97"/>
      <c r="I48" s="106">
        <f>IF(LEN(E1)&gt;7,I47,0)</f>
        <v>450.40999999999997</v>
      </c>
    </row>
    <row r="49" spans="1:8" x14ac:dyDescent="0.25">
      <c r="A49" s="67"/>
      <c r="B49" s="51"/>
      <c r="C49" s="57"/>
      <c r="D49" s="57"/>
      <c r="E49" s="66"/>
      <c r="F49" s="58"/>
      <c r="G49" s="62"/>
      <c r="H49" s="62"/>
    </row>
    <row r="50" spans="1:8" x14ac:dyDescent="0.25">
      <c r="A50" s="67"/>
      <c r="B50" s="51"/>
      <c r="C50" s="57"/>
      <c r="D50" s="57"/>
      <c r="E50" s="66"/>
      <c r="F50" s="58"/>
      <c r="G50" s="62"/>
      <c r="H50" s="62"/>
    </row>
    <row r="51" spans="1:8" ht="14.25" customHeight="1" x14ac:dyDescent="0.25">
      <c r="A51" s="69" t="s">
        <v>53</v>
      </c>
      <c r="B51" s="70"/>
      <c r="C51" s="71"/>
      <c r="D51" s="71"/>
      <c r="E51" s="72"/>
      <c r="F51" s="73"/>
      <c r="G51" s="74"/>
      <c r="H51" s="75"/>
    </row>
    <row r="52" spans="1:8" x14ac:dyDescent="0.25">
      <c r="B52" s="19"/>
    </row>
    <row r="53" spans="1:8" x14ac:dyDescent="0.25">
      <c r="B53" s="19"/>
    </row>
    <row r="54" spans="1:8" x14ac:dyDescent="0.25">
      <c r="B54" s="19"/>
    </row>
    <row r="55" spans="1:8" x14ac:dyDescent="0.25">
      <c r="B55" s="19"/>
    </row>
    <row r="56" spans="1:8" x14ac:dyDescent="0.25">
      <c r="B56" s="19"/>
    </row>
    <row r="57" spans="1:8" x14ac:dyDescent="0.25">
      <c r="B57" s="19"/>
    </row>
    <row r="58" spans="1:8" x14ac:dyDescent="0.25">
      <c r="B58" s="19"/>
    </row>
    <row r="59" spans="1:8" x14ac:dyDescent="0.25">
      <c r="B59" s="19"/>
    </row>
    <row r="60" spans="1:8" x14ac:dyDescent="0.25">
      <c r="B60" s="19"/>
    </row>
    <row r="61" spans="1:8" x14ac:dyDescent="0.25">
      <c r="B61" s="19"/>
    </row>
    <row r="62" spans="1:8" x14ac:dyDescent="0.25">
      <c r="B62" s="19"/>
    </row>
    <row r="63" spans="1:8" x14ac:dyDescent="0.25">
      <c r="B63" s="19"/>
    </row>
    <row r="64" spans="1:8" x14ac:dyDescent="0.25">
      <c r="B64" s="19"/>
    </row>
    <row r="65" spans="2:2" x14ac:dyDescent="0.25">
      <c r="B65" s="19"/>
    </row>
    <row r="66" spans="2:2" x14ac:dyDescent="0.25">
      <c r="B66" s="19"/>
    </row>
  </sheetData>
  <sortState xmlns:xlrd2="http://schemas.microsoft.com/office/spreadsheetml/2017/richdata2" ref="A7:H14">
    <sortCondition ref="A7:A14"/>
  </sortState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C7:C10 C15:C44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726B-96D1-4244-99F1-CB5CB573AE39}">
  <sheetPr>
    <pageSetUpPr fitToPage="1"/>
  </sheetPr>
  <dimension ref="A1:E11"/>
  <sheetViews>
    <sheetView tabSelected="1" workbookViewId="0">
      <pane xSplit="1" ySplit="1" topLeftCell="B2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5" x14ac:dyDescent="0.25"/>
  <cols>
    <col min="1" max="1" width="11.5703125" customWidth="1"/>
    <col min="2" max="2" width="31.42578125" bestFit="1" customWidth="1"/>
    <col min="3" max="3" width="21.85546875" style="100" customWidth="1"/>
    <col min="4" max="4" width="83.85546875" customWidth="1"/>
    <col min="5" max="5" width="12.140625" style="102" bestFit="1" customWidth="1"/>
  </cols>
  <sheetData>
    <row r="1" spans="1:5" x14ac:dyDescent="0.25">
      <c r="A1" s="98" t="s">
        <v>0</v>
      </c>
      <c r="B1" s="98" t="s">
        <v>59</v>
      </c>
      <c r="C1" s="99" t="s">
        <v>60</v>
      </c>
      <c r="D1" s="98" t="s">
        <v>61</v>
      </c>
      <c r="E1" s="101" t="s">
        <v>62</v>
      </c>
    </row>
    <row r="2" spans="1:5" x14ac:dyDescent="0.25">
      <c r="A2" s="103">
        <f>'Expense Summary'!A7</f>
        <v>44635</v>
      </c>
      <c r="B2" t="str">
        <f>'Expense Summary'!E7</f>
        <v>Mailing material</v>
      </c>
      <c r="C2" s="100">
        <v>44635</v>
      </c>
      <c r="D2" t="s">
        <v>63</v>
      </c>
      <c r="E2" s="102">
        <v>-30.12</v>
      </c>
    </row>
    <row r="3" spans="1:5" x14ac:dyDescent="0.25">
      <c r="A3" s="103">
        <f>'Expense Summary'!A8</f>
        <v>44635</v>
      </c>
      <c r="B3" t="str">
        <f>'Expense Summary'!E8</f>
        <v>Brochure stock, envelopes</v>
      </c>
      <c r="C3" s="100">
        <v>44635</v>
      </c>
      <c r="D3" t="s">
        <v>64</v>
      </c>
      <c r="E3" s="102">
        <v>-66.66</v>
      </c>
    </row>
    <row r="4" spans="1:5" x14ac:dyDescent="0.25">
      <c r="A4" s="103">
        <f>'Expense Summary'!A9</f>
        <v>44637</v>
      </c>
      <c r="B4" t="str">
        <f>'Expense Summary'!E9</f>
        <v>Brochure printing two-sided color laser</v>
      </c>
      <c r="C4" s="100" t="s">
        <v>81</v>
      </c>
      <c r="D4" t="s">
        <v>81</v>
      </c>
      <c r="E4" s="102" t="s">
        <v>81</v>
      </c>
    </row>
    <row r="5" spans="1:5" x14ac:dyDescent="0.25">
      <c r="A5" s="103">
        <f>'Expense Summary'!A10</f>
        <v>44638</v>
      </c>
      <c r="B5" t="str">
        <f>'Expense Summary'!E10</f>
        <v>USPS STAMPS</v>
      </c>
      <c r="C5" s="100">
        <v>44638</v>
      </c>
      <c r="D5" t="s">
        <v>65</v>
      </c>
      <c r="E5" s="102">
        <v>-50</v>
      </c>
    </row>
    <row r="6" spans="1:5" x14ac:dyDescent="0.25">
      <c r="A6" s="103">
        <f>'Expense Summary'!A11</f>
        <v>44638</v>
      </c>
      <c r="B6" t="str">
        <f>'Expense Summary'!E11</f>
        <v>USPS STAMPS</v>
      </c>
      <c r="C6" s="100">
        <v>44638</v>
      </c>
      <c r="D6" t="s">
        <v>65</v>
      </c>
      <c r="E6" s="102">
        <v>-100</v>
      </c>
    </row>
    <row r="7" spans="1:5" x14ac:dyDescent="0.25">
      <c r="A7" s="103">
        <f>'Expense Summary'!A12</f>
        <v>44638</v>
      </c>
      <c r="B7" t="str">
        <f>'Expense Summary'!E12</f>
        <v>Brochure stock</v>
      </c>
      <c r="C7" s="100">
        <v>44638</v>
      </c>
      <c r="D7" t="s">
        <v>66</v>
      </c>
      <c r="E7" s="102">
        <v>-29.63</v>
      </c>
    </row>
    <row r="8" spans="1:5" x14ac:dyDescent="0.25">
      <c r="A8" s="103">
        <f>'Expense Summary'!A13</f>
        <v>44640</v>
      </c>
      <c r="B8" t="str">
        <f>'Expense Summary'!E13</f>
        <v>Mailchimp Essentials</v>
      </c>
      <c r="C8" s="100">
        <v>44640</v>
      </c>
      <c r="D8" t="s">
        <v>74</v>
      </c>
      <c r="E8" s="102">
        <v>-59</v>
      </c>
    </row>
    <row r="9" spans="1:5" x14ac:dyDescent="0.25">
      <c r="A9" s="103">
        <f>'Expense Summary'!A14</f>
        <v>44643</v>
      </c>
      <c r="B9" t="str">
        <f>'Expense Summary'!E14</f>
        <v>USPS STAMPS</v>
      </c>
      <c r="C9" s="100">
        <v>44643</v>
      </c>
      <c r="D9" t="s">
        <v>82</v>
      </c>
      <c r="E9" s="102">
        <v>-25</v>
      </c>
    </row>
    <row r="10" spans="1:5" x14ac:dyDescent="0.25">
      <c r="A10" s="103"/>
    </row>
    <row r="11" spans="1:5" x14ac:dyDescent="0.25">
      <c r="A11" s="103"/>
    </row>
  </sheetData>
  <sortState xmlns:xlrd2="http://schemas.microsoft.com/office/spreadsheetml/2017/richdata2" ref="A2:E9">
    <sortCondition ref="A2:A9"/>
  </sortState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tabSelected="1" workbookViewId="0">
      <selection activeCell="E23" sqref="E23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5" t="s">
        <v>3</v>
      </c>
      <c r="B1" s="77"/>
      <c r="C1" s="78" t="str">
        <f>'Expense Summary'!C1</f>
        <v>Lee Carlson</v>
      </c>
      <c r="D1" s="79"/>
      <c r="E1" s="79"/>
      <c r="F1" s="80"/>
      <c r="G1" s="81"/>
    </row>
    <row r="2" spans="1:7" ht="15" x14ac:dyDescent="0.25">
      <c r="A2" s="67" t="s">
        <v>9</v>
      </c>
      <c r="B2" s="82"/>
      <c r="C2" s="83" t="str">
        <f ca="1">'Expense Summary'!C2</f>
        <v>220323 - LRC ADS_BG ER Peregrine Billable 06-2022</v>
      </c>
      <c r="D2" s="82"/>
      <c r="E2" s="84"/>
      <c r="F2" s="85"/>
      <c r="G2" s="86"/>
    </row>
    <row r="3" spans="1:7" ht="15" x14ac:dyDescent="0.25">
      <c r="A3" s="67" t="s">
        <v>10</v>
      </c>
      <c r="B3" s="82"/>
      <c r="C3" s="83">
        <f ca="1">'Expense Summary'!C3</f>
        <v>44643</v>
      </c>
      <c r="D3" s="82"/>
      <c r="E3" s="84"/>
      <c r="F3" s="85"/>
      <c r="G3" s="86"/>
    </row>
    <row r="4" spans="1:7" ht="15" x14ac:dyDescent="0.25">
      <c r="A4" s="67" t="s">
        <v>12</v>
      </c>
      <c r="B4" s="83"/>
      <c r="C4" s="87" t="str">
        <f>'Expense Summary'!C4</f>
        <v>Online subscriptions,G150 Campaign - Peregrine</v>
      </c>
      <c r="D4" s="84"/>
      <c r="E4" s="84"/>
      <c r="F4" s="85"/>
      <c r="G4" s="86"/>
    </row>
    <row r="5" spans="1:7" ht="15" x14ac:dyDescent="0.25">
      <c r="A5" s="67"/>
      <c r="B5" s="83"/>
      <c r="C5" s="84"/>
      <c r="D5" s="84"/>
      <c r="E5" s="84"/>
      <c r="F5" s="85"/>
      <c r="G5" s="86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7" t="s">
        <v>13</v>
      </c>
      <c r="E35" s="48"/>
      <c r="F35" s="48"/>
      <c r="G35" s="49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E25" sqref="E25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4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6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5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  <row r="29" spans="1:1" x14ac:dyDescent="0.25">
      <c r="A29" s="104" t="s">
        <v>76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Map to BoA</vt:lpstr>
      <vt:lpstr>Mileage Log</vt:lpstr>
      <vt:lpstr>Expense Types</vt:lpstr>
      <vt:lpstr>'Expense Summary'!Print_Area</vt:lpstr>
      <vt:lpstr>'Map to BoA'!Print_Area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2022-03-23T16:20:26Z</cp:lastPrinted>
  <dcterms:created xsi:type="dcterms:W3CDTF">2007-08-09T23:16:26Z</dcterms:created>
  <dcterms:modified xsi:type="dcterms:W3CDTF">2022-03-23T16:20:33Z</dcterms:modified>
</cp:coreProperties>
</file>