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$ AviaGlobalGroup\AGG Finance\AGG Taxes\AGG Tax Yr 2022\"/>
    </mc:Choice>
  </mc:AlternateContent>
  <xr:revisionPtr revIDLastSave="0" documentId="13_ncr:1_{93934E7F-0984-4DA2-A1B3-DD80E80A8BD0}" xr6:coauthVersionLast="47" xr6:coauthVersionMax="47" xr10:uidLastSave="{00000000-0000-0000-0000-000000000000}"/>
  <bookViews>
    <workbookView xWindow="-120" yWindow="-120" windowWidth="29040" windowHeight="15990" firstSheet="2" activeTab="5" xr2:uid="{00000000-000D-0000-FFFF-FFFF00000000}"/>
  </bookViews>
  <sheets>
    <sheet name="AGG Income Summ 2022WIP" sheetId="13" r:id="rId1"/>
    <sheet name="PARA Inv Recon 28DEC22WIP" sheetId="23" r:id="rId2"/>
    <sheet name="AGG MemDistr 2022WIP" sheetId="14" r:id="rId3"/>
    <sheet name="AGG BofA Credits CY2022WIP" sheetId="26" r:id="rId4"/>
    <sheet name="AGG BofA DebitsCat CY 2022WIP" sheetId="27" r:id="rId5"/>
    <sheet name="AGG BofA TransByDate CY2022" sheetId="25" r:id="rId6"/>
  </sheets>
  <definedNames>
    <definedName name="_xlnm._FilterDatabase" localSheetId="4" hidden="1">'AGG BofA DebitsCat CY 2022WIP'!$A$8:$F$8</definedName>
    <definedName name="_xlnm._FilterDatabase" localSheetId="1" hidden="1">'PARA Inv Recon 28DEC22WIP'!$B$1:$K$33</definedName>
    <definedName name="_xlnm.Print_Area" localSheetId="0">'AGG Income Summ 2022WIP'!$C$2:$F$10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2" i="27" l="1"/>
  <c r="D106" i="27"/>
  <c r="D87" i="27"/>
  <c r="D124" i="27"/>
  <c r="D133" i="27"/>
  <c r="D145" i="27"/>
  <c r="D140" i="27"/>
  <c r="D39" i="27"/>
  <c r="D119" i="27"/>
  <c r="E17" i="26"/>
  <c r="C17" i="26"/>
  <c r="D14" i="26"/>
  <c r="D15" i="26"/>
  <c r="D13" i="26"/>
  <c r="D11" i="26"/>
  <c r="D10" i="26"/>
  <c r="D7" i="26"/>
  <c r="D17" i="26" s="1"/>
  <c r="C18" i="26" s="1"/>
  <c r="D6" i="26"/>
  <c r="D5" i="25"/>
  <c r="D4" i="25"/>
  <c r="C9" i="13"/>
  <c r="C7" i="13"/>
  <c r="D39" i="23"/>
  <c r="D38" i="23"/>
  <c r="D37" i="23" s="1"/>
  <c r="F37" i="23" s="1"/>
  <c r="E37" i="23"/>
  <c r="C4" i="13" l="1"/>
  <c r="C17" i="14" l="1"/>
  <c r="C13" i="14"/>
  <c r="C9" i="14"/>
  <c r="C19" i="14" l="1"/>
  <c r="B19" i="14" l="1"/>
  <c r="B4" i="14" s="1"/>
</calcChain>
</file>

<file path=xl/sharedStrings.xml><?xml version="1.0" encoding="utf-8"?>
<sst xmlns="http://schemas.openxmlformats.org/spreadsheetml/2006/main" count="755" uniqueCount="272">
  <si>
    <t>Category</t>
  </si>
  <si>
    <t>Amount</t>
  </si>
  <si>
    <t>Invoice</t>
  </si>
  <si>
    <t>Amt</t>
  </si>
  <si>
    <t>Client</t>
  </si>
  <si>
    <t>Description</t>
  </si>
  <si>
    <t>ADS-B Global</t>
  </si>
  <si>
    <t>AGG Client Consulting Services Income</t>
  </si>
  <si>
    <t>AGG Client Expense Reimburement Income</t>
  </si>
  <si>
    <t>Member</t>
  </si>
  <si>
    <t>Distr Date</t>
  </si>
  <si>
    <t>Aero Business Dvpt</t>
  </si>
  <si>
    <t>Forrest W. Colliver</t>
  </si>
  <si>
    <t>ACH Bank Transfer</t>
  </si>
  <si>
    <t>Total 2021 Income Distribution to AGG Memebers</t>
  </si>
  <si>
    <t>PEREGRINE AVIONI DES:QUICKBOOKS ID:375020979 INDN:AVIAGLOBAL GROUP, LLC CO ID:1722616653 PPD</t>
  </si>
  <si>
    <t>Ref AGG Revenue Catagories</t>
  </si>
  <si>
    <t>Total Amount</t>
  </si>
  <si>
    <t>Client Exp Reimbursment</t>
  </si>
  <si>
    <t>Client Services Fee</t>
  </si>
  <si>
    <r>
      <t xml:space="preserve">Revenue Summary By </t>
    </r>
    <r>
      <rPr>
        <b/>
        <sz val="14"/>
        <color rgb="FFFF0000"/>
        <rFont val="Calibri"/>
        <family val="2"/>
        <scheme val="minor"/>
      </rPr>
      <t>Payee</t>
    </r>
    <r>
      <rPr>
        <b/>
        <sz val="14"/>
        <color theme="1"/>
        <rFont val="Calibri"/>
        <family val="2"/>
        <scheme val="minor"/>
      </rPr>
      <t xml:space="preserve"> (Credits)</t>
    </r>
  </si>
  <si>
    <t>Date</t>
  </si>
  <si>
    <t>Ending balance as of 12/31/2021</t>
  </si>
  <si>
    <t>Total debits</t>
  </si>
  <si>
    <t>Total credits</t>
  </si>
  <si>
    <t>Beginning balance as of 01/01/2021</t>
  </si>
  <si>
    <t>Summary Amt.</t>
  </si>
  <si>
    <t>Bank of America/ AviaGlobal Group LLC - Tax/Calendar Year 2021 Summary</t>
  </si>
  <si>
    <t>INMOTIONHOSTING.C 11/20 PURCHASE 888-3214678 CA DEBIT CARD *7429</t>
  </si>
  <si>
    <t>MailChimp 12/20 PURCHASE Atlanta GA DEBIT CARD *7411</t>
  </si>
  <si>
    <t>MailChimp 11/20 PURCHASE Atlanta GA DEBIT CARD *7411</t>
  </si>
  <si>
    <t>MailChimp 10/20 PURCHASE Atlanta GA DEBIT CARD *7411</t>
  </si>
  <si>
    <t>MailChimp 09/20 PURCHASE Atlanta GA DEBIT CARD *7411</t>
  </si>
  <si>
    <t>MailChimp 08/20 PURCHASE Atlanta GA DEBIT CARD *7411</t>
  </si>
  <si>
    <t>MailChimp 07/20 PURCHASE Atlanta GA DEBIT CARD *7411</t>
  </si>
  <si>
    <t>MailChimp 06/20 PURCHASE Atlanta GA DEBIT CARD *7411</t>
  </si>
  <si>
    <t>MailChimp 05/20 PURCHASE Atlanta GA DEBIT CARD *7411</t>
  </si>
  <si>
    <t>MailChimp 04/20 PURCHASE Atlanta GA DEBIT CARD *7411</t>
  </si>
  <si>
    <t>MailChimp 03/20 PURCHASE Atlanta GA DEBIT CARD *7411</t>
  </si>
  <si>
    <t>MailChimp 02/20 PURCHASE Atlanta GA DEBIT CARD *7411</t>
  </si>
  <si>
    <t>MailChimp 01/20 PURCHASE Atlanta GA DEBIT CARD *7411</t>
  </si>
  <si>
    <t>MAILCHIMP *MISC 12/18 PURCHASE MAILCHIMP.COM GA DEBIT CARD *7411</t>
  </si>
  <si>
    <t>MAILCHIMP *MISC 11/18 PURCHASE MAILCHIMP.COM GA DEBIT CARD *7411</t>
  </si>
  <si>
    <t>MAILCHIMP *MISC 10/18 PURCHASE MAILCHIMP.COM GA DEBIT CARD *7411</t>
  </si>
  <si>
    <t>MAILCHIMP *MISC 09/18 PURCHASE MAILCHIMP.COM GA DEBIT CARD *7411</t>
  </si>
  <si>
    <t>MAILCHIMP *MISC 08/18 PURCHASE MAILCHIMP.COM GA DEBIT CARD *7411</t>
  </si>
  <si>
    <t>MAILCHIMP *MISC 07/18 PURCHASE MAILCHIMP.COM GA DEBIT CARD *7411</t>
  </si>
  <si>
    <t>MAILCHIMP *MISC 06/18 PURCHASE MAILCHIMP.COM GA DEBIT CARD *7411</t>
  </si>
  <si>
    <t>MAILCHIMP *MISC 05/18 PURCHASE MAILCHIMP.COM GA DEBIT CARD *7411</t>
  </si>
  <si>
    <t>MAILCHIMP *MISC 04/18 PURCHASE MAILCHIMP.COM GA DEBIT CARD *7411</t>
  </si>
  <si>
    <t>MAILCHIMP *MISC 03/18 PURCHASE MAILCHIMP.COM GA DEBIT CARD *7411</t>
  </si>
  <si>
    <t>MAILCHIMP *MISC 02/18 PURCHASE MAILCHIMP.COM GA DEBIT CARD *7411</t>
  </si>
  <si>
    <t>MAILCHIMP *MISC 01/18 PURCHASE MAILCHIMP.COM GA DEBIT CARD *7411</t>
  </si>
  <si>
    <t>Monthly Fee Business Adv Relationship</t>
  </si>
  <si>
    <t>ELEMENTOR 01/24 PURCHASE WILMINGTON DE DEBIT CARD *7429</t>
  </si>
  <si>
    <t>DMARCIAN* DMARCIA 06/04 PURCHASE BREVARD NC DEBIT CARD *7429</t>
  </si>
  <si>
    <t>Comments</t>
  </si>
  <si>
    <t>Cat Ttl</t>
  </si>
  <si>
    <t>Running Bal.</t>
  </si>
  <si>
    <t>AGG Monthy Retainer Services</t>
  </si>
  <si>
    <t>Peregrine Avionics</t>
  </si>
  <si>
    <r>
      <t xml:space="preserve">Expense Summary By </t>
    </r>
    <r>
      <rPr>
        <b/>
        <sz val="14"/>
        <color rgb="FFFF0000"/>
        <rFont val="Calibri"/>
        <family val="2"/>
        <scheme val="minor"/>
      </rPr>
      <t>Catagory</t>
    </r>
    <r>
      <rPr>
        <b/>
        <sz val="14"/>
        <color theme="1"/>
        <rFont val="Calibri"/>
        <family val="2"/>
        <scheme val="minor"/>
      </rPr>
      <t xml:space="preserve"> (Debits)</t>
    </r>
  </si>
  <si>
    <t>AviaGlobal Group, LLC (AGG) Income CY 2022</t>
  </si>
  <si>
    <t>Total 2022 Income Received by AGG</t>
  </si>
  <si>
    <t>AviaGlobal Group, LLC (AGG) Member Distributions CY 2022</t>
  </si>
  <si>
    <t>Member Sum</t>
  </si>
  <si>
    <t>Total 2022 AGG Member Distribution</t>
  </si>
  <si>
    <t>Bank of America/ AviaGlobal Group LLC - Tax/Calendar Year 2022 Summary</t>
  </si>
  <si>
    <t>Beginning balance as of 01/01/2022</t>
  </si>
  <si>
    <t>WWW &amp; Business Dvpt Services</t>
  </si>
  <si>
    <t>Total 2022 Income Retainer &amp; Reimbursement for AGG expenses incurred on behalf clients</t>
  </si>
  <si>
    <t>Inv Month 2022</t>
  </si>
  <si>
    <t>Inv Number</t>
  </si>
  <si>
    <t>AGG Inv &amp; Sent Date</t>
  </si>
  <si>
    <t>Due Date</t>
  </si>
  <si>
    <t>Posted AGG BofA</t>
  </si>
  <si>
    <r>
      <t xml:space="preserve">Dec </t>
    </r>
    <r>
      <rPr>
        <b/>
        <sz val="11"/>
        <color rgb="FFFF0000"/>
        <rFont val="Calibri"/>
        <family val="2"/>
        <scheme val="minor"/>
      </rPr>
      <t>2021</t>
    </r>
  </si>
  <si>
    <t>WWW Support</t>
  </si>
  <si>
    <r>
      <t>030-</t>
    </r>
    <r>
      <rPr>
        <sz val="11"/>
        <color rgb="FFFF0000"/>
        <rFont val="Calibri"/>
        <family val="2"/>
        <scheme val="minor"/>
      </rPr>
      <t>21</t>
    </r>
  </si>
  <si>
    <t>Feb</t>
  </si>
  <si>
    <t>WWW Support/ Enhanced</t>
  </si>
  <si>
    <t>002-22</t>
  </si>
  <si>
    <t>Expenses</t>
  </si>
  <si>
    <t>003-22</t>
  </si>
  <si>
    <t>JETNET</t>
  </si>
  <si>
    <t>Payment</t>
  </si>
  <si>
    <t>Mar</t>
  </si>
  <si>
    <t>004-22</t>
  </si>
  <si>
    <t>005-22</t>
  </si>
  <si>
    <t>Mailchimp</t>
  </si>
  <si>
    <t xml:space="preserve"> 006-22</t>
  </si>
  <si>
    <t>Mailing</t>
  </si>
  <si>
    <t>Apr</t>
  </si>
  <si>
    <t>007-22</t>
  </si>
  <si>
    <t>May</t>
  </si>
  <si>
    <t>008-22</t>
  </si>
  <si>
    <t>Jun</t>
  </si>
  <si>
    <t>009-22</t>
  </si>
  <si>
    <t>Jul</t>
  </si>
  <si>
    <t>010-22</t>
  </si>
  <si>
    <t>011-22</t>
  </si>
  <si>
    <t>Mailcimp, images</t>
  </si>
  <si>
    <t>Aug</t>
  </si>
  <si>
    <t>012-22</t>
  </si>
  <si>
    <t>Sep</t>
  </si>
  <si>
    <t>013-22</t>
  </si>
  <si>
    <t>Oct</t>
  </si>
  <si>
    <t>014-22</t>
  </si>
  <si>
    <t>Expenses (New ER)</t>
  </si>
  <si>
    <t>015-22</t>
  </si>
  <si>
    <t>Nov</t>
  </si>
  <si>
    <t>016-22</t>
  </si>
  <si>
    <t>Expenses (New LRC ER)</t>
  </si>
  <si>
    <t>017-22</t>
  </si>
  <si>
    <t>Expenses (New FWC ER)</t>
  </si>
  <si>
    <t>018-22</t>
  </si>
  <si>
    <t>Dec</t>
  </si>
  <si>
    <t>019-22</t>
  </si>
  <si>
    <t>020-22</t>
  </si>
  <si>
    <t>Totals CY2022</t>
  </si>
  <si>
    <t>Expense Reimbursement</t>
  </si>
  <si>
    <t>Jan</t>
  </si>
  <si>
    <t>001-22</t>
  </si>
  <si>
    <t>OWL FOR THUNDERBI 01/02 PURCHASE WIESBADEN DEBIT CARD *7429</t>
  </si>
  <si>
    <t>INTERNATIONAL TRANSACTION FEE 01/02 OWL FOR THUNDERBI WIESBADEN DEBIT CARD *7429</t>
  </si>
  <si>
    <t>01/19/2022</t>
  </si>
  <si>
    <t>01/20/2022</t>
  </si>
  <si>
    <t>01/24/2022</t>
  </si>
  <si>
    <t>SOFTACULOUS 01/24 PURCHASE ABU DHABI DEBIT CARD *7429</t>
  </si>
  <si>
    <t>INTERNATIONAL TRANSACTION FEE 01/24 SOFTACULOUS ABU DHABI DEBIT CARD *7429</t>
  </si>
  <si>
    <t>01/25/2022</t>
  </si>
  <si>
    <t>REALLY-SIMPLE-SSL 01/24 PURCHASE GRONINGEN DEBIT CARD *7429</t>
  </si>
  <si>
    <t>COMPLIANZ-GDPR-PR 01/25 PURCHASE GRONINGEN DEBIT CARD *7429</t>
  </si>
  <si>
    <t>INTERNATIONAL TRANSACTION FEE 01/25 COMPLIANZ-GDPR-PR GRONINGEN DEBIT CARD *7429</t>
  </si>
  <si>
    <t>INTERNATIONAL TRANSACTION FEE 01/24 REALLY-SIMPLE-SSL GRONINGEN DEBIT CARD *7429</t>
  </si>
  <si>
    <t>01/26/2022</t>
  </si>
  <si>
    <t>BLS*Single Card 01/25 PURCHASE 972547584908 DEBIT CARD *7411</t>
  </si>
  <si>
    <t>INTERNATIONAL TRANSACTION FEE 01/25 BLS*Single Card 972547584908 DEBIT CARD *7411</t>
  </si>
  <si>
    <t>INMOTIONHOSTING.C 02/06 PURCHASE 888-3214678 CA DEBIT CARD *7429</t>
  </si>
  <si>
    <t>02/14/2022</t>
  </si>
  <si>
    <t>JET NET 02/10 PURCHASE 315-797-4420 NY DEBIT CARD *7411</t>
  </si>
  <si>
    <t>02/18/2022</t>
  </si>
  <si>
    <t>02/22/2022</t>
  </si>
  <si>
    <t>03/15/2022</t>
  </si>
  <si>
    <t>STAMPS.COM 03/14 PURCHASE 855-608-2677 CA DEBIT CARD *7411</t>
  </si>
  <si>
    <t>Amazon.com*1N91P5 03/14 PURCHASE Amzn.com/bill WA DEBIT CARD *7411</t>
  </si>
  <si>
    <t>TRANSFER AVIAGLOBAL GROUP, LL:ADS-B Global LLC Confirmation# 1737069000</t>
  </si>
  <si>
    <t>03/16/2022</t>
  </si>
  <si>
    <t>MONSTERINSIGHTS W 03/16 PURCHASE PALM BEACH GA FL DEBIT CARD *7429</t>
  </si>
  <si>
    <t>SEMPER PLUGINS AI 03/16 PURCHASE PALM BEACH GA FL DEBIT CARD *7429</t>
  </si>
  <si>
    <t>External transfer fee - 3 Day - 03/15/2022 Confirmation: 379444042</t>
  </si>
  <si>
    <t>03/17/2022</t>
  </si>
  <si>
    <t>03/18/2022</t>
  </si>
  <si>
    <t>USPS STAMPS ENDIC 03/17 PURCHASE 888-434-0055 DC DEBIT CARD *7411</t>
  </si>
  <si>
    <t>AMZN Mktp US*1N5B 03/17 PURCHASE Amzn.com/bill WA DEBIT CARD *7411</t>
  </si>
  <si>
    <t>03/21/2022</t>
  </si>
  <si>
    <t>03/23/2022</t>
  </si>
  <si>
    <t>TRANSFER AVIAGLOBAL GROUP, LL:ADS-B Global LLC Confirmation# 0107351744</t>
  </si>
  <si>
    <t>03/24/2022</t>
  </si>
  <si>
    <t>USPS STAMPS ENDIC 03/23 PURCHASE 888-434-0055 DC DEBIT CARD *7411</t>
  </si>
  <si>
    <t>External transfer fee - 3 Day - 03/23/2022 Confirmation: 380466874</t>
  </si>
  <si>
    <t>03/29/2022</t>
  </si>
  <si>
    <t>MICHAEL L STUCK C 03/28 PURCHASE SCOTTSDALE AZ DEBIT CARD *0975</t>
  </si>
  <si>
    <t>03/31/2022</t>
  </si>
  <si>
    <t>NATIONAL BUS AVIA 03/31 PURCHASE WASHINGTON DC DEBIT CARD *7411</t>
  </si>
  <si>
    <t>EVERMAP COMPANY L 04/05 PURCHASE CORVALLIS OR DEBIT CARD *0975</t>
  </si>
  <si>
    <t>04/13/2022</t>
  </si>
  <si>
    <t>EVERMAP COMPANY L 04/05 PURCHASE CORVALLIS OR DEBIT CARD *7411</t>
  </si>
  <si>
    <t>04/14/2022</t>
  </si>
  <si>
    <t>STAMPS.COM 04/14 PURCHASE 855-608-2677 CA DEBIT CARD *7411</t>
  </si>
  <si>
    <t>04/19/2022</t>
  </si>
  <si>
    <t>04/20/2022</t>
  </si>
  <si>
    <t>04/22/2022</t>
  </si>
  <si>
    <t>TRANSFER AVIAGLOBAL GROUP, LL:ADS-B Global LLC Confirmation# 1763915441</t>
  </si>
  <si>
    <t>TRANSFER AVIAGLOBAL GROUP, LL:Forrest Colliver Confirmation# 0663925416</t>
  </si>
  <si>
    <t>Online Banking Transfer Conf# iuvu5ty24; AERO BUSINESS DEVELOPEMENT LLC</t>
  </si>
  <si>
    <t>04/25/2022</t>
  </si>
  <si>
    <t>External transfer fee - 3 Day - 04/22/2022 Confirmation: 384618918</t>
  </si>
  <si>
    <t>External transfer fee - 3 Day - 04/22/2022 Confirmation: 384619226</t>
  </si>
  <si>
    <t>05/16/2022</t>
  </si>
  <si>
    <t>STAMPS.COM 05/14 PURCHASE 855-608-2677 CA DEBIT CARD *7411</t>
  </si>
  <si>
    <t>05/19/2022</t>
  </si>
  <si>
    <t>05/20/2022</t>
  </si>
  <si>
    <t>DREAMSTIME.COM 06/07 PURCHASE BRENTWOOD TN DEBIT CARD *7411</t>
  </si>
  <si>
    <t>06/14/2022</t>
  </si>
  <si>
    <t>STAMPS.COM 06/14 PURCHASE 855-608-2677 CA DEBIT CARD *7411</t>
  </si>
  <si>
    <t>06/21/2022</t>
  </si>
  <si>
    <t>ELEMENTOR 06/20 PURCHASE WILMINGTON DE DEBIT CARD *7429</t>
  </si>
  <si>
    <t>REALLY-SIMPLE-SSL 06/20 PURCHASE GRONINGEN DEBIT CARD *7429</t>
  </si>
  <si>
    <t>COMPLIANZ-GDPR-PR 06/20 PURCHASE GRONINGEN DEBIT CARD *7429</t>
  </si>
  <si>
    <t>INTERNATIONAL TRANSACTION FEE 06/20 COMPLIANZ-GDPR-PR GRONINGEN DEBIT CARD *7429</t>
  </si>
  <si>
    <t>INTERNATIONAL TRANSACTION FEE 06/20 REALLY-SIMPLE-SSL GRONINGEN DEBIT CARD *7429</t>
  </si>
  <si>
    <t>07/14/2022</t>
  </si>
  <si>
    <t>STAMPS.COM 07/14 PURCHASE 855-608-2677 CA DEBIT CARD *7411</t>
  </si>
  <si>
    <t>07/19/2022</t>
  </si>
  <si>
    <t>07/20/2022</t>
  </si>
  <si>
    <t>SAE INTERNATIONAL 07/30 PURCHASE 7247764841 PA DEBIT CARD *7411</t>
  </si>
  <si>
    <t>08/15/2022</t>
  </si>
  <si>
    <t>STAMPS.COM 08/14 PURCHASE 855-608-2677 CA DEBIT CARD *7411</t>
  </si>
  <si>
    <t>08/19/2022</t>
  </si>
  <si>
    <t>08/22/2022</t>
  </si>
  <si>
    <t>08/31/2022</t>
  </si>
  <si>
    <t>HELICOPTER ASSOCI 08/31 PURCHASE 7036834646 VA DEBIT CARD *7429</t>
  </si>
  <si>
    <t>TRANSFER AVIAGLOBAL GROUP, LL:ADS-B Global LLC Confirmation# 0156760934</t>
  </si>
  <si>
    <t>TRANSFER AVIAGLOBAL GROUP, LL:Forrest Colliver Confirmation# 1556772007</t>
  </si>
  <si>
    <t>Online Banking Transfer Conf# itu1b5i02; AERO BUSINESS DEVELOPEMENT LLC</t>
  </si>
  <si>
    <t>External transfer fee - 3 Day - 09/07/2022 Confirmation: 403675046</t>
  </si>
  <si>
    <t>External transfer fee - 3 Day - 09/07/2022 Confirmation: 403675426</t>
  </si>
  <si>
    <t>09/14/2022</t>
  </si>
  <si>
    <t>STAMPS.COM 09/14 PURCHASE 855-608-2677 CA DEBIT CARD *7411</t>
  </si>
  <si>
    <t>09/19/2022</t>
  </si>
  <si>
    <t>09/20/2022</t>
  </si>
  <si>
    <t>DOWNLOAD-MONITOR. 10/06 PURCHASE BUCURESTI DEBIT CARD *7429</t>
  </si>
  <si>
    <t>INTERNATIONAL TRANSACTION FEE 10/06 DOWNLOAD-MONITOR. BUCURESTI DEBIT CARD *7429</t>
  </si>
  <si>
    <t>10/17/2022</t>
  </si>
  <si>
    <t>STAMPS.COM 10/14 PURCHASE 855-608-2677 CA DEBIT CARD *7411</t>
  </si>
  <si>
    <t>10/19/2022</t>
  </si>
  <si>
    <t>10/20/2022</t>
  </si>
  <si>
    <t>10/31/2022</t>
  </si>
  <si>
    <t>NATIONAL BUS AVIA 10/28 PURCHASE WASHINGTON DC DEBIT CARD *7411</t>
  </si>
  <si>
    <t>11/14/2022</t>
  </si>
  <si>
    <t>STAMPS.COM 11/13 PURCHASE 855-608-2677 TX DEBIT CARD *7411</t>
  </si>
  <si>
    <t>11/21/2022</t>
  </si>
  <si>
    <t>11/28/2022</t>
  </si>
  <si>
    <t>INMOTIONHOSTING.C 11/25 PURCHASE 888-3214678 CA DEBIT CARD *7429</t>
  </si>
  <si>
    <t>12/14/2022</t>
  </si>
  <si>
    <t>STAMPS.COM 12/13 PURCHASE 855-608-2677 TX DEBIT CARD *7411</t>
  </si>
  <si>
    <t>12/19/2022</t>
  </si>
  <si>
    <t>INMOTIONHOSTING.C 12/16 PURCHASE 888-3214678 CA DEBIT CARD *7429</t>
  </si>
  <si>
    <t>12/20/2022</t>
  </si>
  <si>
    <t>12/22/2022</t>
  </si>
  <si>
    <t>TRANSFER AVIAGLOBAL GROUP, LL:ADS-B Global LLC Confirmation# 0273896038</t>
  </si>
  <si>
    <t>TRANSFER AVIAGLOBAL GROUP, LL:Forrest Colliver Confirmation# 0273906671</t>
  </si>
  <si>
    <t>Online Banking Transfer Conf# fr8bmzdeg; AERO BUSINESS DEVELOPEMENT LLC</t>
  </si>
  <si>
    <t>12/23/2022</t>
  </si>
  <si>
    <t>TRANSFER AVIAGLOBAL GROUP, LL:Forrest Colliver Confirmation# 0281150631</t>
  </si>
  <si>
    <t>TRANSFER AVIAGLOBAL GROUP, LL:ADS-B Global LLC Confirmation# 1581367783</t>
  </si>
  <si>
    <t>External transfer fee - 3 Day - 12/22/2022 Confirmation: 418383038</t>
  </si>
  <si>
    <t>External transfer fee - 3 Day - 12/22/2022 Confirmation: 418383332</t>
  </si>
  <si>
    <t>12/27/2022</t>
  </si>
  <si>
    <t>External transfer fee - Next Day - 12/23/2022 Confirmation: 418570494</t>
  </si>
  <si>
    <t>External transfer fee - 3 Day - 12/23/2022 Confirmation: 418577030</t>
  </si>
  <si>
    <t>Ending balance as of 12/28/2022</t>
  </si>
  <si>
    <t>WWW Support Services</t>
  </si>
  <si>
    <t>WWW Support Services + Expenses</t>
  </si>
  <si>
    <t>Member Disburesment</t>
  </si>
  <si>
    <t>BofA Intl Fees</t>
  </si>
  <si>
    <t>BofA Ext Transfer Fees</t>
  </si>
  <si>
    <t>BofA Service Fee</t>
  </si>
  <si>
    <t>Data Services</t>
  </si>
  <si>
    <t>Accounting Services</t>
  </si>
  <si>
    <t>Industry Association Membership Dues</t>
  </si>
  <si>
    <t>Postage</t>
  </si>
  <si>
    <t>Non-AGG Credit Card Expenses (See reconciliation, below)</t>
  </si>
  <si>
    <t>Non-AGG Credit Card Expenses Reconciliation</t>
  </si>
  <si>
    <t>FWC ANGS ER 01-2022</t>
  </si>
  <si>
    <t>Reference Expense Report</t>
  </si>
  <si>
    <t>EUROCAE 2023 Due for AGG</t>
  </si>
  <si>
    <t>AGG Inmotion Hosting 27 Jan 2023 - 26 Jan 2024 (50% of AeroNextGen VPS Invoice)</t>
  </si>
  <si>
    <t>Exchange Fees - Inmotionhosting transaction</t>
  </si>
  <si>
    <t>OWL thunderbird Extension</t>
  </si>
  <si>
    <t>VISA International</t>
  </si>
  <si>
    <t>Shutterstock CS-081BD-2486</t>
  </si>
  <si>
    <t>Planelogger Premium</t>
  </si>
  <si>
    <t>Brochure Printing</t>
  </si>
  <si>
    <t>Printing Services</t>
  </si>
  <si>
    <t>Flightradar Subscription</t>
  </si>
  <si>
    <t>221220 LRC ADS_BG Billable 15-2022</t>
  </si>
  <si>
    <t>22310 LRC ADS-BG ER AGG Billable 052022</t>
  </si>
  <si>
    <t>220323 LRC ADS-BG AGG Billable 08-2022</t>
  </si>
  <si>
    <t>See Additlonal "Industry Membership Dues" in non-AGG credit card list, below</t>
  </si>
  <si>
    <t>See Additional "Data Services" in non-AGG credit card list,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</si>
</sst>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[$-409]d\-mmm\-yy;@"/>
    <numFmt numFmtId="167" formatCode="[$-409]dd/mmm/yy;@"/>
    <numFmt numFmtId="168" formatCode="0.00_);[Red]\(0.00\)"/>
    <numFmt numFmtId="169" formatCode="[$-409]d/mmm/yy;@"/>
    <numFmt numFmtId="170" formatCode="#,##0.00;[Red]#,##0.00"/>
    <numFmt numFmtId="171" formatCode="0.00;[Red]0.00"/>
    <numFmt numFmtId="172" formatCode="mm/dd/yy;@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Verdana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8"/>
      <color indexed="23"/>
      <name val="Verdana"/>
      <family val="2"/>
    </font>
    <font>
      <sz val="16"/>
      <color indexed="9"/>
      <name val="Tahoma"/>
      <family val="2"/>
    </font>
    <font>
      <b/>
      <sz val="8"/>
      <color indexed="63"/>
      <name val="Verdana"/>
      <family val="2"/>
    </font>
    <font>
      <b/>
      <sz val="16"/>
      <color indexed="9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1"/>
      <name val="Arial"/>
      <family val="2"/>
    </font>
    <font>
      <sz val="1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>
      <alignment vertical="top" wrapText="1"/>
    </xf>
    <xf numFmtId="165" fontId="10" fillId="2" borderId="1" applyFont="0" applyFill="0" applyBorder="0" applyProtection="0">
      <alignment vertical="center"/>
    </xf>
    <xf numFmtId="0" fontId="11" fillId="3" borderId="0" applyBorder="0">
      <alignment horizontal="left" vertical="center" indent="1"/>
    </xf>
    <xf numFmtId="165" fontId="12" fillId="4" borderId="2" applyBorder="0">
      <alignment horizontal="left" vertical="center" indent="1" shrinkToFit="1"/>
    </xf>
    <xf numFmtId="165" fontId="13" fillId="5" borderId="3" applyBorder="0">
      <alignment horizontal="left" vertical="center" indent="1"/>
    </xf>
    <xf numFmtId="0" fontId="13" fillId="6" borderId="4" applyNumberFormat="0" applyBorder="0">
      <alignment horizontal="left" vertical="top" wrapText="1" indent="1"/>
    </xf>
    <xf numFmtId="0" fontId="13" fillId="2" borderId="0" applyBorder="0">
      <alignment horizontal="left" vertical="center" indent="1"/>
    </xf>
    <xf numFmtId="0" fontId="13" fillId="0" borderId="4" applyNumberFormat="0" applyFill="0">
      <alignment horizontal="centerContinuous" vertical="top"/>
    </xf>
    <xf numFmtId="0" fontId="14" fillId="5" borderId="0">
      <alignment horizontal="left" indent="1"/>
    </xf>
    <xf numFmtId="3" fontId="10" fillId="2" borderId="5" applyBorder="0">
      <alignment horizontal="left" vertical="center" indent="2"/>
    </xf>
    <xf numFmtId="0" fontId="9" fillId="0" borderId="0">
      <alignment vertical="top" wrapText="1"/>
    </xf>
    <xf numFmtId="0" fontId="9" fillId="0" borderId="0"/>
    <xf numFmtId="167" fontId="9" fillId="0" borderId="0"/>
    <xf numFmtId="0" fontId="5" fillId="0" borderId="0"/>
    <xf numFmtId="0" fontId="15" fillId="3" borderId="0">
      <alignment horizontal="left" indent="1"/>
    </xf>
    <xf numFmtId="0" fontId="16" fillId="3" borderId="0" applyBorder="0">
      <alignment horizontal="left" vertical="center" indent="1"/>
    </xf>
    <xf numFmtId="0" fontId="17" fillId="7" borderId="0" applyBorder="0">
      <alignment horizontal="left" vertical="center" indent="1"/>
    </xf>
    <xf numFmtId="0" fontId="4" fillId="0" borderId="0"/>
    <xf numFmtId="0" fontId="3" fillId="0" borderId="0"/>
    <xf numFmtId="0" fontId="2" fillId="0" borderId="0"/>
  </cellStyleXfs>
  <cellXfs count="206">
    <xf numFmtId="0" fontId="0" fillId="0" borderId="0" xfId="0">
      <alignment vertical="top" wrapText="1"/>
    </xf>
    <xf numFmtId="0" fontId="5" fillId="0" borderId="0" xfId="13"/>
    <xf numFmtId="0" fontId="5" fillId="0" borderId="0" xfId="13" applyAlignment="1">
      <alignment horizontal="center"/>
    </xf>
    <xf numFmtId="0" fontId="5" fillId="0" borderId="0" xfId="13" applyAlignment="1">
      <alignment horizontal="left"/>
    </xf>
    <xf numFmtId="4" fontId="5" fillId="0" borderId="0" xfId="13" applyNumberFormat="1"/>
    <xf numFmtId="0" fontId="8" fillId="0" borderId="0" xfId="13" applyFont="1" applyAlignment="1">
      <alignment vertical="center"/>
    </xf>
    <xf numFmtId="0" fontId="7" fillId="0" borderId="0" xfId="13" applyFont="1" applyAlignment="1">
      <alignment vertical="center"/>
    </xf>
    <xf numFmtId="0" fontId="5" fillId="0" borderId="0" xfId="13" applyAlignment="1">
      <alignment horizontal="center" vertical="center"/>
    </xf>
    <xf numFmtId="0" fontId="5" fillId="0" borderId="0" xfId="13" applyAlignment="1">
      <alignment vertical="center"/>
    </xf>
    <xf numFmtId="0" fontId="21" fillId="8" borderId="0" xfId="13" applyFont="1" applyFill="1" applyAlignment="1">
      <alignment horizontal="center" vertical="center"/>
    </xf>
    <xf numFmtId="0" fontId="9" fillId="0" borderId="0" xfId="13" applyFont="1" applyAlignment="1">
      <alignment vertical="center"/>
    </xf>
    <xf numFmtId="164" fontId="9" fillId="0" borderId="0" xfId="11" applyNumberFormat="1" applyAlignment="1">
      <alignment horizontal="right" vertical="center"/>
    </xf>
    <xf numFmtId="2" fontId="18" fillId="0" borderId="0" xfId="12" applyNumberFormat="1" applyFont="1" applyAlignment="1">
      <alignment vertical="center" wrapText="1"/>
    </xf>
    <xf numFmtId="0" fontId="5" fillId="8" borderId="0" xfId="13" applyFill="1"/>
    <xf numFmtId="0" fontId="5" fillId="8" borderId="0" xfId="13" applyFill="1" applyAlignment="1">
      <alignment horizontal="center"/>
    </xf>
    <xf numFmtId="0" fontId="7" fillId="8" borderId="0" xfId="13" applyFont="1" applyFill="1"/>
    <xf numFmtId="0" fontId="5" fillId="8" borderId="0" xfId="13" applyFill="1" applyAlignment="1">
      <alignment horizontal="left"/>
    </xf>
    <xf numFmtId="164" fontId="9" fillId="0" borderId="16" xfId="11" applyNumberFormat="1" applyBorder="1" applyAlignment="1">
      <alignment horizontal="right" vertical="center"/>
    </xf>
    <xf numFmtId="0" fontId="21" fillId="8" borderId="0" xfId="0" applyFont="1" applyFill="1" applyAlignment="1">
      <alignment horizontal="center" vertical="center" wrapText="1"/>
    </xf>
    <xf numFmtId="164" fontId="5" fillId="0" borderId="16" xfId="11" applyNumberFormat="1" applyFont="1" applyBorder="1" applyAlignment="1">
      <alignment horizontal="right" vertical="center"/>
    </xf>
    <xf numFmtId="164" fontId="20" fillId="0" borderId="16" xfId="11" applyNumberFormat="1" applyFont="1" applyBorder="1" applyAlignment="1">
      <alignment horizontal="right" vertical="center" wrapText="1"/>
    </xf>
    <xf numFmtId="164" fontId="9" fillId="0" borderId="0" xfId="13" applyNumberFormat="1" applyFont="1" applyAlignment="1">
      <alignment vertical="center"/>
    </xf>
    <xf numFmtId="0" fontId="5" fillId="0" borderId="10" xfId="13" applyBorder="1" applyAlignment="1">
      <alignment horizontal="left" vertical="center"/>
    </xf>
    <xf numFmtId="0" fontId="8" fillId="11" borderId="0" xfId="13" applyFont="1" applyFill="1" applyAlignment="1">
      <alignment horizontal="center" vertical="center"/>
    </xf>
    <xf numFmtId="0" fontId="8" fillId="11" borderId="10" xfId="13" applyFont="1" applyFill="1" applyBorder="1" applyAlignment="1">
      <alignment horizontal="left" vertical="center"/>
    </xf>
    <xf numFmtId="164" fontId="8" fillId="11" borderId="16" xfId="13" applyNumberFormat="1" applyFont="1" applyFill="1" applyBorder="1" applyAlignment="1">
      <alignment horizontal="center" vertical="center"/>
    </xf>
    <xf numFmtId="17" fontId="5" fillId="0" borderId="0" xfId="13" quotePrefix="1" applyNumberFormat="1" applyAlignment="1">
      <alignment vertical="center"/>
    </xf>
    <xf numFmtId="4" fontId="19" fillId="9" borderId="11" xfId="13" applyNumberFormat="1" applyFont="1" applyFill="1" applyBorder="1"/>
    <xf numFmtId="166" fontId="8" fillId="9" borderId="5" xfId="13" applyNumberFormat="1" applyFont="1" applyFill="1" applyBorder="1" applyAlignment="1">
      <alignment horizontal="left"/>
    </xf>
    <xf numFmtId="0" fontId="5" fillId="9" borderId="12" xfId="13" applyFill="1" applyBorder="1" applyAlignment="1">
      <alignment horizontal="left"/>
    </xf>
    <xf numFmtId="0" fontId="22" fillId="8" borderId="0" xfId="13" applyFont="1" applyFill="1"/>
    <xf numFmtId="0" fontId="21" fillId="8" borderId="0" xfId="13" applyFont="1" applyFill="1" applyAlignment="1">
      <alignment horizontal="center"/>
    </xf>
    <xf numFmtId="166" fontId="8" fillId="9" borderId="5" xfId="13" applyNumberFormat="1" applyFont="1" applyFill="1" applyBorder="1" applyAlignment="1">
      <alignment horizontal="center"/>
    </xf>
    <xf numFmtId="0" fontId="9" fillId="8" borderId="0" xfId="13" applyFont="1" applyFill="1" applyAlignment="1">
      <alignment vertical="center"/>
    </xf>
    <xf numFmtId="0" fontId="5" fillId="8" borderId="0" xfId="13" applyFill="1" applyAlignment="1">
      <alignment horizontal="center" vertical="center"/>
    </xf>
    <xf numFmtId="0" fontId="9" fillId="8" borderId="0" xfId="13" applyFont="1" applyFill="1" applyAlignment="1">
      <alignment horizontal="center" vertical="center"/>
    </xf>
    <xf numFmtId="0" fontId="23" fillId="12" borderId="13" xfId="13" applyFont="1" applyFill="1" applyBorder="1" applyAlignment="1">
      <alignment vertical="center"/>
    </xf>
    <xf numFmtId="0" fontId="5" fillId="12" borderId="6" xfId="13" applyFill="1" applyBorder="1" applyAlignment="1">
      <alignment horizontal="center" vertical="center"/>
    </xf>
    <xf numFmtId="0" fontId="21" fillId="12" borderId="6" xfId="13" applyFont="1" applyFill="1" applyBorder="1" applyAlignment="1">
      <alignment horizontal="center" vertical="center"/>
    </xf>
    <xf numFmtId="0" fontId="5" fillId="12" borderId="7" xfId="13" applyFill="1" applyBorder="1" applyAlignment="1">
      <alignment horizontal="left" vertical="center"/>
    </xf>
    <xf numFmtId="164" fontId="7" fillId="11" borderId="13" xfId="13" applyNumberFormat="1" applyFont="1" applyFill="1" applyBorder="1" applyAlignment="1">
      <alignment vertical="center"/>
    </xf>
    <xf numFmtId="166" fontId="8" fillId="9" borderId="17" xfId="13" applyNumberFormat="1" applyFont="1" applyFill="1" applyBorder="1" applyAlignment="1">
      <alignment horizontal="left"/>
    </xf>
    <xf numFmtId="166" fontId="8" fillId="9" borderId="17" xfId="13" applyNumberFormat="1" applyFont="1" applyFill="1" applyBorder="1" applyAlignment="1">
      <alignment horizontal="center"/>
    </xf>
    <xf numFmtId="0" fontId="5" fillId="9" borderId="18" xfId="13" applyFill="1" applyBorder="1" applyAlignment="1">
      <alignment horizontal="left"/>
    </xf>
    <xf numFmtId="4" fontId="19" fillId="9" borderId="19" xfId="13" applyNumberFormat="1" applyFont="1" applyFill="1" applyBorder="1"/>
    <xf numFmtId="17" fontId="5" fillId="0" borderId="0" xfId="13" quotePrefix="1" applyNumberFormat="1" applyAlignment="1">
      <alignment horizontal="center" vertical="center"/>
    </xf>
    <xf numFmtId="17" fontId="5" fillId="0" borderId="10" xfId="13" quotePrefix="1" applyNumberFormat="1" applyBorder="1" applyAlignment="1">
      <alignment horizontal="left" vertical="center"/>
    </xf>
    <xf numFmtId="164" fontId="8" fillId="11" borderId="13" xfId="13" applyNumberFormat="1" applyFont="1" applyFill="1" applyBorder="1" applyAlignment="1">
      <alignment horizontal="right" vertical="center"/>
    </xf>
    <xf numFmtId="15" fontId="5" fillId="0" borderId="0" xfId="13" applyNumberFormat="1" applyAlignment="1">
      <alignment horizontal="center" vertical="center"/>
    </xf>
    <xf numFmtId="164" fontId="8" fillId="10" borderId="13" xfId="13" applyNumberFormat="1" applyFont="1" applyFill="1" applyBorder="1" applyAlignment="1">
      <alignment horizontal="right" vertical="center"/>
    </xf>
    <xf numFmtId="0" fontId="4" fillId="0" borderId="0" xfId="17"/>
    <xf numFmtId="0" fontId="4" fillId="0" borderId="0" xfId="17" applyAlignment="1">
      <alignment horizontal="center"/>
    </xf>
    <xf numFmtId="0" fontId="4" fillId="0" borderId="0" xfId="17" applyAlignment="1">
      <alignment horizontal="right"/>
    </xf>
    <xf numFmtId="0" fontId="24" fillId="0" borderId="0" xfId="17" applyFont="1"/>
    <xf numFmtId="0" fontId="24" fillId="0" borderId="0" xfId="17" applyFont="1" applyAlignment="1">
      <alignment horizontal="center"/>
    </xf>
    <xf numFmtId="0" fontId="24" fillId="0" borderId="0" xfId="17" applyFont="1" applyAlignment="1">
      <alignment horizontal="center" vertical="center"/>
    </xf>
    <xf numFmtId="0" fontId="26" fillId="0" borderId="0" xfId="17" applyFont="1"/>
    <xf numFmtId="0" fontId="26" fillId="9" borderId="14" xfId="17" applyFont="1" applyFill="1" applyBorder="1" applyAlignment="1">
      <alignment horizontal="center" vertical="center"/>
    </xf>
    <xf numFmtId="0" fontId="24" fillId="13" borderId="7" xfId="17" applyFont="1" applyFill="1" applyBorder="1" applyAlignment="1">
      <alignment horizontal="center" vertical="center" wrapText="1"/>
    </xf>
    <xf numFmtId="0" fontId="26" fillId="13" borderId="13" xfId="17" applyFont="1" applyFill="1" applyBorder="1" applyAlignment="1">
      <alignment horizontal="center" vertical="center" wrapText="1"/>
    </xf>
    <xf numFmtId="0" fontId="26" fillId="9" borderId="13" xfId="17" applyFont="1" applyFill="1" applyBorder="1" applyAlignment="1">
      <alignment vertical="center"/>
    </xf>
    <xf numFmtId="0" fontId="26" fillId="9" borderId="14" xfId="17" applyFont="1" applyFill="1" applyBorder="1" applyAlignment="1">
      <alignment horizontal="center"/>
    </xf>
    <xf numFmtId="40" fontId="26" fillId="0" borderId="27" xfId="17" applyNumberFormat="1" applyFont="1" applyBorder="1"/>
    <xf numFmtId="40" fontId="26" fillId="0" borderId="28" xfId="17" applyNumberFormat="1" applyFont="1" applyBorder="1"/>
    <xf numFmtId="0" fontId="4" fillId="0" borderId="0" xfId="17" applyAlignment="1">
      <alignment horizontal="center" vertical="center"/>
    </xf>
    <xf numFmtId="0" fontId="26" fillId="0" borderId="0" xfId="17" applyFont="1" applyAlignment="1">
      <alignment horizontal="center" vertical="center" wrapText="1"/>
    </xf>
    <xf numFmtId="0" fontId="26" fillId="0" borderId="29" xfId="17" applyFont="1" applyBorder="1" applyAlignment="1">
      <alignment horizontal="center" vertical="center" wrapText="1"/>
    </xf>
    <xf numFmtId="0" fontId="26" fillId="0" borderId="0" xfId="17" applyFont="1" applyAlignment="1">
      <alignment horizontal="center" vertical="center"/>
    </xf>
    <xf numFmtId="0" fontId="26" fillId="9" borderId="14" xfId="17" applyFont="1" applyFill="1" applyBorder="1"/>
    <xf numFmtId="0" fontId="26" fillId="9" borderId="13" xfId="17" applyFont="1" applyFill="1" applyBorder="1" applyAlignment="1">
      <alignment horizontal="center" vertical="center"/>
    </xf>
    <xf numFmtId="40" fontId="26" fillId="0" borderId="0" xfId="17" applyNumberFormat="1" applyFont="1" applyAlignment="1">
      <alignment horizontal="center"/>
    </xf>
    <xf numFmtId="40" fontId="24" fillId="0" borderId="0" xfId="17" applyNumberFormat="1" applyFont="1" applyAlignment="1">
      <alignment horizontal="center"/>
    </xf>
    <xf numFmtId="40" fontId="24" fillId="0" borderId="0" xfId="17" applyNumberFormat="1" applyFont="1"/>
    <xf numFmtId="0" fontId="25" fillId="0" borderId="0" xfId="17" applyFont="1"/>
    <xf numFmtId="0" fontId="26" fillId="9" borderId="0" xfId="17" applyFont="1" applyFill="1" applyAlignment="1">
      <alignment horizontal="center" vertical="center"/>
    </xf>
    <xf numFmtId="0" fontId="23" fillId="12" borderId="6" xfId="13" applyFont="1" applyFill="1" applyBorder="1" applyAlignment="1">
      <alignment vertical="center"/>
    </xf>
    <xf numFmtId="164" fontId="7" fillId="11" borderId="6" xfId="13" applyNumberFormat="1" applyFont="1" applyFill="1" applyBorder="1" applyAlignment="1">
      <alignment vertical="center"/>
    </xf>
    <xf numFmtId="164" fontId="8" fillId="11" borderId="0" xfId="13" applyNumberFormat="1" applyFont="1" applyFill="1" applyAlignment="1">
      <alignment horizontal="center" vertical="center"/>
    </xf>
    <xf numFmtId="164" fontId="5" fillId="0" borderId="0" xfId="11" applyNumberFormat="1" applyFont="1" applyAlignment="1">
      <alignment horizontal="right" vertical="center"/>
    </xf>
    <xf numFmtId="164" fontId="8" fillId="10" borderId="6" xfId="13" applyNumberFormat="1" applyFont="1" applyFill="1" applyBorder="1" applyAlignment="1">
      <alignment horizontal="right" vertical="center"/>
    </xf>
    <xf numFmtId="44" fontId="29" fillId="0" borderId="13" xfId="19" applyNumberFormat="1" applyFont="1" applyBorder="1" applyAlignment="1">
      <alignment horizontal="center" vertical="center" wrapText="1"/>
    </xf>
    <xf numFmtId="0" fontId="29" fillId="0" borderId="6" xfId="19" applyFont="1" applyBorder="1" applyAlignment="1">
      <alignment horizontal="center" vertical="center"/>
    </xf>
    <xf numFmtId="14" fontId="29" fillId="0" borderId="6" xfId="19" applyNumberFormat="1" applyFont="1" applyBorder="1" applyAlignment="1">
      <alignment horizontal="center" vertical="center" wrapText="1"/>
    </xf>
    <xf numFmtId="14" fontId="29" fillId="0" borderId="6" xfId="19" applyNumberFormat="1" applyFont="1" applyBorder="1" applyAlignment="1">
      <alignment horizontal="center" vertical="center"/>
    </xf>
    <xf numFmtId="14" fontId="29" fillId="0" borderId="7" xfId="19" applyNumberFormat="1" applyFont="1" applyBorder="1" applyAlignment="1">
      <alignment horizontal="center" vertical="center" wrapText="1"/>
    </xf>
    <xf numFmtId="0" fontId="2" fillId="0" borderId="0" xfId="19" applyAlignment="1">
      <alignment horizontal="center" vertical="center"/>
    </xf>
    <xf numFmtId="44" fontId="29" fillId="0" borderId="0" xfId="19" applyNumberFormat="1" applyFont="1" applyAlignment="1">
      <alignment horizontal="center" wrapText="1"/>
    </xf>
    <xf numFmtId="0" fontId="2" fillId="0" borderId="0" xfId="19"/>
    <xf numFmtId="0" fontId="2" fillId="0" borderId="0" xfId="19" applyAlignment="1">
      <alignment horizontal="center"/>
    </xf>
    <xf numFmtId="169" fontId="2" fillId="0" borderId="0" xfId="19" applyNumberFormat="1" applyAlignment="1">
      <alignment horizontal="center" vertical="center"/>
    </xf>
    <xf numFmtId="49" fontId="29" fillId="0" borderId="0" xfId="19" applyNumberFormat="1" applyFont="1" applyAlignment="1">
      <alignment horizontal="center" wrapText="1"/>
    </xf>
    <xf numFmtId="169" fontId="29" fillId="0" borderId="0" xfId="19" applyNumberFormat="1" applyFont="1" applyAlignment="1">
      <alignment horizontal="center" vertical="center"/>
    </xf>
    <xf numFmtId="4" fontId="2" fillId="0" borderId="0" xfId="19" applyNumberFormat="1"/>
    <xf numFmtId="0" fontId="29" fillId="0" borderId="0" xfId="19" applyFont="1" applyAlignment="1">
      <alignment horizontal="left"/>
    </xf>
    <xf numFmtId="169" fontId="29" fillId="0" borderId="0" xfId="19" applyNumberFormat="1" applyFont="1" applyAlignment="1">
      <alignment horizontal="left" vertical="center"/>
    </xf>
    <xf numFmtId="4" fontId="29" fillId="0" borderId="0" xfId="19" applyNumberFormat="1" applyFont="1" applyAlignment="1">
      <alignment horizontal="left"/>
    </xf>
    <xf numFmtId="0" fontId="29" fillId="0" borderId="0" xfId="19" applyFont="1"/>
    <xf numFmtId="1" fontId="2" fillId="0" borderId="0" xfId="19" applyNumberFormat="1" applyAlignment="1">
      <alignment horizontal="center"/>
    </xf>
    <xf numFmtId="44" fontId="31" fillId="0" borderId="0" xfId="19" applyNumberFormat="1" applyFont="1" applyAlignment="1">
      <alignment horizontal="center" wrapText="1"/>
    </xf>
    <xf numFmtId="0" fontId="32" fillId="0" borderId="0" xfId="19" applyFont="1"/>
    <xf numFmtId="0" fontId="32" fillId="0" borderId="0" xfId="19" applyFont="1" applyAlignment="1">
      <alignment horizontal="center"/>
    </xf>
    <xf numFmtId="169" fontId="32" fillId="0" borderId="0" xfId="19" applyNumberFormat="1" applyFont="1" applyAlignment="1">
      <alignment horizontal="center" vertical="center"/>
    </xf>
    <xf numFmtId="0" fontId="29" fillId="0" borderId="15" xfId="19" applyFont="1" applyBorder="1"/>
    <xf numFmtId="170" fontId="31" fillId="0" borderId="20" xfId="19" applyNumberFormat="1" applyFont="1" applyBorder="1" applyAlignment="1">
      <alignment horizontal="left"/>
    </xf>
    <xf numFmtId="0" fontId="29" fillId="0" borderId="16" xfId="19" applyFont="1" applyBorder="1" applyAlignment="1">
      <alignment horizontal="right"/>
    </xf>
    <xf numFmtId="170" fontId="31" fillId="0" borderId="10" xfId="19" applyNumberFormat="1" applyFont="1" applyBorder="1" applyAlignment="1">
      <alignment horizontal="right"/>
    </xf>
    <xf numFmtId="0" fontId="29" fillId="0" borderId="30" xfId="19" applyFont="1" applyBorder="1" applyAlignment="1">
      <alignment horizontal="right"/>
    </xf>
    <xf numFmtId="170" fontId="31" fillId="0" borderId="31" xfId="19" applyNumberFormat="1" applyFont="1" applyBorder="1" applyAlignment="1">
      <alignment horizontal="right"/>
    </xf>
    <xf numFmtId="14" fontId="2" fillId="0" borderId="0" xfId="19" applyNumberFormat="1" applyAlignment="1">
      <alignment horizontal="center" vertical="center"/>
    </xf>
    <xf numFmtId="37" fontId="31" fillId="0" borderId="6" xfId="19" applyNumberFormat="1" applyFont="1" applyBorder="1" applyAlignment="1">
      <alignment horizontal="center" vertical="center"/>
    </xf>
    <xf numFmtId="37" fontId="32" fillId="0" borderId="0" xfId="19" applyNumberFormat="1" applyFont="1"/>
    <xf numFmtId="171" fontId="32" fillId="0" borderId="0" xfId="19" applyNumberFormat="1" applyFont="1"/>
    <xf numFmtId="171" fontId="31" fillId="0" borderId="0" xfId="19" applyNumberFormat="1" applyFont="1" applyAlignment="1">
      <alignment horizontal="left"/>
    </xf>
    <xf numFmtId="171" fontId="2" fillId="0" borderId="0" xfId="19" applyNumberFormat="1" applyAlignment="1">
      <alignment horizontal="center" vertical="center"/>
    </xf>
    <xf numFmtId="4" fontId="32" fillId="0" borderId="0" xfId="19" applyNumberFormat="1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40" fontId="7" fillId="0" borderId="0" xfId="0" applyNumberFormat="1" applyFont="1" applyAlignment="1">
      <alignment horizontal="center"/>
    </xf>
    <xf numFmtId="40" fontId="4" fillId="0" borderId="0" xfId="17" applyNumberFormat="1"/>
    <xf numFmtId="0" fontId="33" fillId="0" borderId="0" xfId="0" applyFont="1" applyAlignment="1"/>
    <xf numFmtId="0" fontId="35" fillId="0" borderId="0" xfId="17" applyFont="1"/>
    <xf numFmtId="0" fontId="1" fillId="0" borderId="0" xfId="17" applyFont="1"/>
    <xf numFmtId="0" fontId="18" fillId="0" borderId="0" xfId="0" applyFont="1" applyAlignment="1"/>
    <xf numFmtId="172" fontId="18" fillId="0" borderId="0" xfId="0" applyNumberFormat="1" applyFont="1" applyAlignment="1">
      <alignment horizontal="center"/>
    </xf>
    <xf numFmtId="172" fontId="24" fillId="0" borderId="0" xfId="17" applyNumberFormat="1" applyFont="1" applyAlignment="1">
      <alignment horizontal="center"/>
    </xf>
    <xf numFmtId="0" fontId="26" fillId="0" borderId="0" xfId="17" applyFont="1" applyAlignment="1">
      <alignment horizontal="right" vertical="center"/>
    </xf>
    <xf numFmtId="40" fontId="33" fillId="0" borderId="0" xfId="0" applyNumberFormat="1" applyFont="1" applyAlignment="1">
      <alignment horizontal="right"/>
    </xf>
    <xf numFmtId="40" fontId="34" fillId="0" borderId="0" xfId="0" applyNumberFormat="1" applyFont="1" applyAlignment="1">
      <alignment horizontal="right"/>
    </xf>
    <xf numFmtId="40" fontId="18" fillId="0" borderId="0" xfId="0" applyNumberFormat="1" applyFont="1" applyAlignment="1">
      <alignment horizontal="right"/>
    </xf>
    <xf numFmtId="40" fontId="24" fillId="0" borderId="0" xfId="17" applyNumberFormat="1" applyFont="1" applyAlignment="1">
      <alignment horizontal="right"/>
    </xf>
    <xf numFmtId="40" fontId="4" fillId="0" borderId="0" xfId="17" applyNumberFormat="1" applyAlignment="1">
      <alignment horizontal="right"/>
    </xf>
    <xf numFmtId="0" fontId="1" fillId="0" borderId="0" xfId="17" applyFont="1" applyAlignment="1">
      <alignment horizontal="center"/>
    </xf>
    <xf numFmtId="40" fontId="1" fillId="0" borderId="0" xfId="17" applyNumberFormat="1" applyFont="1" applyAlignment="1">
      <alignment horizontal="right"/>
    </xf>
    <xf numFmtId="172" fontId="37" fillId="0" borderId="0" xfId="0" applyNumberFormat="1" applyFont="1" applyAlignment="1">
      <alignment horizontal="center"/>
    </xf>
    <xf numFmtId="0" fontId="37" fillId="0" borderId="0" xfId="0" applyFont="1" applyAlignment="1"/>
    <xf numFmtId="40" fontId="37" fillId="0" borderId="0" xfId="0" applyNumberFormat="1" applyFont="1" applyAlignment="1">
      <alignment horizontal="right"/>
    </xf>
    <xf numFmtId="172" fontId="25" fillId="0" borderId="0" xfId="17" applyNumberFormat="1" applyFont="1" applyAlignment="1">
      <alignment horizontal="center"/>
    </xf>
    <xf numFmtId="0" fontId="29" fillId="0" borderId="0" xfId="17" applyFont="1"/>
    <xf numFmtId="0" fontId="29" fillId="0" borderId="0" xfId="17" applyFont="1" applyAlignment="1">
      <alignment horizontal="center"/>
    </xf>
    <xf numFmtId="168" fontId="4" fillId="0" borderId="0" xfId="17" applyNumberFormat="1"/>
    <xf numFmtId="40" fontId="25" fillId="0" borderId="22" xfId="17" applyNumberFormat="1" applyFont="1" applyBorder="1" applyAlignment="1">
      <alignment horizontal="right"/>
    </xf>
    <xf numFmtId="168" fontId="25" fillId="0" borderId="22" xfId="17" applyNumberFormat="1" applyFont="1" applyBorder="1" applyAlignment="1">
      <alignment horizontal="right"/>
    </xf>
    <xf numFmtId="0" fontId="1" fillId="0" borderId="26" xfId="17" applyFont="1" applyBorder="1" applyAlignment="1">
      <alignment horizontal="center"/>
    </xf>
    <xf numFmtId="0" fontId="1" fillId="0" borderId="25" xfId="17" applyFont="1" applyBorder="1" applyAlignment="1">
      <alignment horizontal="center"/>
    </xf>
    <xf numFmtId="0" fontId="1" fillId="0" borderId="23" xfId="17" applyFont="1" applyBorder="1" applyAlignment="1">
      <alignment horizontal="center"/>
    </xf>
    <xf numFmtId="40" fontId="4" fillId="0" borderId="0" xfId="17" applyNumberFormat="1" applyAlignment="1">
      <alignment horizontal="center"/>
    </xf>
    <xf numFmtId="40" fontId="26" fillId="0" borderId="29" xfId="17" applyNumberFormat="1" applyFont="1" applyBorder="1" applyAlignment="1">
      <alignment horizontal="center" vertical="center" wrapText="1"/>
    </xf>
    <xf numFmtId="40" fontId="26" fillId="0" borderId="0" xfId="17" applyNumberFormat="1" applyFont="1" applyAlignment="1">
      <alignment horizontal="center" vertical="center" wrapText="1"/>
    </xf>
    <xf numFmtId="40" fontId="26" fillId="9" borderId="14" xfId="17" applyNumberFormat="1" applyFont="1" applyFill="1" applyBorder="1" applyAlignment="1">
      <alignment horizontal="center" vertical="center"/>
    </xf>
    <xf numFmtId="40" fontId="4" fillId="0" borderId="17" xfId="17" applyNumberFormat="1" applyBorder="1" applyAlignment="1">
      <alignment horizontal="center"/>
    </xf>
    <xf numFmtId="40" fontId="4" fillId="0" borderId="21" xfId="17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17" xfId="0" applyBorder="1" applyAlignment="1"/>
    <xf numFmtId="40" fontId="0" fillId="0" borderId="17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/>
    <xf numFmtId="40" fontId="0" fillId="0" borderId="0" xfId="0" applyNumberFormat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21" xfId="0" applyBorder="1" applyAlignment="1"/>
    <xf numFmtId="40" fontId="0" fillId="0" borderId="21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14" borderId="26" xfId="17" applyFont="1" applyFill="1" applyBorder="1" applyAlignment="1">
      <alignment horizontal="center"/>
    </xf>
    <xf numFmtId="0" fontId="1" fillId="14" borderId="25" xfId="17" applyFont="1" applyFill="1" applyBorder="1" applyAlignment="1">
      <alignment horizontal="center"/>
    </xf>
    <xf numFmtId="0" fontId="1" fillId="0" borderId="0" xfId="17" applyFont="1" applyAlignment="1">
      <alignment horizontal="center" vertical="center"/>
    </xf>
    <xf numFmtId="0" fontId="1" fillId="14" borderId="0" xfId="17" applyFont="1" applyFill="1" applyAlignment="1">
      <alignment horizontal="center" vertical="center"/>
    </xf>
    <xf numFmtId="0" fontId="4" fillId="14" borderId="1" xfId="17" applyFill="1" applyBorder="1"/>
    <xf numFmtId="0" fontId="29" fillId="14" borderId="5" xfId="17" applyFont="1" applyFill="1" applyBorder="1" applyAlignment="1">
      <alignment horizontal="center" vertical="center"/>
    </xf>
    <xf numFmtId="40" fontId="4" fillId="14" borderId="5" xfId="17" applyNumberFormat="1" applyFill="1" applyBorder="1"/>
    <xf numFmtId="40" fontId="4" fillId="14" borderId="5" xfId="17" applyNumberFormat="1" applyFill="1" applyBorder="1" applyAlignment="1">
      <alignment horizontal="center"/>
    </xf>
    <xf numFmtId="0" fontId="1" fillId="14" borderId="24" xfId="17" applyFont="1" applyFill="1" applyBorder="1" applyAlignment="1">
      <alignment horizontal="center"/>
    </xf>
    <xf numFmtId="0" fontId="8" fillId="0" borderId="0" xfId="0" applyFont="1" applyAlignment="1"/>
    <xf numFmtId="40" fontId="8" fillId="0" borderId="0" xfId="0" applyNumberFormat="1" applyFont="1" applyAlignment="1">
      <alignment horizontal="center"/>
    </xf>
    <xf numFmtId="40" fontId="29" fillId="0" borderId="0" xfId="17" applyNumberFormat="1" applyFont="1" applyAlignment="1">
      <alignment horizontal="center"/>
    </xf>
    <xf numFmtId="0" fontId="29" fillId="0" borderId="0" xfId="17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5" fontId="4" fillId="0" borderId="0" xfId="17" applyNumberFormat="1" applyAlignment="1">
      <alignment horizontal="center" vertical="center"/>
    </xf>
    <xf numFmtId="15" fontId="5" fillId="0" borderId="0" xfId="0" applyNumberFormat="1" applyFont="1" applyAlignment="1">
      <alignment horizontal="center" vertical="center"/>
    </xf>
    <xf numFmtId="0" fontId="5" fillId="0" borderId="0" xfId="0" applyFont="1" applyAlignment="1"/>
    <xf numFmtId="40" fontId="1" fillId="0" borderId="0" xfId="17" applyNumberFormat="1" applyFont="1" applyAlignment="1">
      <alignment horizontal="center"/>
    </xf>
    <xf numFmtId="15" fontId="1" fillId="0" borderId="0" xfId="17" applyNumberFormat="1" applyFont="1" applyAlignment="1">
      <alignment horizontal="center" vertical="center"/>
    </xf>
    <xf numFmtId="40" fontId="5" fillId="0" borderId="0" xfId="0" applyNumberFormat="1" applyFont="1" applyAlignment="1">
      <alignment horizontal="right"/>
    </xf>
    <xf numFmtId="0" fontId="29" fillId="14" borderId="0" xfId="17" applyFont="1" applyFill="1" applyAlignment="1">
      <alignment horizontal="center"/>
    </xf>
    <xf numFmtId="14" fontId="36" fillId="0" borderId="9" xfId="0" applyNumberFormat="1" applyFont="1" applyBorder="1" applyAlignment="1">
      <alignment horizontal="center"/>
    </xf>
    <xf numFmtId="0" fontId="36" fillId="0" borderId="17" xfId="0" applyFont="1" applyBorder="1" applyAlignment="1"/>
    <xf numFmtId="40" fontId="36" fillId="0" borderId="17" xfId="0" applyNumberFormat="1" applyFont="1" applyBorder="1" applyAlignment="1">
      <alignment horizontal="center"/>
    </xf>
    <xf numFmtId="40" fontId="1" fillId="0" borderId="17" xfId="17" applyNumberFormat="1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36" fillId="0" borderId="0" xfId="0" applyFont="1" applyAlignment="1"/>
    <xf numFmtId="40" fontId="36" fillId="0" borderId="0" xfId="0" applyNumberFormat="1" applyFont="1" applyAlignment="1">
      <alignment horizontal="center"/>
    </xf>
    <xf numFmtId="14" fontId="36" fillId="0" borderId="2" xfId="0" applyNumberFormat="1" applyFont="1" applyBorder="1" applyAlignment="1">
      <alignment horizontal="center"/>
    </xf>
    <xf numFmtId="40" fontId="4" fillId="14" borderId="21" xfId="17" applyNumberFormat="1" applyFill="1" applyBorder="1" applyAlignment="1">
      <alignment horizontal="center"/>
    </xf>
    <xf numFmtId="0" fontId="1" fillId="14" borderId="0" xfId="17" applyFont="1" applyFill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/>
    </xf>
    <xf numFmtId="0" fontId="0" fillId="0" borderId="21" xfId="0" applyBorder="1" applyAlignment="1">
      <alignment vertical="center"/>
    </xf>
    <xf numFmtId="40" fontId="0" fillId="0" borderId="21" xfId="0" applyNumberFormat="1" applyBorder="1" applyAlignment="1">
      <alignment horizontal="center" vertical="center"/>
    </xf>
    <xf numFmtId="0" fontId="1" fillId="0" borderId="23" xfId="17" applyFont="1" applyBorder="1" applyAlignment="1">
      <alignment horizontal="center" vertical="center"/>
    </xf>
    <xf numFmtId="40" fontId="4" fillId="14" borderId="21" xfId="17" applyNumberFormat="1" applyFill="1" applyBorder="1" applyAlignment="1">
      <alignment horizontal="center" vertical="center"/>
    </xf>
    <xf numFmtId="17" fontId="9" fillId="0" borderId="0" xfId="13" quotePrefix="1" applyNumberFormat="1" applyFont="1" applyAlignment="1">
      <alignment horizontal="left" vertical="center"/>
    </xf>
    <xf numFmtId="0" fontId="9" fillId="0" borderId="0" xfId="13" applyFont="1" applyAlignment="1">
      <alignment horizontal="left" vertical="center"/>
    </xf>
    <xf numFmtId="0" fontId="5" fillId="0" borderId="0" xfId="13" applyAlignment="1">
      <alignment horizontal="left" vertical="center"/>
    </xf>
    <xf numFmtId="0" fontId="7" fillId="11" borderId="6" xfId="13" applyFont="1" applyFill="1" applyBorder="1" applyAlignment="1">
      <alignment horizontal="left" vertical="center"/>
    </xf>
    <xf numFmtId="0" fontId="7" fillId="11" borderId="7" xfId="13" applyFont="1" applyFill="1" applyBorder="1" applyAlignment="1">
      <alignment horizontal="left" vertical="center"/>
    </xf>
    <xf numFmtId="0" fontId="8" fillId="11" borderId="6" xfId="13" applyFont="1" applyFill="1" applyBorder="1" applyAlignment="1">
      <alignment horizontal="left" vertical="center" wrapText="1"/>
    </xf>
    <xf numFmtId="0" fontId="8" fillId="11" borderId="7" xfId="13" applyFont="1" applyFill="1" applyBorder="1" applyAlignment="1">
      <alignment horizontal="left" vertical="center" wrapText="1"/>
    </xf>
  </cellXfs>
  <cellStyles count="20">
    <cellStyle name="amount" xfId="1" xr:uid="{00000000-0005-0000-0000-000000000000}"/>
    <cellStyle name="Body text" xfId="2" xr:uid="{00000000-0005-0000-0000-000001000000}"/>
    <cellStyle name="header" xfId="3" xr:uid="{00000000-0005-0000-0000-000002000000}"/>
    <cellStyle name="Header Total" xfId="4" xr:uid="{00000000-0005-0000-0000-000003000000}"/>
    <cellStyle name="Header1" xfId="5" xr:uid="{00000000-0005-0000-0000-000004000000}"/>
    <cellStyle name="Header2" xfId="6" xr:uid="{00000000-0005-0000-0000-000005000000}"/>
    <cellStyle name="Header3" xfId="7" xr:uid="{00000000-0005-0000-0000-000006000000}"/>
    <cellStyle name="NonPrint_Heading" xfId="8" xr:uid="{00000000-0005-0000-0000-000008000000}"/>
    <cellStyle name="Normal" xfId="0" builtinId="0"/>
    <cellStyle name="Normal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7" xr:uid="{1E0A90CE-1563-4BA9-80DB-A4F6015342A3}"/>
    <cellStyle name="Normal 6" xfId="18" xr:uid="{6EDBCC84-D8FB-48ED-A975-47180D0CEB9F}"/>
    <cellStyle name="Normal 7" xfId="19" xr:uid="{4DBA35F1-4E09-4B7A-9107-7B860F6CBDD6}"/>
    <cellStyle name="Normal_2007 AvValues Tax Income Info" xfId="13" xr:uid="{00000000-0005-0000-0000-00000E000000}"/>
    <cellStyle name="Product Title" xfId="14" xr:uid="{00000000-0005-0000-0000-00000F000000}"/>
    <cellStyle name="Text" xfId="15" xr:uid="{00000000-0005-0000-0000-000010000000}"/>
    <cellStyle name="Title" xfId="16" builtinId="1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IU119"/>
  <sheetViews>
    <sheetView zoomScaleNormal="100" workbookViewId="0">
      <selection activeCell="D21" sqref="D21:F21"/>
    </sheetView>
  </sheetViews>
  <sheetFormatPr defaultRowHeight="12.75" x14ac:dyDescent="0.2"/>
  <cols>
    <col min="1" max="1" width="3" style="1" customWidth="1"/>
    <col min="2" max="2" width="2.85546875" style="1" customWidth="1"/>
    <col min="3" max="3" width="16.28515625" style="1" customWidth="1"/>
    <col min="4" max="4" width="21.85546875" style="2" customWidth="1"/>
    <col min="5" max="5" width="17.42578125" style="2" customWidth="1"/>
    <col min="6" max="6" width="51.85546875" style="3" customWidth="1"/>
    <col min="7" max="7" width="17.28515625" style="13" customWidth="1"/>
    <col min="8" max="8" width="9.140625" style="1"/>
    <col min="9" max="10" width="10.140625" style="1" bestFit="1" customWidth="1"/>
    <col min="11" max="16384" width="9.140625" style="1"/>
  </cols>
  <sheetData>
    <row r="1" spans="1:255" ht="13.5" thickBot="1" x14ac:dyDescent="0.25"/>
    <row r="2" spans="1:255" s="8" customFormat="1" ht="31.5" customHeight="1" thickBot="1" x14ac:dyDescent="0.25">
      <c r="A2" s="6"/>
      <c r="C2" s="36" t="s">
        <v>62</v>
      </c>
      <c r="D2" s="37"/>
      <c r="E2" s="38"/>
      <c r="F2" s="39"/>
      <c r="G2" s="18"/>
    </row>
    <row r="3" spans="1:255" s="13" customFormat="1" ht="16.5" thickBot="1" x14ac:dyDescent="0.3">
      <c r="A3" s="15"/>
      <c r="D3" s="14"/>
      <c r="E3" s="31"/>
      <c r="F3" s="16"/>
    </row>
    <row r="4" spans="1:255" s="10" customFormat="1" ht="29.25" customHeight="1" thickBot="1" x14ac:dyDescent="0.25">
      <c r="C4" s="40">
        <f>C7+C9</f>
        <v>34107.67</v>
      </c>
      <c r="D4" s="202" t="s">
        <v>63</v>
      </c>
      <c r="E4" s="202"/>
      <c r="F4" s="203"/>
      <c r="G4" s="33"/>
    </row>
    <row r="5" spans="1:255" s="10" customFormat="1" ht="29.25" customHeight="1" x14ac:dyDescent="0.2">
      <c r="C5" s="25" t="s">
        <v>3</v>
      </c>
      <c r="D5" s="23" t="s">
        <v>4</v>
      </c>
      <c r="E5" s="23" t="s">
        <v>2</v>
      </c>
      <c r="F5" s="24" t="s">
        <v>5</v>
      </c>
      <c r="G5" s="33"/>
    </row>
    <row r="6" spans="1:255" ht="15" customHeight="1" x14ac:dyDescent="0.25">
      <c r="C6" s="27" t="s">
        <v>7</v>
      </c>
      <c r="D6" s="28"/>
      <c r="E6" s="32"/>
      <c r="F6" s="29"/>
      <c r="G6" s="9"/>
    </row>
    <row r="7" spans="1:255" s="5" customFormat="1" ht="23.1" customHeight="1" x14ac:dyDescent="0.2">
      <c r="A7" s="10"/>
      <c r="B7" s="10"/>
      <c r="C7" s="17">
        <f>'PARA Inv Recon 28DEC22WIP'!D38</f>
        <v>31000</v>
      </c>
      <c r="D7" s="26" t="s">
        <v>60</v>
      </c>
      <c r="E7" s="7"/>
      <c r="F7" s="22" t="s">
        <v>59</v>
      </c>
      <c r="G7" s="34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</row>
    <row r="8" spans="1:255" ht="15" customHeight="1" x14ac:dyDescent="0.25">
      <c r="C8" s="44" t="s">
        <v>8</v>
      </c>
      <c r="D8" s="41"/>
      <c r="E8" s="42"/>
      <c r="F8" s="43"/>
      <c r="G8" s="30"/>
      <c r="M8" s="12"/>
    </row>
    <row r="9" spans="1:255" s="5" customFormat="1" ht="27.75" customHeight="1" thickBot="1" x14ac:dyDescent="0.25">
      <c r="A9" s="10"/>
      <c r="B9" s="10"/>
      <c r="C9" s="20">
        <f>'PARA Inv Recon 28DEC22WIP'!D39</f>
        <v>3107.67</v>
      </c>
      <c r="D9" s="26" t="s">
        <v>60</v>
      </c>
      <c r="E9" s="45"/>
      <c r="F9" s="46" t="s">
        <v>69</v>
      </c>
      <c r="G9" s="35"/>
      <c r="H9" s="10"/>
      <c r="I9" s="10"/>
      <c r="J9" s="10"/>
      <c r="K9" s="10"/>
      <c r="L9" s="10"/>
      <c r="M9" s="12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</row>
    <row r="10" spans="1:255" s="10" customFormat="1" ht="29.25" customHeight="1" thickBot="1" x14ac:dyDescent="0.25">
      <c r="C10" s="47"/>
      <c r="D10" s="204" t="s">
        <v>70</v>
      </c>
      <c r="E10" s="204"/>
      <c r="F10" s="205"/>
      <c r="G10" s="33"/>
      <c r="I10" s="21"/>
      <c r="J10" s="21"/>
    </row>
    <row r="11" spans="1:255" ht="23.1" customHeight="1" x14ac:dyDescent="0.2">
      <c r="C11" s="11"/>
      <c r="D11" s="199"/>
      <c r="E11" s="201"/>
      <c r="F11" s="201"/>
    </row>
    <row r="12" spans="1:255" ht="23.1" customHeight="1" x14ac:dyDescent="0.2">
      <c r="C12" s="11"/>
      <c r="D12" s="199"/>
      <c r="E12" s="201"/>
      <c r="F12" s="201"/>
    </row>
    <row r="13" spans="1:255" s="5" customFormat="1" ht="23.1" customHeight="1" x14ac:dyDescent="0.2">
      <c r="A13" s="10"/>
      <c r="B13" s="10"/>
      <c r="C13" s="11"/>
      <c r="D13" s="199"/>
      <c r="E13" s="200"/>
      <c r="F13" s="200"/>
      <c r="G13" s="33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</row>
    <row r="14" spans="1:255" ht="23.1" customHeight="1" x14ac:dyDescent="0.2">
      <c r="C14" s="11"/>
      <c r="D14" s="199"/>
      <c r="E14" s="201"/>
      <c r="F14" s="201"/>
    </row>
    <row r="15" spans="1:255" s="5" customFormat="1" ht="23.1" customHeight="1" x14ac:dyDescent="0.2">
      <c r="A15" s="10"/>
      <c r="B15" s="10"/>
      <c r="C15" s="11"/>
      <c r="D15" s="199"/>
      <c r="E15" s="200"/>
      <c r="F15" s="200"/>
      <c r="G15" s="33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</row>
    <row r="16" spans="1:255" ht="23.1" customHeight="1" x14ac:dyDescent="0.2">
      <c r="C16" s="11"/>
      <c r="D16" s="199"/>
      <c r="E16" s="201"/>
      <c r="F16" s="201"/>
    </row>
    <row r="17" spans="1:255" s="5" customFormat="1" ht="23.1" customHeight="1" x14ac:dyDescent="0.2">
      <c r="A17" s="10"/>
      <c r="B17" s="10"/>
      <c r="C17" s="11"/>
      <c r="D17" s="199"/>
      <c r="E17" s="200"/>
      <c r="F17" s="200"/>
      <c r="G17" s="33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</row>
    <row r="18" spans="1:255" ht="23.1" customHeight="1" x14ac:dyDescent="0.2">
      <c r="C18" s="11"/>
      <c r="D18" s="199"/>
      <c r="E18" s="201"/>
      <c r="F18" s="201"/>
    </row>
    <row r="19" spans="1:255" s="5" customFormat="1" ht="23.1" customHeight="1" x14ac:dyDescent="0.2">
      <c r="A19" s="10"/>
      <c r="B19" s="10"/>
      <c r="C19" s="11"/>
      <c r="D19" s="199"/>
      <c r="E19" s="200"/>
      <c r="F19" s="200"/>
      <c r="G19" s="33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</row>
    <row r="20" spans="1:255" ht="23.1" customHeight="1" x14ac:dyDescent="0.2">
      <c r="C20" s="11"/>
      <c r="D20" s="199"/>
      <c r="E20" s="201"/>
      <c r="F20" s="201"/>
    </row>
    <row r="21" spans="1:255" s="5" customFormat="1" ht="23.1" customHeight="1" x14ac:dyDescent="0.2">
      <c r="A21" s="10"/>
      <c r="B21" s="10"/>
      <c r="C21" s="11"/>
      <c r="D21" s="199"/>
      <c r="E21" s="200"/>
      <c r="F21" s="200"/>
      <c r="G21" s="33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</row>
    <row r="22" spans="1:255" ht="23.1" customHeight="1" x14ac:dyDescent="0.2">
      <c r="C22" s="11"/>
      <c r="D22" s="199"/>
      <c r="E22" s="201"/>
      <c r="F22" s="201"/>
    </row>
    <row r="23" spans="1:255" s="5" customFormat="1" ht="23.1" customHeight="1" x14ac:dyDescent="0.2">
      <c r="A23" s="10"/>
      <c r="B23" s="10"/>
      <c r="C23" s="11"/>
      <c r="D23" s="199"/>
      <c r="E23" s="200"/>
      <c r="F23" s="200"/>
      <c r="G23" s="33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</row>
    <row r="24" spans="1:255" ht="23.1" customHeight="1" x14ac:dyDescent="0.2">
      <c r="C24" s="11"/>
      <c r="D24" s="199"/>
      <c r="E24" s="201"/>
      <c r="F24" s="201"/>
    </row>
    <row r="25" spans="1:255" s="5" customFormat="1" ht="23.1" customHeight="1" x14ac:dyDescent="0.2">
      <c r="A25" s="10"/>
      <c r="B25" s="10"/>
      <c r="C25" s="11"/>
      <c r="D25" s="199"/>
      <c r="E25" s="200"/>
      <c r="F25" s="200"/>
      <c r="G25" s="33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</row>
    <row r="26" spans="1:255" ht="23.1" customHeight="1" x14ac:dyDescent="0.2">
      <c r="C26" s="11"/>
      <c r="D26" s="199"/>
      <c r="E26" s="201"/>
      <c r="F26" s="201"/>
    </row>
    <row r="27" spans="1:255" s="5" customFormat="1" ht="23.1" customHeight="1" x14ac:dyDescent="0.2">
      <c r="A27" s="10"/>
      <c r="B27" s="10"/>
      <c r="C27" s="11"/>
      <c r="D27" s="199"/>
      <c r="E27" s="200"/>
      <c r="F27" s="200"/>
      <c r="G27" s="33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</row>
    <row r="28" spans="1:255" ht="23.1" customHeight="1" x14ac:dyDescent="0.2">
      <c r="C28" s="11"/>
      <c r="D28" s="199"/>
      <c r="E28" s="201"/>
      <c r="F28" s="201"/>
    </row>
    <row r="29" spans="1:255" s="5" customFormat="1" ht="23.1" customHeight="1" x14ac:dyDescent="0.2">
      <c r="A29" s="10"/>
      <c r="B29" s="10"/>
      <c r="C29" s="11"/>
      <c r="D29" s="199"/>
      <c r="E29" s="200"/>
      <c r="F29" s="200"/>
      <c r="G29" s="33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</row>
    <row r="30" spans="1:255" ht="23.1" customHeight="1" x14ac:dyDescent="0.2">
      <c r="C30" s="11"/>
      <c r="D30" s="199"/>
      <c r="E30" s="201"/>
      <c r="F30" s="201"/>
    </row>
    <row r="31" spans="1:255" s="5" customFormat="1" ht="23.1" customHeight="1" x14ac:dyDescent="0.2">
      <c r="A31" s="10"/>
      <c r="B31" s="10"/>
      <c r="C31" s="11"/>
      <c r="D31" s="199"/>
      <c r="E31" s="200"/>
      <c r="F31" s="200"/>
      <c r="G31" s="33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</row>
    <row r="32" spans="1:255" ht="23.1" customHeight="1" x14ac:dyDescent="0.2">
      <c r="C32" s="11"/>
      <c r="D32" s="199"/>
      <c r="E32" s="201"/>
      <c r="F32" s="201"/>
    </row>
    <row r="33" spans="1:255" s="5" customFormat="1" ht="23.1" customHeight="1" x14ac:dyDescent="0.2">
      <c r="A33" s="10"/>
      <c r="B33" s="10"/>
      <c r="C33" s="11"/>
      <c r="D33" s="199"/>
      <c r="E33" s="200"/>
      <c r="F33" s="200"/>
      <c r="G33" s="33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</row>
    <row r="34" spans="1:255" ht="23.1" customHeight="1" x14ac:dyDescent="0.2">
      <c r="C34" s="11"/>
      <c r="D34" s="199"/>
      <c r="E34" s="201"/>
      <c r="F34" s="201"/>
    </row>
    <row r="35" spans="1:255" s="5" customFormat="1" ht="23.1" customHeight="1" x14ac:dyDescent="0.2">
      <c r="A35" s="10"/>
      <c r="B35" s="10"/>
      <c r="C35" s="11"/>
      <c r="D35" s="199"/>
      <c r="E35" s="200"/>
      <c r="F35" s="200"/>
      <c r="G35" s="33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</row>
    <row r="36" spans="1:255" ht="23.1" customHeight="1" x14ac:dyDescent="0.2">
      <c r="C36" s="11"/>
      <c r="D36" s="199"/>
      <c r="E36" s="201"/>
      <c r="F36" s="201"/>
    </row>
    <row r="37" spans="1:255" s="5" customFormat="1" ht="23.1" customHeight="1" x14ac:dyDescent="0.2">
      <c r="A37" s="10"/>
      <c r="B37" s="10"/>
      <c r="C37" s="11"/>
      <c r="D37" s="199"/>
      <c r="E37" s="200"/>
      <c r="F37" s="200"/>
      <c r="G37" s="33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</row>
    <row r="38" spans="1:255" ht="23.1" customHeight="1" x14ac:dyDescent="0.2">
      <c r="C38" s="11"/>
      <c r="D38" s="199"/>
      <c r="E38" s="201"/>
      <c r="F38" s="201"/>
    </row>
    <row r="39" spans="1:255" s="5" customFormat="1" ht="23.1" customHeight="1" x14ac:dyDescent="0.2">
      <c r="A39" s="10"/>
      <c r="B39" s="10"/>
      <c r="C39" s="11"/>
      <c r="D39" s="199"/>
      <c r="E39" s="200"/>
      <c r="F39" s="200"/>
      <c r="G39" s="33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</row>
    <row r="40" spans="1:255" ht="23.1" customHeight="1" x14ac:dyDescent="0.2">
      <c r="C40" s="11"/>
      <c r="D40" s="199"/>
      <c r="E40" s="201"/>
      <c r="F40" s="201"/>
    </row>
    <row r="41" spans="1:255" s="5" customFormat="1" ht="23.1" customHeight="1" x14ac:dyDescent="0.2">
      <c r="A41" s="10"/>
      <c r="B41" s="10"/>
      <c r="C41" s="11"/>
      <c r="D41" s="199"/>
      <c r="E41" s="200"/>
      <c r="F41" s="200"/>
      <c r="G41" s="33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</row>
    <row r="42" spans="1:255" ht="23.1" customHeight="1" x14ac:dyDescent="0.2">
      <c r="C42" s="11"/>
      <c r="D42" s="199"/>
      <c r="E42" s="201"/>
      <c r="F42" s="201"/>
    </row>
    <row r="43" spans="1:255" s="5" customFormat="1" ht="23.1" customHeight="1" x14ac:dyDescent="0.2">
      <c r="A43" s="10"/>
      <c r="B43" s="10"/>
      <c r="C43" s="11"/>
      <c r="D43" s="199"/>
      <c r="E43" s="200"/>
      <c r="F43" s="200"/>
      <c r="G43" s="33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</row>
    <row r="44" spans="1:255" ht="23.1" customHeight="1" x14ac:dyDescent="0.2">
      <c r="C44" s="11"/>
      <c r="D44" s="199"/>
      <c r="E44" s="201"/>
      <c r="F44" s="201"/>
    </row>
    <row r="45" spans="1:255" s="5" customFormat="1" ht="23.1" customHeight="1" x14ac:dyDescent="0.2">
      <c r="A45" s="10"/>
      <c r="B45" s="10"/>
      <c r="C45" s="11"/>
      <c r="D45" s="199"/>
      <c r="E45" s="200"/>
      <c r="F45" s="200"/>
      <c r="G45" s="33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</row>
    <row r="46" spans="1:255" ht="23.1" customHeight="1" x14ac:dyDescent="0.2">
      <c r="C46" s="11"/>
      <c r="D46" s="199"/>
      <c r="E46" s="201"/>
      <c r="F46" s="201"/>
    </row>
    <row r="47" spans="1:255" s="5" customFormat="1" ht="23.1" customHeight="1" x14ac:dyDescent="0.2">
      <c r="A47" s="10"/>
      <c r="B47" s="10"/>
      <c r="C47" s="11"/>
      <c r="D47" s="199"/>
      <c r="E47" s="200"/>
      <c r="F47" s="200"/>
      <c r="G47" s="33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</row>
    <row r="48" spans="1:255" ht="23.1" customHeight="1" x14ac:dyDescent="0.2">
      <c r="C48" s="11"/>
      <c r="D48" s="199"/>
      <c r="E48" s="201"/>
      <c r="F48" s="201"/>
    </row>
    <row r="49" spans="1:255" s="5" customFormat="1" ht="23.1" customHeight="1" x14ac:dyDescent="0.2">
      <c r="A49" s="10"/>
      <c r="B49" s="10"/>
      <c r="C49" s="11"/>
      <c r="D49" s="199"/>
      <c r="E49" s="200"/>
      <c r="F49" s="200"/>
      <c r="G49" s="33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</row>
    <row r="50" spans="1:255" ht="23.1" customHeight="1" x14ac:dyDescent="0.2">
      <c r="C50" s="11"/>
      <c r="D50" s="199"/>
      <c r="E50" s="201"/>
      <c r="F50" s="201"/>
    </row>
    <row r="51" spans="1:255" s="5" customFormat="1" ht="23.1" customHeight="1" x14ac:dyDescent="0.2">
      <c r="A51" s="10"/>
      <c r="B51" s="10"/>
      <c r="C51" s="11"/>
      <c r="D51" s="199"/>
      <c r="E51" s="200"/>
      <c r="F51" s="200"/>
      <c r="G51" s="33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</row>
    <row r="52" spans="1:255" ht="23.1" customHeight="1" x14ac:dyDescent="0.2">
      <c r="C52" s="11"/>
      <c r="D52" s="199"/>
      <c r="E52" s="201"/>
      <c r="F52" s="201"/>
    </row>
    <row r="53" spans="1:255" s="5" customFormat="1" ht="23.1" customHeight="1" x14ac:dyDescent="0.2">
      <c r="A53" s="10"/>
      <c r="B53" s="10"/>
      <c r="C53" s="11"/>
      <c r="D53" s="199"/>
      <c r="E53" s="200"/>
      <c r="F53" s="200"/>
      <c r="G53" s="33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</row>
    <row r="54" spans="1:255" ht="23.1" customHeight="1" x14ac:dyDescent="0.2">
      <c r="C54" s="11"/>
      <c r="D54" s="199"/>
      <c r="E54" s="201"/>
      <c r="F54" s="201"/>
    </row>
    <row r="55" spans="1:255" s="5" customFormat="1" ht="23.1" customHeight="1" x14ac:dyDescent="0.2">
      <c r="A55" s="10"/>
      <c r="B55" s="10"/>
      <c r="C55" s="11"/>
      <c r="D55" s="199"/>
      <c r="E55" s="200"/>
      <c r="F55" s="200"/>
      <c r="G55" s="33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</row>
    <row r="56" spans="1:255" ht="23.1" customHeight="1" x14ac:dyDescent="0.2">
      <c r="C56" s="11"/>
      <c r="D56" s="199"/>
      <c r="E56" s="201"/>
      <c r="F56" s="201"/>
    </row>
    <row r="57" spans="1:255" s="5" customFormat="1" ht="23.1" customHeight="1" x14ac:dyDescent="0.2">
      <c r="A57" s="10"/>
      <c r="B57" s="10"/>
      <c r="C57" s="11"/>
      <c r="D57" s="199"/>
      <c r="E57" s="200"/>
      <c r="F57" s="200"/>
      <c r="G57" s="33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</row>
    <row r="58" spans="1:255" ht="23.1" customHeight="1" x14ac:dyDescent="0.2">
      <c r="C58" s="11"/>
      <c r="D58" s="199"/>
      <c r="E58" s="201"/>
      <c r="F58" s="201"/>
    </row>
    <row r="59" spans="1:255" s="5" customFormat="1" ht="23.1" customHeight="1" x14ac:dyDescent="0.2">
      <c r="A59" s="10"/>
      <c r="B59" s="10"/>
      <c r="C59" s="11"/>
      <c r="D59" s="199"/>
      <c r="E59" s="200"/>
      <c r="F59" s="200"/>
      <c r="G59" s="33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</row>
    <row r="60" spans="1:255" ht="23.1" customHeight="1" x14ac:dyDescent="0.2">
      <c r="C60" s="11"/>
      <c r="D60" s="199"/>
      <c r="E60" s="201"/>
      <c r="F60" s="201"/>
    </row>
    <row r="61" spans="1:255" s="5" customFormat="1" ht="23.1" customHeight="1" x14ac:dyDescent="0.2">
      <c r="A61" s="10"/>
      <c r="B61" s="10"/>
      <c r="C61" s="11"/>
      <c r="D61" s="199"/>
      <c r="E61" s="200"/>
      <c r="F61" s="200"/>
      <c r="G61" s="33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</row>
    <row r="62" spans="1:255" ht="23.1" customHeight="1" x14ac:dyDescent="0.2">
      <c r="C62" s="11"/>
      <c r="D62" s="199"/>
      <c r="E62" s="201"/>
      <c r="F62" s="201"/>
    </row>
    <row r="63" spans="1:255" s="5" customFormat="1" ht="23.1" customHeight="1" x14ac:dyDescent="0.2">
      <c r="A63" s="10"/>
      <c r="B63" s="10"/>
      <c r="C63" s="11"/>
      <c r="D63" s="199"/>
      <c r="E63" s="200"/>
      <c r="F63" s="200"/>
      <c r="G63" s="33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</row>
    <row r="64" spans="1:255" ht="23.1" customHeight="1" x14ac:dyDescent="0.2">
      <c r="C64" s="11"/>
      <c r="D64" s="199"/>
      <c r="E64" s="201"/>
      <c r="F64" s="201"/>
    </row>
    <row r="65" spans="1:255" s="5" customFormat="1" ht="23.1" customHeight="1" x14ac:dyDescent="0.2">
      <c r="A65" s="10"/>
      <c r="B65" s="10"/>
      <c r="C65" s="11"/>
      <c r="D65" s="199"/>
      <c r="E65" s="200"/>
      <c r="F65" s="200"/>
      <c r="G65" s="33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</row>
    <row r="66" spans="1:255" ht="23.1" customHeight="1" x14ac:dyDescent="0.2">
      <c r="C66" s="11"/>
      <c r="D66" s="199"/>
      <c r="E66" s="201"/>
      <c r="F66" s="201"/>
    </row>
    <row r="67" spans="1:255" s="5" customFormat="1" ht="23.1" customHeight="1" x14ac:dyDescent="0.2">
      <c r="A67" s="10"/>
      <c r="B67" s="10"/>
      <c r="C67" s="11"/>
      <c r="D67" s="199"/>
      <c r="E67" s="200"/>
      <c r="F67" s="200"/>
      <c r="G67" s="33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</row>
    <row r="68" spans="1:255" ht="23.1" customHeight="1" x14ac:dyDescent="0.2">
      <c r="C68" s="11"/>
      <c r="D68" s="199"/>
      <c r="E68" s="201"/>
      <c r="F68" s="201"/>
    </row>
    <row r="69" spans="1:255" s="5" customFormat="1" ht="23.1" customHeight="1" x14ac:dyDescent="0.2">
      <c r="A69" s="10"/>
      <c r="B69" s="10"/>
      <c r="C69" s="11"/>
      <c r="D69" s="199"/>
      <c r="E69" s="200"/>
      <c r="F69" s="200"/>
      <c r="G69" s="33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</row>
    <row r="70" spans="1:255" ht="23.1" customHeight="1" x14ac:dyDescent="0.2">
      <c r="C70" s="11"/>
      <c r="D70" s="199"/>
      <c r="E70" s="201"/>
      <c r="F70" s="201"/>
    </row>
    <row r="71" spans="1:255" s="5" customFormat="1" ht="23.1" customHeight="1" x14ac:dyDescent="0.2">
      <c r="A71" s="10"/>
      <c r="B71" s="10"/>
      <c r="C71" s="11"/>
      <c r="D71" s="199"/>
      <c r="E71" s="200"/>
      <c r="F71" s="200"/>
      <c r="G71" s="33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</row>
    <row r="72" spans="1:255" ht="23.1" customHeight="1" x14ac:dyDescent="0.2">
      <c r="C72" s="11"/>
      <c r="D72" s="199"/>
      <c r="E72" s="201"/>
      <c r="F72" s="201"/>
    </row>
    <row r="73" spans="1:255" s="5" customFormat="1" ht="23.1" customHeight="1" x14ac:dyDescent="0.2">
      <c r="A73" s="10"/>
      <c r="B73" s="10"/>
      <c r="C73" s="11"/>
      <c r="D73" s="199"/>
      <c r="E73" s="200"/>
      <c r="F73" s="200"/>
      <c r="G73" s="33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</row>
    <row r="74" spans="1:255" ht="23.1" customHeight="1" x14ac:dyDescent="0.2">
      <c r="C74" s="11"/>
      <c r="D74" s="199"/>
      <c r="E74" s="201"/>
      <c r="F74" s="201"/>
    </row>
    <row r="75" spans="1:255" s="5" customFormat="1" ht="23.1" customHeight="1" x14ac:dyDescent="0.2">
      <c r="A75" s="10"/>
      <c r="B75" s="10"/>
      <c r="C75" s="11"/>
      <c r="D75" s="199"/>
      <c r="E75" s="200"/>
      <c r="F75" s="200"/>
      <c r="G75" s="33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</row>
    <row r="76" spans="1:255" ht="23.1" customHeight="1" x14ac:dyDescent="0.2">
      <c r="C76" s="11"/>
      <c r="D76" s="199"/>
      <c r="E76" s="201"/>
      <c r="F76" s="201"/>
    </row>
    <row r="77" spans="1:255" s="5" customFormat="1" ht="23.1" customHeight="1" x14ac:dyDescent="0.2">
      <c r="A77" s="10"/>
      <c r="B77" s="10"/>
      <c r="C77" s="11"/>
      <c r="D77" s="199"/>
      <c r="E77" s="200"/>
      <c r="F77" s="200"/>
      <c r="G77" s="33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</row>
    <row r="78" spans="1:255" ht="23.1" customHeight="1" x14ac:dyDescent="0.2">
      <c r="C78" s="11"/>
      <c r="D78" s="199"/>
      <c r="E78" s="201"/>
      <c r="F78" s="201"/>
    </row>
    <row r="79" spans="1:255" ht="12.6" customHeight="1" x14ac:dyDescent="0.2">
      <c r="C79" s="4"/>
    </row>
    <row r="80" spans="1:255" ht="12.6" customHeight="1" x14ac:dyDescent="0.2">
      <c r="C80" s="4"/>
    </row>
    <row r="81" spans="3:3" ht="12.6" customHeight="1" x14ac:dyDescent="0.2">
      <c r="C81" s="4"/>
    </row>
    <row r="82" spans="3:3" ht="12.6" customHeight="1" x14ac:dyDescent="0.2">
      <c r="C82" s="4"/>
    </row>
    <row r="83" spans="3:3" ht="12.6" customHeight="1" x14ac:dyDescent="0.2">
      <c r="C83" s="4"/>
    </row>
    <row r="84" spans="3:3" ht="12.6" customHeight="1" x14ac:dyDescent="0.2">
      <c r="C84" s="4"/>
    </row>
    <row r="85" spans="3:3" ht="12.6" customHeight="1" x14ac:dyDescent="0.2">
      <c r="C85" s="4"/>
    </row>
    <row r="86" spans="3:3" ht="12.6" customHeight="1" x14ac:dyDescent="0.2">
      <c r="C86" s="4"/>
    </row>
    <row r="87" spans="3:3" ht="12.6" customHeight="1" x14ac:dyDescent="0.2">
      <c r="C87" s="4"/>
    </row>
    <row r="88" spans="3:3" ht="12.6" customHeight="1" x14ac:dyDescent="0.2">
      <c r="C88" s="4"/>
    </row>
    <row r="89" spans="3:3" ht="12.6" customHeight="1" x14ac:dyDescent="0.2">
      <c r="C89" s="4"/>
    </row>
    <row r="90" spans="3:3" ht="12.6" customHeight="1" x14ac:dyDescent="0.2">
      <c r="C90" s="4"/>
    </row>
    <row r="91" spans="3:3" ht="12.6" customHeight="1" x14ac:dyDescent="0.2">
      <c r="C91" s="4"/>
    </row>
    <row r="92" spans="3:3" ht="12.6" customHeight="1" x14ac:dyDescent="0.2">
      <c r="C92" s="4"/>
    </row>
    <row r="93" spans="3:3" ht="12.6" customHeight="1" x14ac:dyDescent="0.2">
      <c r="C93" s="4"/>
    </row>
    <row r="94" spans="3:3" ht="12.6" customHeight="1" x14ac:dyDescent="0.2">
      <c r="C94" s="4"/>
    </row>
    <row r="95" spans="3:3" ht="12.6" customHeight="1" x14ac:dyDescent="0.2">
      <c r="C95" s="4"/>
    </row>
    <row r="96" spans="3:3" ht="12.6" customHeight="1" x14ac:dyDescent="0.2">
      <c r="C96" s="4"/>
    </row>
    <row r="97" spans="3:3" ht="12.6" customHeight="1" x14ac:dyDescent="0.2">
      <c r="C97" s="4"/>
    </row>
    <row r="98" spans="3:3" ht="12.6" customHeight="1" x14ac:dyDescent="0.2">
      <c r="C98" s="4"/>
    </row>
    <row r="99" spans="3:3" ht="12.6" customHeight="1" x14ac:dyDescent="0.2">
      <c r="C99" s="4"/>
    </row>
    <row r="100" spans="3:3" ht="12.6" customHeight="1" x14ac:dyDescent="0.2">
      <c r="C100" s="4"/>
    </row>
    <row r="101" spans="3:3" ht="12.6" customHeight="1" x14ac:dyDescent="0.2">
      <c r="C101" s="4"/>
    </row>
    <row r="102" spans="3:3" ht="12.6" customHeight="1" x14ac:dyDescent="0.2">
      <c r="C102" s="4"/>
    </row>
    <row r="103" spans="3:3" ht="12.6" customHeight="1" x14ac:dyDescent="0.2">
      <c r="C103" s="4"/>
    </row>
    <row r="104" spans="3:3" ht="12.6" customHeight="1" x14ac:dyDescent="0.2">
      <c r="C104" s="4"/>
    </row>
    <row r="105" spans="3:3" ht="12.6" customHeight="1" x14ac:dyDescent="0.2">
      <c r="C105" s="4"/>
    </row>
    <row r="106" spans="3:3" ht="12.6" customHeight="1" x14ac:dyDescent="0.2">
      <c r="C106" s="4"/>
    </row>
    <row r="107" spans="3:3" ht="12.6" customHeight="1" x14ac:dyDescent="0.2">
      <c r="C107" s="4"/>
    </row>
    <row r="108" spans="3:3" ht="12.6" customHeight="1" x14ac:dyDescent="0.2">
      <c r="C108" s="4"/>
    </row>
    <row r="109" spans="3:3" ht="12.6" customHeight="1" x14ac:dyDescent="0.2">
      <c r="C109" s="4"/>
    </row>
    <row r="110" spans="3:3" ht="12.6" customHeight="1" x14ac:dyDescent="0.2">
      <c r="C110" s="4"/>
    </row>
    <row r="111" spans="3:3" ht="12.6" customHeight="1" x14ac:dyDescent="0.2">
      <c r="C111" s="4"/>
    </row>
    <row r="112" spans="3:3" ht="12.6" customHeight="1" x14ac:dyDescent="0.2">
      <c r="C112" s="4"/>
    </row>
    <row r="113" spans="3:3" ht="12.6" customHeight="1" x14ac:dyDescent="0.2">
      <c r="C113" s="4"/>
    </row>
    <row r="114" spans="3:3" ht="12.6" customHeight="1" x14ac:dyDescent="0.2">
      <c r="C114" s="4"/>
    </row>
    <row r="115" spans="3:3" ht="12.6" customHeight="1" x14ac:dyDescent="0.2">
      <c r="C115" s="4"/>
    </row>
    <row r="116" spans="3:3" ht="12.6" customHeight="1" x14ac:dyDescent="0.2">
      <c r="C116" s="4"/>
    </row>
    <row r="117" spans="3:3" ht="12.6" customHeight="1" x14ac:dyDescent="0.2">
      <c r="C117" s="4"/>
    </row>
    <row r="118" spans="3:3" ht="12.6" customHeight="1" x14ac:dyDescent="0.2">
      <c r="C118" s="4"/>
    </row>
    <row r="119" spans="3:3" ht="12.6" customHeight="1" x14ac:dyDescent="0.2">
      <c r="C119" s="4"/>
    </row>
  </sheetData>
  <mergeCells count="70">
    <mergeCell ref="D4:F4"/>
    <mergeCell ref="D20:F20"/>
    <mergeCell ref="D12:F12"/>
    <mergeCell ref="D13:F13"/>
    <mergeCell ref="D14:F14"/>
    <mergeCell ref="D10:F10"/>
    <mergeCell ref="D11:F11"/>
    <mergeCell ref="D15:F15"/>
    <mergeCell ref="D16:F16"/>
    <mergeCell ref="D17:F17"/>
    <mergeCell ref="D18:F18"/>
    <mergeCell ref="D19:F19"/>
    <mergeCell ref="D32:F32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44:F44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56:F56"/>
    <mergeCell ref="D45:F45"/>
    <mergeCell ref="D46:F46"/>
    <mergeCell ref="D47:F47"/>
    <mergeCell ref="D48:F48"/>
    <mergeCell ref="D49:F49"/>
    <mergeCell ref="D50:F50"/>
    <mergeCell ref="D51:F51"/>
    <mergeCell ref="D52:F52"/>
    <mergeCell ref="D53:F53"/>
    <mergeCell ref="D54:F54"/>
    <mergeCell ref="D55:F55"/>
    <mergeCell ref="D68:F68"/>
    <mergeCell ref="D57:F57"/>
    <mergeCell ref="D58:F58"/>
    <mergeCell ref="D59:F59"/>
    <mergeCell ref="D60:F60"/>
    <mergeCell ref="D61:F61"/>
    <mergeCell ref="D62:F62"/>
    <mergeCell ref="D63:F63"/>
    <mergeCell ref="D64:F64"/>
    <mergeCell ref="D65:F65"/>
    <mergeCell ref="D66:F66"/>
    <mergeCell ref="D67:F67"/>
    <mergeCell ref="D75:F75"/>
    <mergeCell ref="D76:F76"/>
    <mergeCell ref="D77:F77"/>
    <mergeCell ref="D78:F78"/>
    <mergeCell ref="D69:F69"/>
    <mergeCell ref="D70:F70"/>
    <mergeCell ref="D71:F71"/>
    <mergeCell ref="D72:F72"/>
    <mergeCell ref="D73:F73"/>
    <mergeCell ref="D74:F74"/>
  </mergeCells>
  <phoneticPr fontId="6" type="noConversion"/>
  <pageMargins left="0.25" right="0.1" top="0.79" bottom="0.59" header="0.23" footer="0.25"/>
  <pageSetup scale="90" orientation="portrait" horizontalDpi="4294967293" verticalDpi="4294967293" r:id="rId1"/>
  <headerFooter alignWithMargins="0">
    <oddHeader>&amp;C&amp;"Arial,Bold"Aero Business Development llc
Tax Year CY 2020</oddHeader>
    <oddFooter>&amp;L&amp;F&amp;RPage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22E25-98C8-4247-BEBB-FDD8E1BB5BD5}">
  <sheetPr>
    <pageSetUpPr fitToPage="1"/>
  </sheetPr>
  <dimension ref="B1:K56"/>
  <sheetViews>
    <sheetView zoomScale="85" zoomScaleNormal="85" workbookViewId="0">
      <selection activeCell="G36" sqref="G36"/>
    </sheetView>
  </sheetViews>
  <sheetFormatPr defaultRowHeight="15" x14ac:dyDescent="0.25"/>
  <cols>
    <col min="1" max="1" width="8.42578125" style="87" customWidth="1"/>
    <col min="2" max="2" width="9.140625" style="86" customWidth="1"/>
    <col min="3" max="3" width="25.7109375" style="87" customWidth="1"/>
    <col min="4" max="4" width="14.5703125" style="88" customWidth="1"/>
    <col min="5" max="5" width="12.28515625" style="110" customWidth="1"/>
    <col min="6" max="6" width="15.5703125" style="108" customWidth="1"/>
    <col min="7" max="7" width="12" style="108" customWidth="1"/>
    <col min="8" max="8" width="14.7109375" style="108" customWidth="1"/>
    <col min="9" max="16384" width="9.140625" style="87"/>
  </cols>
  <sheetData>
    <row r="1" spans="2:11" s="85" customFormat="1" ht="45.75" thickBot="1" x14ac:dyDescent="0.25">
      <c r="B1" s="80" t="s">
        <v>71</v>
      </c>
      <c r="C1" s="81" t="s">
        <v>5</v>
      </c>
      <c r="D1" s="81" t="s">
        <v>72</v>
      </c>
      <c r="E1" s="109" t="s">
        <v>1</v>
      </c>
      <c r="F1" s="82" t="s">
        <v>73</v>
      </c>
      <c r="G1" s="83" t="s">
        <v>74</v>
      </c>
      <c r="H1" s="84" t="s">
        <v>75</v>
      </c>
    </row>
    <row r="2" spans="2:11" x14ac:dyDescent="0.25">
      <c r="F2" s="89"/>
      <c r="G2" s="89"/>
      <c r="H2" s="89"/>
    </row>
    <row r="3" spans="2:11" x14ac:dyDescent="0.25">
      <c r="B3" s="90" t="s">
        <v>76</v>
      </c>
      <c r="C3" s="87" t="s">
        <v>77</v>
      </c>
      <c r="D3" s="88" t="s">
        <v>78</v>
      </c>
      <c r="E3" s="111">
        <v>1500</v>
      </c>
      <c r="F3" s="89">
        <v>44545</v>
      </c>
      <c r="G3" s="89">
        <v>44562</v>
      </c>
      <c r="H3" s="89"/>
    </row>
    <row r="4" spans="2:11" x14ac:dyDescent="0.25">
      <c r="B4" s="90"/>
      <c r="D4" s="93" t="s">
        <v>85</v>
      </c>
      <c r="E4" s="112">
        <v>1500</v>
      </c>
      <c r="F4" s="89"/>
      <c r="G4" s="89"/>
      <c r="H4" s="91">
        <v>44610</v>
      </c>
    </row>
    <row r="5" spans="2:11" x14ac:dyDescent="0.25">
      <c r="B5" s="90" t="s">
        <v>121</v>
      </c>
      <c r="C5" s="87" t="s">
        <v>77</v>
      </c>
      <c r="D5" s="88" t="s">
        <v>122</v>
      </c>
      <c r="E5" s="111">
        <v>1500</v>
      </c>
      <c r="F5" s="89">
        <v>44576</v>
      </c>
      <c r="G5" s="89">
        <v>44593</v>
      </c>
      <c r="H5" s="89"/>
    </row>
    <row r="6" spans="2:11" x14ac:dyDescent="0.25">
      <c r="B6" s="90"/>
      <c r="D6" s="93" t="s">
        <v>85</v>
      </c>
      <c r="E6" s="112">
        <v>1500</v>
      </c>
      <c r="F6" s="89"/>
      <c r="G6" s="89"/>
      <c r="H6" s="91">
        <v>44585</v>
      </c>
    </row>
    <row r="7" spans="2:11" x14ac:dyDescent="0.25">
      <c r="B7" s="86" t="s">
        <v>79</v>
      </c>
      <c r="C7" s="87" t="s">
        <v>80</v>
      </c>
      <c r="D7" s="88" t="s">
        <v>81</v>
      </c>
      <c r="E7" s="111">
        <v>3000</v>
      </c>
      <c r="F7" s="89">
        <v>44607</v>
      </c>
      <c r="G7" s="89">
        <v>44621</v>
      </c>
      <c r="H7" s="89"/>
      <c r="K7" s="92"/>
    </row>
    <row r="8" spans="2:11" x14ac:dyDescent="0.25">
      <c r="C8" s="87" t="s">
        <v>82</v>
      </c>
      <c r="D8" s="88" t="s">
        <v>83</v>
      </c>
      <c r="E8" s="111">
        <v>850</v>
      </c>
      <c r="F8" s="89">
        <v>44613</v>
      </c>
      <c r="G8" s="89">
        <v>44621</v>
      </c>
      <c r="H8" s="89"/>
      <c r="I8" s="87" t="s">
        <v>84</v>
      </c>
      <c r="K8" s="92"/>
    </row>
    <row r="9" spans="2:11" s="93" customFormat="1" x14ac:dyDescent="0.25">
      <c r="B9" s="86"/>
      <c r="D9" s="93" t="s">
        <v>85</v>
      </c>
      <c r="E9" s="112">
        <v>3850</v>
      </c>
      <c r="F9" s="94"/>
      <c r="G9" s="94"/>
      <c r="H9" s="91">
        <v>44637</v>
      </c>
      <c r="K9" s="95"/>
    </row>
    <row r="10" spans="2:11" x14ac:dyDescent="0.25">
      <c r="B10" s="86" t="s">
        <v>86</v>
      </c>
      <c r="C10" s="87" t="s">
        <v>80</v>
      </c>
      <c r="D10" s="88" t="s">
        <v>87</v>
      </c>
      <c r="E10" s="111">
        <v>3000</v>
      </c>
      <c r="F10" s="89">
        <v>44635</v>
      </c>
      <c r="G10" s="89">
        <v>44652</v>
      </c>
      <c r="H10" s="89"/>
      <c r="K10" s="92"/>
    </row>
    <row r="11" spans="2:11" x14ac:dyDescent="0.25">
      <c r="C11" s="87" t="s">
        <v>82</v>
      </c>
      <c r="D11" s="88" t="s">
        <v>88</v>
      </c>
      <c r="E11" s="111">
        <v>106.69</v>
      </c>
      <c r="F11" s="89">
        <v>44635</v>
      </c>
      <c r="G11" s="89">
        <v>44635</v>
      </c>
      <c r="H11" s="89"/>
      <c r="I11" s="87" t="s">
        <v>89</v>
      </c>
      <c r="K11" s="92"/>
    </row>
    <row r="12" spans="2:11" x14ac:dyDescent="0.25">
      <c r="C12" s="87" t="s">
        <v>82</v>
      </c>
      <c r="D12" s="88" t="s">
        <v>90</v>
      </c>
      <c r="E12" s="111">
        <v>450.41</v>
      </c>
      <c r="F12" s="89">
        <v>44643</v>
      </c>
      <c r="G12" s="89">
        <v>44643</v>
      </c>
      <c r="H12" s="89"/>
      <c r="I12" s="87" t="s">
        <v>91</v>
      </c>
      <c r="K12" s="92"/>
    </row>
    <row r="13" spans="2:11" s="96" customFormat="1" x14ac:dyDescent="0.25">
      <c r="B13" s="86"/>
      <c r="D13" s="93" t="s">
        <v>85</v>
      </c>
      <c r="E13" s="112">
        <v>3557.1</v>
      </c>
      <c r="F13" s="91"/>
      <c r="G13" s="91"/>
      <c r="H13" s="91">
        <v>44671</v>
      </c>
      <c r="K13" s="95"/>
    </row>
    <row r="14" spans="2:11" x14ac:dyDescent="0.25">
      <c r="B14" s="86" t="s">
        <v>92</v>
      </c>
      <c r="C14" s="87" t="s">
        <v>80</v>
      </c>
      <c r="D14" s="88" t="s">
        <v>93</v>
      </c>
      <c r="E14" s="111">
        <v>3000</v>
      </c>
      <c r="F14" s="89">
        <v>44669</v>
      </c>
      <c r="G14" s="89">
        <v>44682</v>
      </c>
      <c r="H14" s="89"/>
      <c r="K14" s="92"/>
    </row>
    <row r="15" spans="2:11" s="96" customFormat="1" x14ac:dyDescent="0.25">
      <c r="B15" s="86"/>
      <c r="D15" s="93" t="s">
        <v>85</v>
      </c>
      <c r="E15" s="112">
        <v>3000</v>
      </c>
      <c r="F15" s="91"/>
      <c r="G15" s="91"/>
      <c r="H15" s="91">
        <v>44750</v>
      </c>
      <c r="K15" s="95"/>
    </row>
    <row r="16" spans="2:11" x14ac:dyDescent="0.25">
      <c r="B16" s="86" t="s">
        <v>94</v>
      </c>
      <c r="C16" s="87" t="s">
        <v>80</v>
      </c>
      <c r="D16" s="88" t="s">
        <v>95</v>
      </c>
      <c r="E16" s="111">
        <v>3000</v>
      </c>
      <c r="F16" s="89">
        <v>44707</v>
      </c>
      <c r="G16" s="89">
        <v>44713</v>
      </c>
      <c r="H16" s="89"/>
      <c r="K16" s="92"/>
    </row>
    <row r="17" spans="2:11" s="96" customFormat="1" x14ac:dyDescent="0.25">
      <c r="B17" s="86"/>
      <c r="D17" s="93" t="s">
        <v>85</v>
      </c>
      <c r="E17" s="112">
        <v>3000</v>
      </c>
      <c r="F17" s="91"/>
      <c r="G17" s="91"/>
      <c r="H17" s="91">
        <v>44781</v>
      </c>
      <c r="K17" s="95"/>
    </row>
    <row r="18" spans="2:11" x14ac:dyDescent="0.25">
      <c r="B18" s="86" t="s">
        <v>96</v>
      </c>
      <c r="C18" s="87" t="s">
        <v>80</v>
      </c>
      <c r="D18" s="88" t="s">
        <v>97</v>
      </c>
      <c r="E18" s="111">
        <v>3000</v>
      </c>
      <c r="F18" s="89">
        <v>44728</v>
      </c>
      <c r="G18" s="89">
        <v>44743</v>
      </c>
      <c r="H18" s="89"/>
      <c r="K18" s="92"/>
    </row>
    <row r="19" spans="2:11" x14ac:dyDescent="0.25">
      <c r="B19" s="86" t="s">
        <v>98</v>
      </c>
      <c r="C19" s="87" t="s">
        <v>80</v>
      </c>
      <c r="D19" s="97" t="s">
        <v>99</v>
      </c>
      <c r="E19" s="111">
        <v>3000</v>
      </c>
      <c r="F19" s="89">
        <v>44757</v>
      </c>
      <c r="G19" s="89">
        <v>44774</v>
      </c>
      <c r="H19" s="89"/>
      <c r="K19" s="92"/>
    </row>
    <row r="20" spans="2:11" x14ac:dyDescent="0.25">
      <c r="C20" s="87" t="s">
        <v>82</v>
      </c>
      <c r="D20" s="88" t="s">
        <v>100</v>
      </c>
      <c r="E20" s="111">
        <v>194.99</v>
      </c>
      <c r="F20" s="89">
        <v>44757</v>
      </c>
      <c r="G20" s="89">
        <v>44757</v>
      </c>
      <c r="H20" s="89"/>
      <c r="I20" s="87" t="s">
        <v>101</v>
      </c>
      <c r="K20" s="92"/>
    </row>
    <row r="21" spans="2:11" s="96" customFormat="1" x14ac:dyDescent="0.25">
      <c r="B21" s="86"/>
      <c r="D21" s="93" t="s">
        <v>85</v>
      </c>
      <c r="E21" s="112">
        <v>3194.99</v>
      </c>
      <c r="F21" s="91"/>
      <c r="G21" s="91"/>
      <c r="H21" s="91">
        <v>44804</v>
      </c>
      <c r="K21" s="95"/>
    </row>
    <row r="22" spans="2:11" s="96" customFormat="1" x14ac:dyDescent="0.25">
      <c r="B22" s="86"/>
      <c r="D22" s="93" t="s">
        <v>85</v>
      </c>
      <c r="E22" s="112">
        <v>3000</v>
      </c>
      <c r="F22" s="91"/>
      <c r="G22" s="91"/>
      <c r="H22" s="91">
        <v>44818</v>
      </c>
      <c r="K22" s="95"/>
    </row>
    <row r="23" spans="2:11" x14ac:dyDescent="0.25">
      <c r="B23" s="86" t="s">
        <v>102</v>
      </c>
      <c r="C23" s="87" t="s">
        <v>77</v>
      </c>
      <c r="D23" s="88" t="s">
        <v>103</v>
      </c>
      <c r="E23" s="111">
        <v>2000</v>
      </c>
      <c r="F23" s="89">
        <v>44805</v>
      </c>
      <c r="G23" s="89">
        <v>44805</v>
      </c>
      <c r="H23" s="89"/>
      <c r="K23" s="92"/>
    </row>
    <row r="24" spans="2:11" s="96" customFormat="1" x14ac:dyDescent="0.25">
      <c r="B24" s="86"/>
      <c r="D24" s="93" t="s">
        <v>85</v>
      </c>
      <c r="E24" s="112">
        <v>2000</v>
      </c>
      <c r="F24" s="91"/>
      <c r="G24" s="91"/>
      <c r="H24" s="91">
        <v>44867</v>
      </c>
      <c r="K24" s="95"/>
    </row>
    <row r="25" spans="2:11" x14ac:dyDescent="0.25">
      <c r="B25" s="98" t="s">
        <v>104</v>
      </c>
      <c r="C25" s="99" t="s">
        <v>77</v>
      </c>
      <c r="D25" s="100" t="s">
        <v>105</v>
      </c>
      <c r="E25" s="111">
        <v>2000</v>
      </c>
      <c r="F25" s="101">
        <v>44835</v>
      </c>
      <c r="G25" s="101">
        <v>44835</v>
      </c>
      <c r="H25" s="91"/>
      <c r="K25" s="92"/>
    </row>
    <row r="26" spans="2:11" x14ac:dyDescent="0.25">
      <c r="B26" s="98"/>
      <c r="C26" s="99"/>
      <c r="D26" s="100"/>
      <c r="E26" s="112">
        <v>2000</v>
      </c>
      <c r="F26" s="101"/>
      <c r="G26" s="101"/>
      <c r="H26" s="91">
        <v>44904</v>
      </c>
      <c r="K26" s="92"/>
    </row>
    <row r="27" spans="2:11" x14ac:dyDescent="0.25">
      <c r="B27" s="98" t="s">
        <v>106</v>
      </c>
      <c r="C27" s="99" t="s">
        <v>77</v>
      </c>
      <c r="D27" s="100" t="s">
        <v>107</v>
      </c>
      <c r="E27" s="111">
        <v>2000</v>
      </c>
      <c r="F27" s="101">
        <v>44866</v>
      </c>
      <c r="G27" s="101">
        <v>44866</v>
      </c>
      <c r="H27" s="89"/>
      <c r="K27" s="92"/>
    </row>
    <row r="28" spans="2:11" x14ac:dyDescent="0.25">
      <c r="B28" s="98"/>
      <c r="C28" s="99" t="s">
        <v>108</v>
      </c>
      <c r="D28" s="100" t="s">
        <v>109</v>
      </c>
      <c r="E28" s="111">
        <v>236</v>
      </c>
      <c r="F28" s="101">
        <v>44875</v>
      </c>
      <c r="G28" s="101">
        <v>44875</v>
      </c>
      <c r="H28" s="89"/>
      <c r="I28" s="87" t="s">
        <v>89</v>
      </c>
      <c r="K28" s="92"/>
    </row>
    <row r="29" spans="2:11" x14ac:dyDescent="0.25">
      <c r="B29" s="98" t="s">
        <v>110</v>
      </c>
      <c r="C29" s="99" t="s">
        <v>77</v>
      </c>
      <c r="D29" s="100" t="s">
        <v>111</v>
      </c>
      <c r="E29" s="111">
        <v>2000</v>
      </c>
      <c r="F29" s="101">
        <v>44897</v>
      </c>
      <c r="G29" s="101">
        <v>44896</v>
      </c>
      <c r="H29" s="89"/>
      <c r="K29" s="92"/>
    </row>
    <row r="30" spans="2:11" x14ac:dyDescent="0.25">
      <c r="B30" s="98"/>
      <c r="C30" s="99" t="s">
        <v>112</v>
      </c>
      <c r="D30" s="100" t="s">
        <v>113</v>
      </c>
      <c r="E30" s="111">
        <v>59</v>
      </c>
      <c r="F30" s="101">
        <v>44897</v>
      </c>
      <c r="G30" s="101">
        <v>44897</v>
      </c>
      <c r="H30" s="89"/>
      <c r="I30" s="87" t="s">
        <v>89</v>
      </c>
      <c r="K30" s="92"/>
    </row>
    <row r="31" spans="2:11" x14ac:dyDescent="0.25">
      <c r="B31" s="98"/>
      <c r="C31" s="99" t="s">
        <v>114</v>
      </c>
      <c r="D31" s="100" t="s">
        <v>115</v>
      </c>
      <c r="E31" s="111">
        <v>768.61</v>
      </c>
      <c r="F31" s="101">
        <v>44897</v>
      </c>
      <c r="G31" s="101">
        <v>44897</v>
      </c>
      <c r="H31" s="89"/>
      <c r="K31" s="92"/>
    </row>
    <row r="32" spans="2:11" x14ac:dyDescent="0.25">
      <c r="B32" s="86" t="s">
        <v>116</v>
      </c>
      <c r="C32" s="87" t="s">
        <v>77</v>
      </c>
      <c r="D32" s="88" t="s">
        <v>117</v>
      </c>
      <c r="E32" s="111">
        <v>2000</v>
      </c>
      <c r="F32" s="89">
        <v>44910</v>
      </c>
      <c r="G32" s="89">
        <v>44927</v>
      </c>
      <c r="H32" s="89"/>
      <c r="K32" s="92"/>
    </row>
    <row r="33" spans="2:11" s="96" customFormat="1" x14ac:dyDescent="0.25">
      <c r="B33" s="86"/>
      <c r="D33" s="93" t="s">
        <v>85</v>
      </c>
      <c r="E33" s="112">
        <v>7063.61</v>
      </c>
      <c r="F33" s="91"/>
      <c r="G33" s="91"/>
      <c r="H33" s="91">
        <v>44916</v>
      </c>
      <c r="K33" s="95"/>
    </row>
    <row r="34" spans="2:11" x14ac:dyDescent="0.25">
      <c r="C34" s="99" t="s">
        <v>114</v>
      </c>
      <c r="D34" s="88" t="s">
        <v>118</v>
      </c>
      <c r="E34" s="111">
        <v>441.97</v>
      </c>
      <c r="F34" s="89">
        <v>44921</v>
      </c>
      <c r="G34" s="89"/>
      <c r="H34" s="89"/>
    </row>
    <row r="35" spans="2:11" x14ac:dyDescent="0.25">
      <c r="E35" s="111"/>
    </row>
    <row r="36" spans="2:11" ht="15.75" thickBot="1" x14ac:dyDescent="0.3">
      <c r="E36" s="111"/>
      <c r="F36" s="89"/>
      <c r="G36" s="89"/>
      <c r="H36" s="89"/>
    </row>
    <row r="37" spans="2:11" x14ac:dyDescent="0.25">
      <c r="C37" s="102" t="s">
        <v>119</v>
      </c>
      <c r="D37" s="103">
        <f>D38+D39</f>
        <v>34107.67</v>
      </c>
      <c r="E37" s="111">
        <f>SUM(E33,E26,E24,E22,E21,E17,E15,E13,E9,E6,E4)</f>
        <v>33665.699999999997</v>
      </c>
      <c r="F37" s="113">
        <f>D37-E37</f>
        <v>441.97000000000116</v>
      </c>
      <c r="G37" s="89"/>
      <c r="H37" s="89"/>
    </row>
    <row r="38" spans="2:11" x14ac:dyDescent="0.25">
      <c r="C38" s="104" t="s">
        <v>77</v>
      </c>
      <c r="D38" s="105">
        <f>SUM(E3,E5,E7,E10,E14,E16,E18,E19,E23,E25,E27,E29,E32)</f>
        <v>31000</v>
      </c>
      <c r="E38" s="114"/>
      <c r="F38" s="89"/>
      <c r="G38" s="89"/>
      <c r="H38" s="89"/>
    </row>
    <row r="39" spans="2:11" ht="15.75" thickBot="1" x14ac:dyDescent="0.3">
      <c r="C39" s="106" t="s">
        <v>120</v>
      </c>
      <c r="D39" s="107">
        <f>SUM(E8,E11,E12,E20,E28,E30,E31,E34)</f>
        <v>3107.67</v>
      </c>
      <c r="E39" s="114"/>
      <c r="F39" s="89"/>
      <c r="G39" s="89"/>
      <c r="H39" s="89"/>
    </row>
    <row r="40" spans="2:11" x14ac:dyDescent="0.25">
      <c r="E40" s="114"/>
      <c r="F40" s="89"/>
      <c r="G40" s="89"/>
      <c r="H40" s="89"/>
    </row>
    <row r="41" spans="2:11" x14ac:dyDescent="0.25">
      <c r="F41" s="89"/>
      <c r="G41" s="89"/>
      <c r="H41" s="89"/>
    </row>
    <row r="42" spans="2:11" x14ac:dyDescent="0.25">
      <c r="F42" s="89"/>
      <c r="G42" s="89"/>
      <c r="H42" s="89"/>
    </row>
    <row r="43" spans="2:11" x14ac:dyDescent="0.25">
      <c r="F43" s="89"/>
      <c r="G43" s="89"/>
      <c r="H43" s="89"/>
    </row>
    <row r="44" spans="2:11" x14ac:dyDescent="0.25">
      <c r="F44" s="89"/>
      <c r="G44" s="89"/>
      <c r="H44" s="89"/>
    </row>
    <row r="45" spans="2:11" x14ac:dyDescent="0.25">
      <c r="F45" s="89"/>
      <c r="G45" s="89"/>
      <c r="H45" s="89"/>
    </row>
    <row r="46" spans="2:11" x14ac:dyDescent="0.25">
      <c r="F46" s="89"/>
      <c r="G46" s="89"/>
      <c r="H46" s="89"/>
    </row>
    <row r="47" spans="2:11" x14ac:dyDescent="0.25">
      <c r="F47" s="89"/>
      <c r="G47" s="89"/>
      <c r="H47" s="89"/>
    </row>
    <row r="48" spans="2:11" x14ac:dyDescent="0.25">
      <c r="F48" s="89"/>
      <c r="G48" s="89"/>
      <c r="H48" s="89"/>
    </row>
    <row r="49" spans="2:11" x14ac:dyDescent="0.25">
      <c r="F49" s="89"/>
      <c r="G49" s="89"/>
      <c r="H49" s="89"/>
    </row>
    <row r="50" spans="2:11" x14ac:dyDescent="0.25">
      <c r="F50" s="89"/>
      <c r="G50" s="89"/>
      <c r="H50" s="89"/>
    </row>
    <row r="51" spans="2:11" x14ac:dyDescent="0.25">
      <c r="F51" s="89"/>
      <c r="G51" s="89"/>
      <c r="H51" s="89"/>
    </row>
    <row r="52" spans="2:11" x14ac:dyDescent="0.25">
      <c r="F52" s="89"/>
      <c r="G52" s="89"/>
      <c r="H52" s="89"/>
    </row>
    <row r="53" spans="2:11" x14ac:dyDescent="0.25">
      <c r="F53" s="89"/>
      <c r="G53" s="89"/>
      <c r="H53" s="89"/>
    </row>
    <row r="54" spans="2:11" x14ac:dyDescent="0.25">
      <c r="F54" s="89"/>
      <c r="G54" s="89"/>
    </row>
    <row r="55" spans="2:11" s="108" customFormat="1" x14ac:dyDescent="0.25">
      <c r="B55" s="86"/>
      <c r="C55" s="87"/>
      <c r="D55" s="88"/>
      <c r="E55" s="110"/>
      <c r="F55" s="89"/>
      <c r="G55" s="89"/>
      <c r="I55" s="87"/>
      <c r="J55" s="87"/>
      <c r="K55" s="87"/>
    </row>
    <row r="56" spans="2:11" s="108" customFormat="1" x14ac:dyDescent="0.25">
      <c r="B56" s="86"/>
      <c r="C56" s="87"/>
      <c r="D56" s="88"/>
      <c r="E56" s="110"/>
      <c r="F56" s="89"/>
      <c r="G56" s="89"/>
      <c r="I56" s="87"/>
      <c r="J56" s="87"/>
      <c r="K56" s="87"/>
    </row>
  </sheetData>
  <autoFilter ref="B1:K33" xr:uid="{1A24C57F-0B1E-46A8-B179-06B9D43FD3B3}"/>
  <pageMargins left="0.25" right="0.25" top="0.75" bottom="0.75" header="0.3" footer="0.3"/>
  <pageSetup scale="83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501FB-18A5-41A4-B1ED-A608952D7DE0}">
  <sheetPr>
    <tabColor theme="3" tint="0.39997558519241921"/>
    <pageSetUpPr fitToPage="1"/>
  </sheetPr>
  <dimension ref="B1:F128"/>
  <sheetViews>
    <sheetView workbookViewId="0">
      <selection activeCell="D35" sqref="D35:F35"/>
    </sheetView>
  </sheetViews>
  <sheetFormatPr defaultRowHeight="12.75" x14ac:dyDescent="0.2"/>
  <cols>
    <col min="2" max="3" width="16.28515625" style="1" customWidth="1"/>
    <col min="4" max="4" width="21.85546875" style="2" customWidth="1"/>
    <col min="5" max="5" width="17.42578125" style="2" customWidth="1"/>
    <col min="6" max="6" width="51.85546875" style="3" customWidth="1"/>
  </cols>
  <sheetData>
    <row r="1" spans="2:6" ht="13.5" thickBot="1" x14ac:dyDescent="0.25"/>
    <row r="2" spans="2:6" ht="24" thickBot="1" x14ac:dyDescent="0.25">
      <c r="B2" s="36" t="s">
        <v>64</v>
      </c>
      <c r="C2" s="75"/>
      <c r="D2" s="37"/>
      <c r="E2" s="38"/>
      <c r="F2" s="39"/>
    </row>
    <row r="3" spans="2:6" ht="13.5" thickBot="1" x14ac:dyDescent="0.25">
      <c r="B3" s="13"/>
      <c r="C3" s="13"/>
      <c r="D3" s="14"/>
      <c r="E3" s="31"/>
      <c r="F3" s="16"/>
    </row>
    <row r="4" spans="2:6" ht="16.5" thickBot="1" x14ac:dyDescent="0.25">
      <c r="B4" s="40">
        <f>B19</f>
        <v>24000</v>
      </c>
      <c r="C4" s="76"/>
      <c r="D4" s="202" t="s">
        <v>14</v>
      </c>
      <c r="E4" s="202"/>
      <c r="F4" s="203"/>
    </row>
    <row r="5" spans="2:6" x14ac:dyDescent="0.2">
      <c r="B5" s="25" t="s">
        <v>1</v>
      </c>
      <c r="C5" s="77" t="s">
        <v>65</v>
      </c>
      <c r="D5" s="23" t="s">
        <v>9</v>
      </c>
      <c r="E5" s="23" t="s">
        <v>10</v>
      </c>
      <c r="F5" s="24" t="s">
        <v>5</v>
      </c>
    </row>
    <row r="6" spans="2:6" x14ac:dyDescent="0.2">
      <c r="B6" s="17">
        <v>2000</v>
      </c>
      <c r="C6" s="11"/>
      <c r="D6" s="26" t="s">
        <v>11</v>
      </c>
      <c r="E6" s="48">
        <v>44673</v>
      </c>
      <c r="F6" s="22" t="s">
        <v>13</v>
      </c>
    </row>
    <row r="7" spans="2:6" x14ac:dyDescent="0.2">
      <c r="B7" s="17">
        <v>2700</v>
      </c>
      <c r="C7" s="11"/>
      <c r="D7" s="26" t="s">
        <v>11</v>
      </c>
      <c r="E7" s="48">
        <v>44805</v>
      </c>
      <c r="F7" s="22" t="s">
        <v>13</v>
      </c>
    </row>
    <row r="8" spans="2:6" x14ac:dyDescent="0.2">
      <c r="B8" s="17">
        <v>3300</v>
      </c>
      <c r="C8" s="11"/>
      <c r="D8" s="26" t="s">
        <v>11</v>
      </c>
      <c r="E8" s="48">
        <v>44917</v>
      </c>
      <c r="F8" s="22" t="s">
        <v>13</v>
      </c>
    </row>
    <row r="9" spans="2:6" x14ac:dyDescent="0.2">
      <c r="B9" s="17"/>
      <c r="C9" s="11">
        <f>SUM(B6:B9)</f>
        <v>8000</v>
      </c>
      <c r="D9" s="26" t="s">
        <v>11</v>
      </c>
      <c r="E9" s="48"/>
      <c r="F9" s="22" t="s">
        <v>13</v>
      </c>
    </row>
    <row r="10" spans="2:6" x14ac:dyDescent="0.2">
      <c r="B10" s="17">
        <v>2000</v>
      </c>
      <c r="C10" s="11"/>
      <c r="D10" s="26" t="s">
        <v>6</v>
      </c>
      <c r="E10" s="48">
        <v>44673</v>
      </c>
      <c r="F10" s="22" t="s">
        <v>13</v>
      </c>
    </row>
    <row r="11" spans="2:6" x14ac:dyDescent="0.2">
      <c r="B11" s="17">
        <v>2700</v>
      </c>
      <c r="C11" s="11"/>
      <c r="D11" s="26" t="s">
        <v>6</v>
      </c>
      <c r="E11" s="48">
        <v>44805</v>
      </c>
      <c r="F11" s="22" t="s">
        <v>13</v>
      </c>
    </row>
    <row r="12" spans="2:6" x14ac:dyDescent="0.2">
      <c r="B12" s="17">
        <v>3300</v>
      </c>
      <c r="C12" s="11"/>
      <c r="D12" s="26" t="s">
        <v>6</v>
      </c>
      <c r="E12" s="48">
        <v>44917</v>
      </c>
      <c r="F12" s="22" t="s">
        <v>13</v>
      </c>
    </row>
    <row r="13" spans="2:6" x14ac:dyDescent="0.2">
      <c r="B13" s="17"/>
      <c r="C13" s="11">
        <f>SUM(B10:B13)</f>
        <v>8000</v>
      </c>
      <c r="D13" s="26" t="s">
        <v>6</v>
      </c>
      <c r="E13" s="48"/>
      <c r="F13" s="22" t="s">
        <v>13</v>
      </c>
    </row>
    <row r="14" spans="2:6" x14ac:dyDescent="0.2">
      <c r="B14" s="17">
        <v>2000</v>
      </c>
      <c r="C14" s="11"/>
      <c r="D14" s="26" t="s">
        <v>12</v>
      </c>
      <c r="E14" s="48">
        <v>44673</v>
      </c>
      <c r="F14" s="22" t="s">
        <v>13</v>
      </c>
    </row>
    <row r="15" spans="2:6" x14ac:dyDescent="0.2">
      <c r="B15" s="17">
        <v>2700</v>
      </c>
      <c r="C15" s="11"/>
      <c r="D15" s="26" t="s">
        <v>12</v>
      </c>
      <c r="E15" s="48">
        <v>44805</v>
      </c>
      <c r="F15" s="22" t="s">
        <v>13</v>
      </c>
    </row>
    <row r="16" spans="2:6" x14ac:dyDescent="0.2">
      <c r="B16" s="17">
        <v>3300</v>
      </c>
      <c r="C16" s="11"/>
      <c r="D16" s="26" t="s">
        <v>12</v>
      </c>
      <c r="E16" s="48">
        <v>44917</v>
      </c>
      <c r="F16" s="22" t="s">
        <v>13</v>
      </c>
    </row>
    <row r="17" spans="2:6" x14ac:dyDescent="0.2">
      <c r="B17" s="17"/>
      <c r="C17" s="11">
        <f>SUM(B14:B17)</f>
        <v>8000</v>
      </c>
      <c r="D17" s="26" t="s">
        <v>12</v>
      </c>
      <c r="E17" s="48"/>
      <c r="F17" s="22" t="s">
        <v>13</v>
      </c>
    </row>
    <row r="18" spans="2:6" ht="13.5" thickBot="1" x14ac:dyDescent="0.25">
      <c r="B18" s="19"/>
      <c r="C18" s="78"/>
      <c r="D18" s="26"/>
      <c r="E18" s="7"/>
      <c r="F18" s="22"/>
    </row>
    <row r="19" spans="2:6" ht="13.5" thickBot="1" x14ac:dyDescent="0.25">
      <c r="B19" s="49">
        <f>SUM(B6:B18)</f>
        <v>24000</v>
      </c>
      <c r="C19" s="79">
        <f>C9+C13+C17</f>
        <v>24000</v>
      </c>
      <c r="D19" s="204" t="s">
        <v>66</v>
      </c>
      <c r="E19" s="204"/>
      <c r="F19" s="205"/>
    </row>
    <row r="20" spans="2:6" x14ac:dyDescent="0.2">
      <c r="B20" s="11"/>
      <c r="C20" s="11"/>
      <c r="D20" s="199"/>
      <c r="E20" s="201"/>
      <c r="F20" s="201"/>
    </row>
    <row r="21" spans="2:6" x14ac:dyDescent="0.2">
      <c r="B21" s="11"/>
      <c r="C21" s="11"/>
      <c r="D21" s="199"/>
      <c r="E21" s="201"/>
      <c r="F21" s="201"/>
    </row>
    <row r="22" spans="2:6" x14ac:dyDescent="0.2">
      <c r="B22" s="11"/>
      <c r="C22" s="11"/>
      <c r="D22" s="199"/>
      <c r="E22" s="200"/>
      <c r="F22" s="200"/>
    </row>
    <row r="23" spans="2:6" x14ac:dyDescent="0.2">
      <c r="B23" s="11"/>
      <c r="C23" s="11"/>
      <c r="D23" s="199"/>
      <c r="E23" s="201"/>
      <c r="F23" s="201"/>
    </row>
    <row r="24" spans="2:6" x14ac:dyDescent="0.2">
      <c r="B24" s="11"/>
      <c r="C24" s="11"/>
      <c r="D24" s="199"/>
      <c r="E24" s="200"/>
      <c r="F24" s="200"/>
    </row>
    <row r="25" spans="2:6" x14ac:dyDescent="0.2">
      <c r="B25" s="11"/>
      <c r="C25" s="11"/>
      <c r="D25" s="199"/>
      <c r="E25" s="201"/>
      <c r="F25" s="201"/>
    </row>
    <row r="26" spans="2:6" x14ac:dyDescent="0.2">
      <c r="B26" s="11"/>
      <c r="C26" s="11"/>
      <c r="D26" s="199"/>
      <c r="E26" s="200"/>
      <c r="F26" s="200"/>
    </row>
    <row r="27" spans="2:6" x14ac:dyDescent="0.2">
      <c r="B27" s="11"/>
      <c r="C27" s="11"/>
      <c r="D27" s="199"/>
      <c r="E27" s="201"/>
      <c r="F27" s="201"/>
    </row>
    <row r="28" spans="2:6" x14ac:dyDescent="0.2">
      <c r="B28" s="11"/>
      <c r="C28" s="11"/>
      <c r="D28" s="199"/>
      <c r="E28" s="200"/>
      <c r="F28" s="200"/>
    </row>
    <row r="29" spans="2:6" x14ac:dyDescent="0.2">
      <c r="B29" s="11"/>
      <c r="C29" s="11"/>
      <c r="D29" s="199"/>
      <c r="E29" s="201"/>
      <c r="F29" s="201"/>
    </row>
    <row r="30" spans="2:6" x14ac:dyDescent="0.2">
      <c r="B30" s="11"/>
      <c r="C30" s="11"/>
      <c r="D30" s="199"/>
      <c r="E30" s="200"/>
      <c r="F30" s="200"/>
    </row>
    <row r="31" spans="2:6" x14ac:dyDescent="0.2">
      <c r="B31" s="11"/>
      <c r="C31" s="11"/>
      <c r="D31" s="199"/>
      <c r="E31" s="201"/>
      <c r="F31" s="201"/>
    </row>
    <row r="32" spans="2:6" x14ac:dyDescent="0.2">
      <c r="B32" s="11"/>
      <c r="C32" s="11"/>
      <c r="D32" s="199"/>
      <c r="E32" s="200"/>
      <c r="F32" s="200"/>
    </row>
    <row r="33" spans="2:6" x14ac:dyDescent="0.2">
      <c r="B33" s="11"/>
      <c r="C33" s="11"/>
      <c r="D33" s="199"/>
      <c r="E33" s="201"/>
      <c r="F33" s="201"/>
    </row>
    <row r="34" spans="2:6" x14ac:dyDescent="0.2">
      <c r="B34" s="11"/>
      <c r="C34" s="11"/>
      <c r="D34" s="199"/>
      <c r="E34" s="200"/>
      <c r="F34" s="200"/>
    </row>
    <row r="35" spans="2:6" x14ac:dyDescent="0.2">
      <c r="B35" s="11"/>
      <c r="C35" s="11"/>
      <c r="D35" s="199"/>
      <c r="E35" s="201"/>
      <c r="F35" s="201"/>
    </row>
    <row r="36" spans="2:6" x14ac:dyDescent="0.2">
      <c r="B36" s="11"/>
      <c r="C36" s="11"/>
      <c r="D36" s="199"/>
      <c r="E36" s="200"/>
      <c r="F36" s="200"/>
    </row>
    <row r="37" spans="2:6" x14ac:dyDescent="0.2">
      <c r="B37" s="11"/>
      <c r="C37" s="11"/>
      <c r="D37" s="199"/>
      <c r="E37" s="201"/>
      <c r="F37" s="201"/>
    </row>
    <row r="38" spans="2:6" x14ac:dyDescent="0.2">
      <c r="B38" s="11"/>
      <c r="C38" s="11"/>
      <c r="D38" s="199"/>
      <c r="E38" s="200"/>
      <c r="F38" s="200"/>
    </row>
    <row r="39" spans="2:6" x14ac:dyDescent="0.2">
      <c r="B39" s="11"/>
      <c r="C39" s="11"/>
      <c r="D39" s="199"/>
      <c r="E39" s="201"/>
      <c r="F39" s="201"/>
    </row>
    <row r="40" spans="2:6" x14ac:dyDescent="0.2">
      <c r="B40" s="11"/>
      <c r="C40" s="11"/>
      <c r="D40" s="199"/>
      <c r="E40" s="200"/>
      <c r="F40" s="200"/>
    </row>
    <row r="41" spans="2:6" x14ac:dyDescent="0.2">
      <c r="B41" s="11"/>
      <c r="C41" s="11"/>
      <c r="D41" s="199"/>
      <c r="E41" s="201"/>
      <c r="F41" s="201"/>
    </row>
    <row r="42" spans="2:6" x14ac:dyDescent="0.2">
      <c r="B42" s="11"/>
      <c r="C42" s="11"/>
      <c r="D42" s="199"/>
      <c r="E42" s="200"/>
      <c r="F42" s="200"/>
    </row>
    <row r="43" spans="2:6" x14ac:dyDescent="0.2">
      <c r="B43" s="11"/>
      <c r="C43" s="11"/>
      <c r="D43" s="199"/>
      <c r="E43" s="201"/>
      <c r="F43" s="201"/>
    </row>
    <row r="44" spans="2:6" x14ac:dyDescent="0.2">
      <c r="B44" s="11"/>
      <c r="C44" s="11"/>
      <c r="D44" s="199"/>
      <c r="E44" s="200"/>
      <c r="F44" s="200"/>
    </row>
    <row r="45" spans="2:6" x14ac:dyDescent="0.2">
      <c r="B45" s="11"/>
      <c r="C45" s="11"/>
      <c r="D45" s="199"/>
      <c r="E45" s="201"/>
      <c r="F45" s="201"/>
    </row>
    <row r="46" spans="2:6" x14ac:dyDescent="0.2">
      <c r="B46" s="11"/>
      <c r="C46" s="11"/>
      <c r="D46" s="199"/>
      <c r="E46" s="200"/>
      <c r="F46" s="200"/>
    </row>
    <row r="47" spans="2:6" x14ac:dyDescent="0.2">
      <c r="B47" s="11"/>
      <c r="C47" s="11"/>
      <c r="D47" s="199"/>
      <c r="E47" s="201"/>
      <c r="F47" s="201"/>
    </row>
    <row r="48" spans="2:6" x14ac:dyDescent="0.2">
      <c r="B48" s="11"/>
      <c r="C48" s="11"/>
      <c r="D48" s="199"/>
      <c r="E48" s="200"/>
      <c r="F48" s="200"/>
    </row>
    <row r="49" spans="2:6" x14ac:dyDescent="0.2">
      <c r="B49" s="11"/>
      <c r="C49" s="11"/>
      <c r="D49" s="199"/>
      <c r="E49" s="201"/>
      <c r="F49" s="201"/>
    </row>
    <row r="50" spans="2:6" x14ac:dyDescent="0.2">
      <c r="B50" s="11"/>
      <c r="C50" s="11"/>
      <c r="D50" s="199"/>
      <c r="E50" s="200"/>
      <c r="F50" s="200"/>
    </row>
    <row r="51" spans="2:6" x14ac:dyDescent="0.2">
      <c r="B51" s="11"/>
      <c r="C51" s="11"/>
      <c r="D51" s="199"/>
      <c r="E51" s="201"/>
      <c r="F51" s="201"/>
    </row>
    <row r="52" spans="2:6" x14ac:dyDescent="0.2">
      <c r="B52" s="11"/>
      <c r="C52" s="11"/>
      <c r="D52" s="199"/>
      <c r="E52" s="200"/>
      <c r="F52" s="200"/>
    </row>
    <row r="53" spans="2:6" x14ac:dyDescent="0.2">
      <c r="B53" s="11"/>
      <c r="C53" s="11"/>
      <c r="D53" s="199"/>
      <c r="E53" s="201"/>
      <c r="F53" s="201"/>
    </row>
    <row r="54" spans="2:6" x14ac:dyDescent="0.2">
      <c r="B54" s="11"/>
      <c r="C54" s="11"/>
      <c r="D54" s="199"/>
      <c r="E54" s="200"/>
      <c r="F54" s="200"/>
    </row>
    <row r="55" spans="2:6" x14ac:dyDescent="0.2">
      <c r="B55" s="11"/>
      <c r="C55" s="11"/>
      <c r="D55" s="199"/>
      <c r="E55" s="201"/>
      <c r="F55" s="201"/>
    </row>
    <row r="56" spans="2:6" x14ac:dyDescent="0.2">
      <c r="B56" s="11"/>
      <c r="C56" s="11"/>
      <c r="D56" s="199"/>
      <c r="E56" s="200"/>
      <c r="F56" s="200"/>
    </row>
    <row r="57" spans="2:6" x14ac:dyDescent="0.2">
      <c r="B57" s="11"/>
      <c r="C57" s="11"/>
      <c r="D57" s="199"/>
      <c r="E57" s="201"/>
      <c r="F57" s="201"/>
    </row>
    <row r="58" spans="2:6" x14ac:dyDescent="0.2">
      <c r="B58" s="11"/>
      <c r="C58" s="11"/>
      <c r="D58" s="199"/>
      <c r="E58" s="200"/>
      <c r="F58" s="200"/>
    </row>
    <row r="59" spans="2:6" x14ac:dyDescent="0.2">
      <c r="B59" s="11"/>
      <c r="C59" s="11"/>
      <c r="D59" s="199"/>
      <c r="E59" s="201"/>
      <c r="F59" s="201"/>
    </row>
    <row r="60" spans="2:6" x14ac:dyDescent="0.2">
      <c r="B60" s="11"/>
      <c r="C60" s="11"/>
      <c r="D60" s="199"/>
      <c r="E60" s="200"/>
      <c r="F60" s="200"/>
    </row>
    <row r="61" spans="2:6" x14ac:dyDescent="0.2">
      <c r="B61" s="11"/>
      <c r="C61" s="11"/>
      <c r="D61" s="199"/>
      <c r="E61" s="201"/>
      <c r="F61" s="201"/>
    </row>
    <row r="62" spans="2:6" x14ac:dyDescent="0.2">
      <c r="B62" s="11"/>
      <c r="C62" s="11"/>
      <c r="D62" s="199"/>
      <c r="E62" s="200"/>
      <c r="F62" s="200"/>
    </row>
    <row r="63" spans="2:6" x14ac:dyDescent="0.2">
      <c r="B63" s="11"/>
      <c r="C63" s="11"/>
      <c r="D63" s="199"/>
      <c r="E63" s="201"/>
      <c r="F63" s="201"/>
    </row>
    <row r="64" spans="2:6" x14ac:dyDescent="0.2">
      <c r="B64" s="11"/>
      <c r="C64" s="11"/>
      <c r="D64" s="199"/>
      <c r="E64" s="200"/>
      <c r="F64" s="200"/>
    </row>
    <row r="65" spans="2:6" x14ac:dyDescent="0.2">
      <c r="B65" s="11"/>
      <c r="C65" s="11"/>
      <c r="D65" s="199"/>
      <c r="E65" s="201"/>
      <c r="F65" s="201"/>
    </row>
    <row r="66" spans="2:6" x14ac:dyDescent="0.2">
      <c r="B66" s="11"/>
      <c r="C66" s="11"/>
      <c r="D66" s="199"/>
      <c r="E66" s="200"/>
      <c r="F66" s="200"/>
    </row>
    <row r="67" spans="2:6" x14ac:dyDescent="0.2">
      <c r="B67" s="11"/>
      <c r="C67" s="11"/>
      <c r="D67" s="199"/>
      <c r="E67" s="201"/>
      <c r="F67" s="201"/>
    </row>
    <row r="68" spans="2:6" x14ac:dyDescent="0.2">
      <c r="B68" s="11"/>
      <c r="C68" s="11"/>
      <c r="D68" s="199"/>
      <c r="E68" s="200"/>
      <c r="F68" s="200"/>
    </row>
    <row r="69" spans="2:6" x14ac:dyDescent="0.2">
      <c r="B69" s="11"/>
      <c r="C69" s="11"/>
      <c r="D69" s="199"/>
      <c r="E69" s="201"/>
      <c r="F69" s="201"/>
    </row>
    <row r="70" spans="2:6" x14ac:dyDescent="0.2">
      <c r="B70" s="11"/>
      <c r="C70" s="11"/>
      <c r="D70" s="199"/>
      <c r="E70" s="200"/>
      <c r="F70" s="200"/>
    </row>
    <row r="71" spans="2:6" x14ac:dyDescent="0.2">
      <c r="B71" s="11"/>
      <c r="C71" s="11"/>
      <c r="D71" s="199"/>
      <c r="E71" s="201"/>
      <c r="F71" s="201"/>
    </row>
    <row r="72" spans="2:6" x14ac:dyDescent="0.2">
      <c r="B72" s="11"/>
      <c r="C72" s="11"/>
      <c r="D72" s="199"/>
      <c r="E72" s="200"/>
      <c r="F72" s="200"/>
    </row>
    <row r="73" spans="2:6" x14ac:dyDescent="0.2">
      <c r="B73" s="11"/>
      <c r="C73" s="11"/>
      <c r="D73" s="199"/>
      <c r="E73" s="201"/>
      <c r="F73" s="201"/>
    </row>
    <row r="74" spans="2:6" x14ac:dyDescent="0.2">
      <c r="B74" s="11"/>
      <c r="C74" s="11"/>
      <c r="D74" s="199"/>
      <c r="E74" s="200"/>
      <c r="F74" s="200"/>
    </row>
    <row r="75" spans="2:6" x14ac:dyDescent="0.2">
      <c r="B75" s="11"/>
      <c r="C75" s="11"/>
      <c r="D75" s="199"/>
      <c r="E75" s="201"/>
      <c r="F75" s="201"/>
    </row>
    <row r="76" spans="2:6" x14ac:dyDescent="0.2">
      <c r="B76" s="11"/>
      <c r="C76" s="11"/>
      <c r="D76" s="199"/>
      <c r="E76" s="200"/>
      <c r="F76" s="200"/>
    </row>
    <row r="77" spans="2:6" x14ac:dyDescent="0.2">
      <c r="B77" s="11"/>
      <c r="C77" s="11"/>
      <c r="D77" s="199"/>
      <c r="E77" s="201"/>
      <c r="F77" s="201"/>
    </row>
    <row r="78" spans="2:6" x14ac:dyDescent="0.2">
      <c r="B78" s="11"/>
      <c r="C78" s="11"/>
      <c r="D78" s="199"/>
      <c r="E78" s="200"/>
      <c r="F78" s="200"/>
    </row>
    <row r="79" spans="2:6" x14ac:dyDescent="0.2">
      <c r="B79" s="11"/>
      <c r="C79" s="11"/>
      <c r="D79" s="199"/>
      <c r="E79" s="201"/>
      <c r="F79" s="201"/>
    </row>
    <row r="80" spans="2:6" x14ac:dyDescent="0.2">
      <c r="B80" s="11"/>
      <c r="C80" s="11"/>
      <c r="D80" s="199"/>
      <c r="E80" s="200"/>
      <c r="F80" s="200"/>
    </row>
    <row r="81" spans="2:6" x14ac:dyDescent="0.2">
      <c r="B81" s="11"/>
      <c r="C81" s="11"/>
      <c r="D81" s="199"/>
      <c r="E81" s="201"/>
      <c r="F81" s="201"/>
    </row>
    <row r="82" spans="2:6" x14ac:dyDescent="0.2">
      <c r="B82" s="11"/>
      <c r="C82" s="11"/>
      <c r="D82" s="199"/>
      <c r="E82" s="200"/>
      <c r="F82" s="200"/>
    </row>
    <row r="83" spans="2:6" x14ac:dyDescent="0.2">
      <c r="B83" s="11"/>
      <c r="C83" s="11"/>
      <c r="D83" s="199"/>
      <c r="E83" s="201"/>
      <c r="F83" s="201"/>
    </row>
    <row r="84" spans="2:6" x14ac:dyDescent="0.2">
      <c r="B84" s="11"/>
      <c r="C84" s="11"/>
      <c r="D84" s="199"/>
      <c r="E84" s="200"/>
      <c r="F84" s="200"/>
    </row>
    <row r="85" spans="2:6" x14ac:dyDescent="0.2">
      <c r="B85" s="11"/>
      <c r="C85" s="11"/>
      <c r="D85" s="199"/>
      <c r="E85" s="201"/>
      <c r="F85" s="201"/>
    </row>
    <row r="86" spans="2:6" x14ac:dyDescent="0.2">
      <c r="B86" s="11"/>
      <c r="C86" s="11"/>
      <c r="D86" s="199"/>
      <c r="E86" s="200"/>
      <c r="F86" s="200"/>
    </row>
    <row r="87" spans="2:6" x14ac:dyDescent="0.2">
      <c r="B87" s="11"/>
      <c r="C87" s="11"/>
      <c r="D87" s="199"/>
      <c r="E87" s="201"/>
      <c r="F87" s="201"/>
    </row>
    <row r="88" spans="2:6" x14ac:dyDescent="0.2">
      <c r="B88" s="4"/>
      <c r="C88" s="4"/>
    </row>
    <row r="89" spans="2:6" x14ac:dyDescent="0.2">
      <c r="B89" s="4"/>
      <c r="C89" s="4"/>
    </row>
    <row r="90" spans="2:6" x14ac:dyDescent="0.2">
      <c r="B90" s="4"/>
      <c r="C90" s="4"/>
    </row>
    <row r="91" spans="2:6" x14ac:dyDescent="0.2">
      <c r="B91" s="4"/>
      <c r="C91" s="4"/>
    </row>
    <row r="92" spans="2:6" x14ac:dyDescent="0.2">
      <c r="B92" s="4"/>
      <c r="C92" s="4"/>
    </row>
    <row r="93" spans="2:6" x14ac:dyDescent="0.2">
      <c r="B93" s="4"/>
      <c r="C93" s="4"/>
    </row>
    <row r="94" spans="2:6" x14ac:dyDescent="0.2">
      <c r="B94" s="4"/>
      <c r="C94" s="4"/>
    </row>
    <row r="95" spans="2:6" x14ac:dyDescent="0.2">
      <c r="B95" s="4"/>
      <c r="C95" s="4"/>
    </row>
    <row r="96" spans="2:6" x14ac:dyDescent="0.2">
      <c r="B96" s="4"/>
      <c r="C96" s="4"/>
    </row>
    <row r="97" spans="2:3" x14ac:dyDescent="0.2">
      <c r="B97" s="4"/>
      <c r="C97" s="4"/>
    </row>
    <row r="98" spans="2:3" x14ac:dyDescent="0.2">
      <c r="B98" s="4"/>
      <c r="C98" s="4"/>
    </row>
    <row r="99" spans="2:3" x14ac:dyDescent="0.2">
      <c r="B99" s="4"/>
      <c r="C99" s="4"/>
    </row>
    <row r="100" spans="2:3" x14ac:dyDescent="0.2">
      <c r="B100" s="4"/>
      <c r="C100" s="4"/>
    </row>
    <row r="101" spans="2:3" x14ac:dyDescent="0.2">
      <c r="B101" s="4"/>
      <c r="C101" s="4"/>
    </row>
    <row r="102" spans="2:3" x14ac:dyDescent="0.2">
      <c r="B102" s="4"/>
      <c r="C102" s="4"/>
    </row>
    <row r="103" spans="2:3" x14ac:dyDescent="0.2">
      <c r="B103" s="4"/>
      <c r="C103" s="4"/>
    </row>
    <row r="104" spans="2:3" x14ac:dyDescent="0.2">
      <c r="B104" s="4"/>
      <c r="C104" s="4"/>
    </row>
    <row r="105" spans="2:3" x14ac:dyDescent="0.2">
      <c r="B105" s="4"/>
      <c r="C105" s="4"/>
    </row>
    <row r="106" spans="2:3" x14ac:dyDescent="0.2">
      <c r="B106" s="4"/>
      <c r="C106" s="4"/>
    </row>
    <row r="107" spans="2:3" x14ac:dyDescent="0.2">
      <c r="B107" s="4"/>
      <c r="C107" s="4"/>
    </row>
    <row r="108" spans="2:3" x14ac:dyDescent="0.2">
      <c r="B108" s="4"/>
      <c r="C108" s="4"/>
    </row>
    <row r="109" spans="2:3" x14ac:dyDescent="0.2">
      <c r="B109" s="4"/>
      <c r="C109" s="4"/>
    </row>
    <row r="110" spans="2:3" x14ac:dyDescent="0.2">
      <c r="B110" s="4"/>
      <c r="C110" s="4"/>
    </row>
    <row r="111" spans="2:3" x14ac:dyDescent="0.2">
      <c r="B111" s="4"/>
      <c r="C111" s="4"/>
    </row>
    <row r="112" spans="2:3" x14ac:dyDescent="0.2">
      <c r="B112" s="4"/>
      <c r="C112" s="4"/>
    </row>
    <row r="113" spans="2:3" x14ac:dyDescent="0.2">
      <c r="B113" s="4"/>
      <c r="C113" s="4"/>
    </row>
    <row r="114" spans="2:3" x14ac:dyDescent="0.2">
      <c r="B114" s="4"/>
      <c r="C114" s="4"/>
    </row>
    <row r="115" spans="2:3" x14ac:dyDescent="0.2">
      <c r="B115" s="4"/>
      <c r="C115" s="4"/>
    </row>
    <row r="116" spans="2:3" x14ac:dyDescent="0.2">
      <c r="B116" s="4"/>
      <c r="C116" s="4"/>
    </row>
    <row r="117" spans="2:3" x14ac:dyDescent="0.2">
      <c r="B117" s="4"/>
      <c r="C117" s="4"/>
    </row>
    <row r="118" spans="2:3" x14ac:dyDescent="0.2">
      <c r="B118" s="4"/>
      <c r="C118" s="4"/>
    </row>
    <row r="119" spans="2:3" x14ac:dyDescent="0.2">
      <c r="B119" s="4"/>
      <c r="C119" s="4"/>
    </row>
    <row r="120" spans="2:3" x14ac:dyDescent="0.2">
      <c r="B120" s="4"/>
      <c r="C120" s="4"/>
    </row>
    <row r="121" spans="2:3" x14ac:dyDescent="0.2">
      <c r="B121" s="4"/>
      <c r="C121" s="4"/>
    </row>
    <row r="122" spans="2:3" x14ac:dyDescent="0.2">
      <c r="B122" s="4"/>
      <c r="C122" s="4"/>
    </row>
    <row r="123" spans="2:3" x14ac:dyDescent="0.2">
      <c r="B123" s="4"/>
      <c r="C123" s="4"/>
    </row>
    <row r="124" spans="2:3" x14ac:dyDescent="0.2">
      <c r="B124" s="4"/>
      <c r="C124" s="4"/>
    </row>
    <row r="125" spans="2:3" x14ac:dyDescent="0.2">
      <c r="B125" s="4"/>
      <c r="C125" s="4"/>
    </row>
    <row r="126" spans="2:3" x14ac:dyDescent="0.2">
      <c r="B126" s="4"/>
      <c r="C126" s="4"/>
    </row>
    <row r="127" spans="2:3" x14ac:dyDescent="0.2">
      <c r="B127" s="4"/>
      <c r="C127" s="4"/>
    </row>
    <row r="128" spans="2:3" x14ac:dyDescent="0.2">
      <c r="B128" s="4"/>
      <c r="C128" s="4"/>
    </row>
  </sheetData>
  <mergeCells count="70">
    <mergeCell ref="D19:F19"/>
    <mergeCell ref="D20:F20"/>
    <mergeCell ref="D21:F21"/>
    <mergeCell ref="D22:F22"/>
    <mergeCell ref="D4:F4"/>
    <mergeCell ref="D25:F25"/>
    <mergeCell ref="D26:F26"/>
    <mergeCell ref="D27:F27"/>
    <mergeCell ref="D23:F23"/>
    <mergeCell ref="D24:F24"/>
    <mergeCell ref="D31:F31"/>
    <mergeCell ref="D32:F32"/>
    <mergeCell ref="D33:F33"/>
    <mergeCell ref="D28:F28"/>
    <mergeCell ref="D29:F29"/>
    <mergeCell ref="D30:F30"/>
    <mergeCell ref="D37:F37"/>
    <mergeCell ref="D38:F38"/>
    <mergeCell ref="D39:F39"/>
    <mergeCell ref="D34:F34"/>
    <mergeCell ref="D35:F35"/>
    <mergeCell ref="D36:F36"/>
    <mergeCell ref="D43:F43"/>
    <mergeCell ref="D44:F44"/>
    <mergeCell ref="D45:F45"/>
    <mergeCell ref="D40:F40"/>
    <mergeCell ref="D41:F41"/>
    <mergeCell ref="D42:F42"/>
    <mergeCell ref="D49:F49"/>
    <mergeCell ref="D50:F50"/>
    <mergeCell ref="D51:F51"/>
    <mergeCell ref="D46:F46"/>
    <mergeCell ref="D47:F47"/>
    <mergeCell ref="D48:F48"/>
    <mergeCell ref="D55:F55"/>
    <mergeCell ref="D56:F56"/>
    <mergeCell ref="D57:F57"/>
    <mergeCell ref="D52:F52"/>
    <mergeCell ref="D53:F53"/>
    <mergeCell ref="D54:F54"/>
    <mergeCell ref="D61:F61"/>
    <mergeCell ref="D62:F62"/>
    <mergeCell ref="D63:F63"/>
    <mergeCell ref="D58:F58"/>
    <mergeCell ref="D59:F59"/>
    <mergeCell ref="D60:F60"/>
    <mergeCell ref="D67:F67"/>
    <mergeCell ref="D68:F68"/>
    <mergeCell ref="D69:F69"/>
    <mergeCell ref="D64:F64"/>
    <mergeCell ref="D65:F65"/>
    <mergeCell ref="D66:F66"/>
    <mergeCell ref="D73:F73"/>
    <mergeCell ref="D74:F74"/>
    <mergeCell ref="D75:F75"/>
    <mergeCell ref="D70:F70"/>
    <mergeCell ref="D71:F71"/>
    <mergeCell ref="D72:F72"/>
    <mergeCell ref="D79:F79"/>
    <mergeCell ref="D80:F80"/>
    <mergeCell ref="D81:F81"/>
    <mergeCell ref="D76:F76"/>
    <mergeCell ref="D77:F77"/>
    <mergeCell ref="D78:F78"/>
    <mergeCell ref="D85:F85"/>
    <mergeCell ref="D86:F86"/>
    <mergeCell ref="D87:F87"/>
    <mergeCell ref="D82:F82"/>
    <mergeCell ref="D83:F83"/>
    <mergeCell ref="D84:F84"/>
  </mergeCells>
  <pageMargins left="0.25" right="0.25" top="0.75" bottom="0.75" header="0.3" footer="0.3"/>
  <pageSetup scale="78" fitToHeight="0" orientation="portrait" horizontalDpi="4294967293" verticalDpi="4294967293" r:id="rId1"/>
  <headerFooter>
    <oddHeader>&amp;C&amp;"Arial,Bold"AviaGlobal Group LLC
Tax Year CY 2020</oddHeader>
    <oddFooter>&amp;L&amp;F&amp;RPage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D5DF9-30B2-4DF7-BAA6-7B65E8CFE915}">
  <sheetPr>
    <tabColor rgb="FF92D050"/>
    <pageSetUpPr fitToPage="1"/>
  </sheetPr>
  <dimension ref="A1:F30"/>
  <sheetViews>
    <sheetView workbookViewId="0">
      <pane ySplit="4" topLeftCell="A5" activePane="bottomLeft" state="frozen"/>
      <selection pane="bottomLeft" activeCell="D26" sqref="D26"/>
    </sheetView>
  </sheetViews>
  <sheetFormatPr defaultRowHeight="15" x14ac:dyDescent="0.25"/>
  <cols>
    <col min="1" max="1" width="14.5703125" style="50" customWidth="1"/>
    <col min="2" max="2" width="105" style="50" customWidth="1"/>
    <col min="3" max="3" width="14.5703125" style="50" customWidth="1"/>
    <col min="4" max="4" width="10.7109375" style="50" customWidth="1"/>
    <col min="5" max="5" width="11.28515625" style="50" customWidth="1"/>
    <col min="6" max="6" width="40.42578125" style="51" customWidth="1"/>
    <col min="7" max="16384" width="9.140625" style="50"/>
  </cols>
  <sheetData>
    <row r="1" spans="1:6" ht="15.75" thickBot="1" x14ac:dyDescent="0.3"/>
    <row r="2" spans="1:6" s="64" customFormat="1" ht="36" customHeight="1" thickBot="1" x14ac:dyDescent="0.3">
      <c r="A2" s="67" t="s">
        <v>5</v>
      </c>
      <c r="B2" s="57" t="s">
        <v>67</v>
      </c>
      <c r="C2" s="66"/>
      <c r="D2" s="65"/>
      <c r="E2" s="65"/>
      <c r="F2" s="51"/>
    </row>
    <row r="3" spans="1:6" ht="15.75" thickBot="1" x14ac:dyDescent="0.3"/>
    <row r="4" spans="1:6" ht="48" thickBot="1" x14ac:dyDescent="0.35">
      <c r="A4" s="61" t="s">
        <v>21</v>
      </c>
      <c r="B4" s="60" t="s">
        <v>20</v>
      </c>
      <c r="C4" s="59" t="s">
        <v>17</v>
      </c>
      <c r="D4" s="58" t="s">
        <v>19</v>
      </c>
      <c r="E4" s="58" t="s">
        <v>18</v>
      </c>
      <c r="F4" s="57" t="s">
        <v>16</v>
      </c>
    </row>
    <row r="5" spans="1:6" s="53" customFormat="1" ht="15.75" x14ac:dyDescent="0.25">
      <c r="A5" s="133"/>
      <c r="B5" s="134"/>
      <c r="C5" s="135"/>
      <c r="D5" s="135"/>
      <c r="F5" s="54"/>
    </row>
    <row r="6" spans="1:6" ht="15.75" x14ac:dyDescent="0.25">
      <c r="A6" s="133" t="s">
        <v>127</v>
      </c>
      <c r="B6" s="134" t="s">
        <v>15</v>
      </c>
      <c r="C6" s="135">
        <v>1500</v>
      </c>
      <c r="D6" s="135">
        <f>C6</f>
        <v>1500</v>
      </c>
      <c r="E6" s="139"/>
      <c r="F6" s="131" t="s">
        <v>243</v>
      </c>
    </row>
    <row r="7" spans="1:6" ht="15.75" x14ac:dyDescent="0.25">
      <c r="A7" s="133" t="s">
        <v>141</v>
      </c>
      <c r="B7" s="134" t="s">
        <v>15</v>
      </c>
      <c r="C7" s="135">
        <v>1500</v>
      </c>
      <c r="D7" s="135">
        <f>C7</f>
        <v>1500</v>
      </c>
      <c r="E7" s="139"/>
      <c r="F7" s="131" t="s">
        <v>243</v>
      </c>
    </row>
    <row r="8" spans="1:6" ht="15.75" x14ac:dyDescent="0.25">
      <c r="A8" s="133" t="s">
        <v>151</v>
      </c>
      <c r="B8" s="134" t="s">
        <v>15</v>
      </c>
      <c r="C8" s="135">
        <v>3850</v>
      </c>
      <c r="D8" s="135">
        <v>3000</v>
      </c>
      <c r="E8" s="139">
        <v>850</v>
      </c>
      <c r="F8" s="131" t="s">
        <v>244</v>
      </c>
    </row>
    <row r="9" spans="1:6" ht="15.75" x14ac:dyDescent="0.25">
      <c r="A9" s="133" t="s">
        <v>171</v>
      </c>
      <c r="B9" s="134" t="s">
        <v>15</v>
      </c>
      <c r="C9" s="135">
        <v>3557.1</v>
      </c>
      <c r="D9" s="135">
        <v>3000</v>
      </c>
      <c r="E9" s="139">
        <v>557.1</v>
      </c>
      <c r="F9" s="131" t="s">
        <v>243</v>
      </c>
    </row>
    <row r="10" spans="1:6" ht="15.75" x14ac:dyDescent="0.25">
      <c r="A10" s="133">
        <v>44780</v>
      </c>
      <c r="B10" s="134" t="s">
        <v>15</v>
      </c>
      <c r="C10" s="135">
        <v>3000</v>
      </c>
      <c r="D10" s="135">
        <f>C10</f>
        <v>3000</v>
      </c>
      <c r="E10" s="139"/>
      <c r="F10" s="131" t="s">
        <v>243</v>
      </c>
    </row>
    <row r="11" spans="1:6" ht="15.75" x14ac:dyDescent="0.25">
      <c r="A11" s="133">
        <v>44781</v>
      </c>
      <c r="B11" s="134" t="s">
        <v>15</v>
      </c>
      <c r="C11" s="135">
        <v>3000</v>
      </c>
      <c r="D11" s="135">
        <f>C11</f>
        <v>3000</v>
      </c>
      <c r="E11" s="139"/>
      <c r="F11" s="131" t="s">
        <v>243</v>
      </c>
    </row>
    <row r="12" spans="1:6" ht="15.75" x14ac:dyDescent="0.25">
      <c r="A12" s="133" t="s">
        <v>201</v>
      </c>
      <c r="B12" s="134" t="s">
        <v>15</v>
      </c>
      <c r="C12" s="135">
        <v>3194.99</v>
      </c>
      <c r="D12" s="135">
        <v>3000</v>
      </c>
      <c r="E12" s="139">
        <v>194.99</v>
      </c>
      <c r="F12" s="131" t="s">
        <v>244</v>
      </c>
    </row>
    <row r="13" spans="1:6" ht="15.75" x14ac:dyDescent="0.25">
      <c r="A13" s="133" t="s">
        <v>208</v>
      </c>
      <c r="B13" s="134" t="s">
        <v>15</v>
      </c>
      <c r="C13" s="135">
        <v>3000</v>
      </c>
      <c r="D13" s="135">
        <f>C13</f>
        <v>3000</v>
      </c>
      <c r="E13" s="139"/>
      <c r="F13" s="131" t="s">
        <v>243</v>
      </c>
    </row>
    <row r="14" spans="1:6" ht="15.75" x14ac:dyDescent="0.25">
      <c r="A14" s="133">
        <v>44603</v>
      </c>
      <c r="B14" s="134" t="s">
        <v>15</v>
      </c>
      <c r="C14" s="135">
        <v>2000</v>
      </c>
      <c r="D14" s="135">
        <f t="shared" ref="D14:D15" si="0">C14</f>
        <v>2000</v>
      </c>
      <c r="E14" s="139"/>
      <c r="F14" s="131" t="s">
        <v>243</v>
      </c>
    </row>
    <row r="15" spans="1:6" ht="15.75" x14ac:dyDescent="0.25">
      <c r="A15" s="133">
        <v>44816</v>
      </c>
      <c r="B15" s="134" t="s">
        <v>15</v>
      </c>
      <c r="C15" s="135">
        <v>2000</v>
      </c>
      <c r="D15" s="135">
        <f t="shared" si="0"/>
        <v>2000</v>
      </c>
      <c r="E15" s="139"/>
      <c r="F15" s="131" t="s">
        <v>243</v>
      </c>
    </row>
    <row r="16" spans="1:6" ht="15.75" x14ac:dyDescent="0.25">
      <c r="A16" s="133" t="s">
        <v>229</v>
      </c>
      <c r="B16" s="134" t="s">
        <v>15</v>
      </c>
      <c r="C16" s="135">
        <v>7063.61</v>
      </c>
      <c r="D16" s="135">
        <v>6000</v>
      </c>
      <c r="E16" s="139">
        <v>1063.6099999999999</v>
      </c>
      <c r="F16" s="131" t="s">
        <v>244</v>
      </c>
    </row>
    <row r="17" spans="1:6" s="137" customFormat="1" ht="16.5" thickBot="1" x14ac:dyDescent="0.3">
      <c r="A17" s="136"/>
      <c r="B17" s="73" t="s">
        <v>119</v>
      </c>
      <c r="C17" s="140">
        <f>SUM(C6:C16)</f>
        <v>33665.699999999997</v>
      </c>
      <c r="D17" s="140">
        <f t="shared" ref="D17:E17" si="1">SUM(D6:D16)</f>
        <v>31000</v>
      </c>
      <c r="E17" s="141">
        <f t="shared" si="1"/>
        <v>2665.7</v>
      </c>
      <c r="F17" s="138"/>
    </row>
    <row r="18" spans="1:6" ht="16.5" thickTop="1" x14ac:dyDescent="0.25">
      <c r="A18" s="53"/>
      <c r="B18" s="53"/>
      <c r="C18" s="72">
        <f>D17+E17</f>
        <v>33665.699999999997</v>
      </c>
      <c r="D18" s="53"/>
      <c r="E18" s="139"/>
    </row>
    <row r="19" spans="1:6" ht="15.75" x14ac:dyDescent="0.25">
      <c r="A19" s="53"/>
      <c r="B19" s="53"/>
      <c r="C19" s="53"/>
      <c r="D19" s="53"/>
    </row>
    <row r="20" spans="1:6" x14ac:dyDescent="0.25">
      <c r="A20" s="121"/>
      <c r="B20" s="121"/>
      <c r="C20" s="121"/>
      <c r="D20" s="121"/>
    </row>
    <row r="21" spans="1:6" x14ac:dyDescent="0.25">
      <c r="A21" s="121"/>
      <c r="B21" s="121"/>
      <c r="C21" s="121"/>
      <c r="D21" s="121"/>
    </row>
    <row r="22" spans="1:6" x14ac:dyDescent="0.25">
      <c r="A22" s="121"/>
      <c r="B22" s="121"/>
      <c r="C22" s="121"/>
      <c r="D22" s="121"/>
    </row>
    <row r="23" spans="1:6" x14ac:dyDescent="0.25">
      <c r="A23" s="121"/>
      <c r="B23" s="121"/>
      <c r="C23" s="121"/>
      <c r="D23" s="121"/>
    </row>
    <row r="24" spans="1:6" x14ac:dyDescent="0.25">
      <c r="A24" s="121"/>
      <c r="B24" s="121"/>
      <c r="C24" s="121"/>
      <c r="D24" s="121"/>
    </row>
    <row r="25" spans="1:6" x14ac:dyDescent="0.25">
      <c r="A25" s="121"/>
      <c r="B25" s="121"/>
      <c r="C25" s="121"/>
      <c r="D25" s="121"/>
    </row>
    <row r="26" spans="1:6" x14ac:dyDescent="0.25">
      <c r="A26" s="121"/>
      <c r="B26" s="121"/>
      <c r="C26" s="121"/>
      <c r="D26" s="121"/>
    </row>
    <row r="27" spans="1:6" x14ac:dyDescent="0.25">
      <c r="A27" s="121"/>
      <c r="B27" s="121"/>
      <c r="C27" s="121"/>
      <c r="D27" s="121"/>
    </row>
    <row r="28" spans="1:6" x14ac:dyDescent="0.25">
      <c r="A28" s="121"/>
      <c r="B28" s="121"/>
      <c r="C28" s="121"/>
      <c r="D28" s="121"/>
    </row>
    <row r="29" spans="1:6" x14ac:dyDescent="0.25">
      <c r="A29" s="121"/>
      <c r="B29" s="121"/>
      <c r="C29" s="121"/>
      <c r="D29" s="121"/>
    </row>
    <row r="30" spans="1:6" x14ac:dyDescent="0.25">
      <c r="A30" s="121"/>
      <c r="B30" s="121"/>
      <c r="C30" s="121"/>
      <c r="D30" s="121"/>
    </row>
  </sheetData>
  <pageMargins left="0.25" right="0.25" top="0.75" bottom="0.75" header="0.3" footer="0.3"/>
  <pageSetup scale="59" fitToHeight="0" orientation="landscape" horizontalDpi="4294967293" verticalDpi="4294967293" r:id="rId1"/>
  <headerFooter>
    <oddFooter>&amp;L&amp;P of &amp;N&amp;C&amp;A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42B57-A4D0-46FC-8990-2100445E429A}">
  <sheetPr>
    <tabColor rgb="FFFF0000"/>
    <pageSetUpPr fitToPage="1"/>
  </sheetPr>
  <dimension ref="A1:F153"/>
  <sheetViews>
    <sheetView topLeftCell="A7" workbookViewId="0">
      <pane ySplit="2" topLeftCell="A102" activePane="bottomLeft" state="frozen"/>
      <selection activeCell="A7" sqref="A7"/>
      <selection pane="bottomLeft" activeCell="F26" sqref="F26"/>
    </sheetView>
  </sheetViews>
  <sheetFormatPr defaultRowHeight="15" x14ac:dyDescent="0.25"/>
  <cols>
    <col min="1" max="1" width="14.5703125" style="50" customWidth="1"/>
    <col min="2" max="2" width="92.7109375" style="50" customWidth="1"/>
    <col min="3" max="3" width="14.7109375" style="118" customWidth="1"/>
    <col min="4" max="4" width="12.5703125" style="145" customWidth="1"/>
    <col min="5" max="5" width="38.7109375" style="51" customWidth="1"/>
    <col min="6" max="6" width="60.7109375" style="64" customWidth="1"/>
    <col min="7" max="7" width="15.5703125" style="50" customWidth="1"/>
    <col min="8" max="16384" width="9.140625" style="50"/>
  </cols>
  <sheetData>
    <row r="1" spans="1:6" ht="15.75" thickBot="1" x14ac:dyDescent="0.3"/>
    <row r="2" spans="1:6" s="64" customFormat="1" ht="36" customHeight="1" thickBot="1" x14ac:dyDescent="0.25">
      <c r="A2" s="67" t="s">
        <v>5</v>
      </c>
      <c r="B2" s="57" t="s">
        <v>27</v>
      </c>
      <c r="C2" s="146" t="s">
        <v>26</v>
      </c>
      <c r="D2" s="147"/>
      <c r="E2" s="65"/>
    </row>
    <row r="3" spans="1:6" ht="18.75" x14ac:dyDescent="0.3">
      <c r="A3" s="56" t="s">
        <v>25</v>
      </c>
      <c r="B3" s="56"/>
      <c r="C3" s="63">
        <v>3729.68</v>
      </c>
      <c r="D3" s="70"/>
      <c r="E3" s="70"/>
    </row>
    <row r="4" spans="1:6" ht="18.75" x14ac:dyDescent="0.3">
      <c r="A4" s="56" t="s">
        <v>24</v>
      </c>
      <c r="B4" s="56"/>
      <c r="C4" s="63">
        <v>80973.509999999995</v>
      </c>
      <c r="D4" s="70"/>
      <c r="E4" s="70"/>
    </row>
    <row r="5" spans="1:6" ht="18.75" x14ac:dyDescent="0.3">
      <c r="A5" s="56" t="s">
        <v>23</v>
      </c>
      <c r="B5" s="56"/>
      <c r="C5" s="63">
        <v>-84039.48</v>
      </c>
      <c r="D5" s="70"/>
      <c r="E5" s="70"/>
    </row>
    <row r="6" spans="1:6" ht="19.5" thickBot="1" x14ac:dyDescent="0.35">
      <c r="A6" s="56" t="s">
        <v>22</v>
      </c>
      <c r="B6" s="56"/>
      <c r="C6" s="62">
        <v>663.71</v>
      </c>
      <c r="D6" s="70"/>
      <c r="E6" s="70"/>
    </row>
    <row r="7" spans="1:6" ht="15.75" thickBot="1" x14ac:dyDescent="0.3"/>
    <row r="8" spans="1:6" ht="19.5" thickBot="1" x14ac:dyDescent="0.35">
      <c r="A8" s="69" t="s">
        <v>21</v>
      </c>
      <c r="B8" s="68" t="s">
        <v>61</v>
      </c>
      <c r="C8" s="148" t="s">
        <v>1</v>
      </c>
      <c r="D8" s="148" t="s">
        <v>57</v>
      </c>
      <c r="E8" s="57" t="s">
        <v>0</v>
      </c>
      <c r="F8" s="57" t="s">
        <v>56</v>
      </c>
    </row>
    <row r="9" spans="1:6" s="53" customFormat="1" ht="15.75" x14ac:dyDescent="0.25">
      <c r="A9" s="54"/>
      <c r="C9" s="72"/>
      <c r="D9" s="71"/>
      <c r="E9" s="54"/>
      <c r="F9" s="55"/>
    </row>
    <row r="10" spans="1:6" x14ac:dyDescent="0.25">
      <c r="A10" s="151">
        <v>44621</v>
      </c>
      <c r="B10" s="152" t="s">
        <v>124</v>
      </c>
      <c r="C10" s="153">
        <v>-0.34</v>
      </c>
      <c r="D10" s="149"/>
      <c r="E10" s="142" t="s">
        <v>246</v>
      </c>
    </row>
    <row r="11" spans="1:6" x14ac:dyDescent="0.25">
      <c r="A11" s="154" t="s">
        <v>130</v>
      </c>
      <c r="B11" s="155" t="s">
        <v>134</v>
      </c>
      <c r="C11" s="156">
        <v>-0.7</v>
      </c>
      <c r="E11" s="143" t="s">
        <v>246</v>
      </c>
    </row>
    <row r="12" spans="1:6" x14ac:dyDescent="0.25">
      <c r="A12" s="154" t="s">
        <v>127</v>
      </c>
      <c r="B12" s="155" t="s">
        <v>129</v>
      </c>
      <c r="C12" s="156">
        <v>-0.72</v>
      </c>
      <c r="E12" s="143" t="s">
        <v>246</v>
      </c>
    </row>
    <row r="13" spans="1:6" x14ac:dyDescent="0.25">
      <c r="A13" s="154" t="s">
        <v>135</v>
      </c>
      <c r="B13" s="155" t="s">
        <v>137</v>
      </c>
      <c r="C13" s="156">
        <v>-0.21</v>
      </c>
      <c r="E13" s="143" t="s">
        <v>246</v>
      </c>
    </row>
    <row r="14" spans="1:6" x14ac:dyDescent="0.25">
      <c r="A14" s="154" t="s">
        <v>130</v>
      </c>
      <c r="B14" s="155" t="s">
        <v>133</v>
      </c>
      <c r="C14" s="156">
        <v>-1.35</v>
      </c>
      <c r="E14" s="143" t="s">
        <v>246</v>
      </c>
    </row>
    <row r="15" spans="1:6" x14ac:dyDescent="0.25">
      <c r="A15" s="154" t="s">
        <v>186</v>
      </c>
      <c r="B15" s="155" t="s">
        <v>190</v>
      </c>
      <c r="C15" s="156">
        <v>-1.35</v>
      </c>
      <c r="E15" s="143" t="s">
        <v>246</v>
      </c>
    </row>
    <row r="16" spans="1:6" x14ac:dyDescent="0.25">
      <c r="A16" s="154" t="s">
        <v>186</v>
      </c>
      <c r="B16" s="155" t="s">
        <v>191</v>
      </c>
      <c r="C16" s="156">
        <v>-0.7</v>
      </c>
      <c r="E16" s="143" t="s">
        <v>246</v>
      </c>
    </row>
    <row r="17" spans="1:5" x14ac:dyDescent="0.25">
      <c r="A17" s="157">
        <v>44722</v>
      </c>
      <c r="B17" s="155" t="s">
        <v>213</v>
      </c>
      <c r="C17" s="156">
        <v>-4.7699999999999996</v>
      </c>
      <c r="E17" s="143" t="s">
        <v>246</v>
      </c>
    </row>
    <row r="18" spans="1:5" x14ac:dyDescent="0.25">
      <c r="A18" s="154" t="s">
        <v>147</v>
      </c>
      <c r="B18" s="155" t="s">
        <v>150</v>
      </c>
      <c r="C18" s="156">
        <v>-1</v>
      </c>
      <c r="E18" s="143" t="s">
        <v>247</v>
      </c>
    </row>
    <row r="19" spans="1:5" x14ac:dyDescent="0.25">
      <c r="A19" s="154" t="s">
        <v>158</v>
      </c>
      <c r="B19" s="155" t="s">
        <v>160</v>
      </c>
      <c r="C19" s="156">
        <v>-1</v>
      </c>
      <c r="E19" s="143" t="s">
        <v>247</v>
      </c>
    </row>
    <row r="20" spans="1:5" x14ac:dyDescent="0.25">
      <c r="A20" s="154" t="s">
        <v>176</v>
      </c>
      <c r="B20" s="155" t="s">
        <v>177</v>
      </c>
      <c r="C20" s="156">
        <v>-1</v>
      </c>
      <c r="E20" s="143" t="s">
        <v>247</v>
      </c>
    </row>
    <row r="21" spans="1:5" x14ac:dyDescent="0.25">
      <c r="A21" s="154" t="s">
        <v>176</v>
      </c>
      <c r="B21" s="155" t="s">
        <v>178</v>
      </c>
      <c r="C21" s="156">
        <v>-1</v>
      </c>
      <c r="E21" s="143" t="s">
        <v>247</v>
      </c>
    </row>
    <row r="22" spans="1:5" x14ac:dyDescent="0.25">
      <c r="A22" s="157">
        <v>44782</v>
      </c>
      <c r="B22" s="155" t="s">
        <v>206</v>
      </c>
      <c r="C22" s="156">
        <v>-1</v>
      </c>
      <c r="E22" s="143" t="s">
        <v>247</v>
      </c>
    </row>
    <row r="23" spans="1:5" x14ac:dyDescent="0.25">
      <c r="A23" s="157">
        <v>44782</v>
      </c>
      <c r="B23" s="155" t="s">
        <v>207</v>
      </c>
      <c r="C23" s="156">
        <v>-1</v>
      </c>
      <c r="E23" s="143" t="s">
        <v>247</v>
      </c>
    </row>
    <row r="24" spans="1:5" x14ac:dyDescent="0.25">
      <c r="A24" s="154" t="s">
        <v>234</v>
      </c>
      <c r="B24" s="155" t="s">
        <v>237</v>
      </c>
      <c r="C24" s="156">
        <v>-1</v>
      </c>
      <c r="E24" s="143" t="s">
        <v>247</v>
      </c>
    </row>
    <row r="25" spans="1:5" x14ac:dyDescent="0.25">
      <c r="A25" s="154" t="s">
        <v>234</v>
      </c>
      <c r="B25" s="155" t="s">
        <v>238</v>
      </c>
      <c r="C25" s="156">
        <v>-1</v>
      </c>
      <c r="E25" s="143" t="s">
        <v>247</v>
      </c>
    </row>
    <row r="26" spans="1:5" x14ac:dyDescent="0.25">
      <c r="A26" s="154" t="s">
        <v>239</v>
      </c>
      <c r="B26" s="155" t="s">
        <v>241</v>
      </c>
      <c r="C26" s="156">
        <v>-1</v>
      </c>
      <c r="E26" s="143" t="s">
        <v>247</v>
      </c>
    </row>
    <row r="27" spans="1:5" x14ac:dyDescent="0.25">
      <c r="A27" s="154" t="s">
        <v>239</v>
      </c>
      <c r="B27" s="155" t="s">
        <v>240</v>
      </c>
      <c r="C27" s="156">
        <v>-5</v>
      </c>
      <c r="E27" s="143" t="s">
        <v>247</v>
      </c>
    </row>
    <row r="28" spans="1:5" x14ac:dyDescent="0.25">
      <c r="A28" s="157">
        <v>44621</v>
      </c>
      <c r="B28" s="155" t="s">
        <v>53</v>
      </c>
      <c r="C28" s="156">
        <v>-29.95</v>
      </c>
      <c r="E28" s="143" t="s">
        <v>248</v>
      </c>
    </row>
    <row r="29" spans="1:5" x14ac:dyDescent="0.25">
      <c r="A29" s="157">
        <v>44563</v>
      </c>
      <c r="B29" s="155" t="s">
        <v>53</v>
      </c>
      <c r="C29" s="156">
        <v>-29.95</v>
      </c>
      <c r="E29" s="143" t="s">
        <v>248</v>
      </c>
    </row>
    <row r="30" spans="1:5" x14ac:dyDescent="0.25">
      <c r="A30" s="157">
        <v>44564</v>
      </c>
      <c r="B30" s="155" t="s">
        <v>53</v>
      </c>
      <c r="C30" s="156">
        <v>-29.95</v>
      </c>
      <c r="E30" s="143" t="s">
        <v>248</v>
      </c>
    </row>
    <row r="31" spans="1:5" x14ac:dyDescent="0.25">
      <c r="A31" s="157">
        <v>44565</v>
      </c>
      <c r="B31" s="155" t="s">
        <v>53</v>
      </c>
      <c r="C31" s="156">
        <v>-29.95</v>
      </c>
      <c r="E31" s="143" t="s">
        <v>248</v>
      </c>
    </row>
    <row r="32" spans="1:5" x14ac:dyDescent="0.25">
      <c r="A32" s="157">
        <v>44597</v>
      </c>
      <c r="B32" s="155" t="s">
        <v>53</v>
      </c>
      <c r="C32" s="156">
        <v>-29.95</v>
      </c>
      <c r="E32" s="143" t="s">
        <v>248</v>
      </c>
    </row>
    <row r="33" spans="1:6" x14ac:dyDescent="0.25">
      <c r="A33" s="157">
        <v>44567</v>
      </c>
      <c r="B33" s="155" t="s">
        <v>53</v>
      </c>
      <c r="C33" s="156">
        <v>-29.95</v>
      </c>
      <c r="E33" s="143" t="s">
        <v>248</v>
      </c>
    </row>
    <row r="34" spans="1:6" x14ac:dyDescent="0.25">
      <c r="A34" s="157">
        <v>44568</v>
      </c>
      <c r="B34" s="155" t="s">
        <v>53</v>
      </c>
      <c r="C34" s="156">
        <v>-29.95</v>
      </c>
      <c r="E34" s="143" t="s">
        <v>248</v>
      </c>
    </row>
    <row r="35" spans="1:6" x14ac:dyDescent="0.25">
      <c r="A35" s="157">
        <v>44569</v>
      </c>
      <c r="B35" s="155" t="s">
        <v>53</v>
      </c>
      <c r="C35" s="156">
        <v>-29.95</v>
      </c>
      <c r="E35" s="143" t="s">
        <v>248</v>
      </c>
    </row>
    <row r="36" spans="1:6" x14ac:dyDescent="0.25">
      <c r="A36" s="157">
        <v>44570</v>
      </c>
      <c r="B36" s="155" t="s">
        <v>53</v>
      </c>
      <c r="C36" s="156">
        <v>-29.95</v>
      </c>
      <c r="E36" s="143" t="s">
        <v>248</v>
      </c>
    </row>
    <row r="37" spans="1:6" x14ac:dyDescent="0.25">
      <c r="A37" s="157">
        <v>44630</v>
      </c>
      <c r="B37" s="155" t="s">
        <v>53</v>
      </c>
      <c r="C37" s="156">
        <v>-29.95</v>
      </c>
      <c r="E37" s="143" t="s">
        <v>248</v>
      </c>
    </row>
    <row r="38" spans="1:6" x14ac:dyDescent="0.25">
      <c r="A38" s="157">
        <v>44572</v>
      </c>
      <c r="B38" s="155" t="s">
        <v>53</v>
      </c>
      <c r="C38" s="156">
        <v>-29.95</v>
      </c>
      <c r="E38" s="143" t="s">
        <v>248</v>
      </c>
    </row>
    <row r="39" spans="1:6" x14ac:dyDescent="0.25">
      <c r="A39" s="158">
        <v>44573</v>
      </c>
      <c r="B39" s="159" t="s">
        <v>53</v>
      </c>
      <c r="C39" s="160">
        <v>-29.95</v>
      </c>
      <c r="D39" s="150">
        <f>SUM(C10:C39)</f>
        <v>-383.53999999999991</v>
      </c>
      <c r="E39" s="144" t="s">
        <v>248</v>
      </c>
    </row>
    <row r="40" spans="1:6" s="53" customFormat="1" ht="15.75" x14ac:dyDescent="0.25">
      <c r="A40" s="184">
        <v>44621</v>
      </c>
      <c r="B40" s="185" t="s">
        <v>123</v>
      </c>
      <c r="C40" s="186">
        <v>-11.38</v>
      </c>
      <c r="D40" s="187"/>
      <c r="E40" s="142" t="s">
        <v>249</v>
      </c>
      <c r="F40" s="55"/>
    </row>
    <row r="41" spans="1:6" s="53" customFormat="1" ht="15.75" x14ac:dyDescent="0.25">
      <c r="A41" s="188" t="s">
        <v>143</v>
      </c>
      <c r="B41" s="189" t="s">
        <v>145</v>
      </c>
      <c r="C41" s="190">
        <v>-66.66</v>
      </c>
      <c r="D41" s="180"/>
      <c r="E41" s="143" t="s">
        <v>249</v>
      </c>
      <c r="F41" s="55"/>
    </row>
    <row r="42" spans="1:6" x14ac:dyDescent="0.25">
      <c r="A42" s="188" t="s">
        <v>152</v>
      </c>
      <c r="B42" s="189" t="s">
        <v>154</v>
      </c>
      <c r="C42" s="190">
        <v>-29.63</v>
      </c>
      <c r="D42" s="180"/>
      <c r="E42" s="143" t="s">
        <v>249</v>
      </c>
    </row>
    <row r="43" spans="1:6" x14ac:dyDescent="0.25">
      <c r="A43" s="188" t="s">
        <v>135</v>
      </c>
      <c r="B43" s="189" t="s">
        <v>136</v>
      </c>
      <c r="C43" s="190">
        <v>-6.99</v>
      </c>
      <c r="D43" s="180"/>
      <c r="E43" s="143" t="s">
        <v>249</v>
      </c>
    </row>
    <row r="44" spans="1:6" x14ac:dyDescent="0.25">
      <c r="A44" s="188" t="s">
        <v>130</v>
      </c>
      <c r="B44" s="189" t="s">
        <v>132</v>
      </c>
      <c r="C44" s="190">
        <v>-45</v>
      </c>
      <c r="D44" s="180"/>
      <c r="E44" s="143" t="s">
        <v>249</v>
      </c>
    </row>
    <row r="45" spans="1:6" x14ac:dyDescent="0.25">
      <c r="A45" s="188" t="s">
        <v>186</v>
      </c>
      <c r="B45" s="189" t="s">
        <v>189</v>
      </c>
      <c r="C45" s="190">
        <v>-45</v>
      </c>
      <c r="D45" s="180"/>
      <c r="E45" s="143" t="s">
        <v>249</v>
      </c>
    </row>
    <row r="46" spans="1:6" x14ac:dyDescent="0.25">
      <c r="A46" s="191">
        <v>44718</v>
      </c>
      <c r="B46" s="189" t="s">
        <v>55</v>
      </c>
      <c r="C46" s="190">
        <v>-239.88</v>
      </c>
      <c r="D46" s="180"/>
      <c r="E46" s="143" t="s">
        <v>249</v>
      </c>
    </row>
    <row r="47" spans="1:6" x14ac:dyDescent="0.25">
      <c r="A47" s="191">
        <v>44722</v>
      </c>
      <c r="B47" s="189" t="s">
        <v>212</v>
      </c>
      <c r="C47" s="190">
        <v>-159</v>
      </c>
      <c r="D47" s="180"/>
      <c r="E47" s="143" t="s">
        <v>249</v>
      </c>
    </row>
    <row r="48" spans="1:6" x14ac:dyDescent="0.25">
      <c r="A48" s="191">
        <v>44779</v>
      </c>
      <c r="B48" s="189" t="s">
        <v>183</v>
      </c>
      <c r="C48" s="190">
        <v>-1</v>
      </c>
      <c r="D48" s="180"/>
      <c r="E48" s="143" t="s">
        <v>249</v>
      </c>
    </row>
    <row r="49" spans="1:5" x14ac:dyDescent="0.25">
      <c r="A49" s="191">
        <v>44779</v>
      </c>
      <c r="B49" s="189" t="s">
        <v>183</v>
      </c>
      <c r="C49" s="190">
        <v>-16.989999999999998</v>
      </c>
      <c r="D49" s="180"/>
      <c r="E49" s="143" t="s">
        <v>249</v>
      </c>
    </row>
    <row r="50" spans="1:5" x14ac:dyDescent="0.25">
      <c r="A50" s="188" t="s">
        <v>127</v>
      </c>
      <c r="B50" s="189" t="s">
        <v>54</v>
      </c>
      <c r="C50" s="190">
        <v>-49</v>
      </c>
      <c r="D50" s="180"/>
      <c r="E50" s="143" t="s">
        <v>249</v>
      </c>
    </row>
    <row r="51" spans="1:5" x14ac:dyDescent="0.25">
      <c r="A51" s="188" t="s">
        <v>186</v>
      </c>
      <c r="B51" s="189" t="s">
        <v>187</v>
      </c>
      <c r="C51" s="190">
        <v>-49</v>
      </c>
      <c r="D51" s="180"/>
      <c r="E51" s="143" t="s">
        <v>249</v>
      </c>
    </row>
    <row r="52" spans="1:5" x14ac:dyDescent="0.25">
      <c r="A52" s="191">
        <v>44777</v>
      </c>
      <c r="B52" s="189" t="s">
        <v>165</v>
      </c>
      <c r="C52" s="190">
        <v>-149</v>
      </c>
      <c r="D52" s="180"/>
      <c r="E52" s="143" t="s">
        <v>249</v>
      </c>
    </row>
    <row r="53" spans="1:5" x14ac:dyDescent="0.25">
      <c r="A53" s="188" t="s">
        <v>166</v>
      </c>
      <c r="B53" s="189" t="s">
        <v>167</v>
      </c>
      <c r="C53" s="190">
        <v>-149</v>
      </c>
      <c r="D53" s="180"/>
      <c r="E53" s="143" t="s">
        <v>249</v>
      </c>
    </row>
    <row r="54" spans="1:5" x14ac:dyDescent="0.25">
      <c r="A54" s="191">
        <v>44744</v>
      </c>
      <c r="B54" s="189" t="s">
        <v>138</v>
      </c>
      <c r="C54" s="190">
        <v>-37.18</v>
      </c>
      <c r="D54" s="180"/>
      <c r="E54" s="143" t="s">
        <v>249</v>
      </c>
    </row>
    <row r="55" spans="1:5" x14ac:dyDescent="0.25">
      <c r="A55" s="188" t="s">
        <v>222</v>
      </c>
      <c r="B55" s="189" t="s">
        <v>28</v>
      </c>
      <c r="C55" s="190">
        <v>-119.99</v>
      </c>
      <c r="D55" s="180"/>
      <c r="E55" s="143" t="s">
        <v>249</v>
      </c>
    </row>
    <row r="56" spans="1:5" x14ac:dyDescent="0.25">
      <c r="A56" s="188" t="s">
        <v>223</v>
      </c>
      <c r="B56" s="189" t="s">
        <v>224</v>
      </c>
      <c r="C56" s="190">
        <v>-479.85</v>
      </c>
      <c r="D56" s="180"/>
      <c r="E56" s="143" t="s">
        <v>249</v>
      </c>
    </row>
    <row r="57" spans="1:5" x14ac:dyDescent="0.25">
      <c r="A57" s="188" t="s">
        <v>227</v>
      </c>
      <c r="B57" s="189" t="s">
        <v>228</v>
      </c>
      <c r="C57" s="190">
        <v>-39.58</v>
      </c>
      <c r="D57" s="180"/>
      <c r="E57" s="143" t="s">
        <v>249</v>
      </c>
    </row>
    <row r="58" spans="1:5" x14ac:dyDescent="0.25">
      <c r="A58" s="154" t="s">
        <v>139</v>
      </c>
      <c r="B58" s="155" t="s">
        <v>140</v>
      </c>
      <c r="C58" s="156">
        <v>-850</v>
      </c>
      <c r="E58" s="143" t="s">
        <v>249</v>
      </c>
    </row>
    <row r="59" spans="1:5" x14ac:dyDescent="0.25">
      <c r="A59" s="154" t="s">
        <v>125</v>
      </c>
      <c r="B59" s="155" t="s">
        <v>52</v>
      </c>
      <c r="C59" s="156">
        <v>-9.49</v>
      </c>
      <c r="E59" s="143" t="s">
        <v>249</v>
      </c>
    </row>
    <row r="60" spans="1:5" x14ac:dyDescent="0.25">
      <c r="A60" s="154" t="s">
        <v>142</v>
      </c>
      <c r="B60" s="155" t="s">
        <v>51</v>
      </c>
      <c r="C60" s="156">
        <v>-11.62</v>
      </c>
      <c r="E60" s="143" t="s">
        <v>249</v>
      </c>
    </row>
    <row r="61" spans="1:5" x14ac:dyDescent="0.25">
      <c r="A61" s="154" t="s">
        <v>155</v>
      </c>
      <c r="B61" s="155" t="s">
        <v>50</v>
      </c>
      <c r="C61" s="156">
        <v>-11.62</v>
      </c>
      <c r="E61" s="143" t="s">
        <v>249</v>
      </c>
    </row>
    <row r="62" spans="1:5" x14ac:dyDescent="0.25">
      <c r="A62" s="154" t="s">
        <v>170</v>
      </c>
      <c r="B62" s="155" t="s">
        <v>49</v>
      </c>
      <c r="C62" s="156">
        <v>-11.62</v>
      </c>
      <c r="E62" s="143" t="s">
        <v>249</v>
      </c>
    </row>
    <row r="63" spans="1:5" x14ac:dyDescent="0.25">
      <c r="A63" s="154" t="s">
        <v>181</v>
      </c>
      <c r="B63" s="155" t="s">
        <v>48</v>
      </c>
      <c r="C63" s="156">
        <v>-11.62</v>
      </c>
      <c r="E63" s="143" t="s">
        <v>249</v>
      </c>
    </row>
    <row r="64" spans="1:5" x14ac:dyDescent="0.25">
      <c r="A64" s="154" t="s">
        <v>186</v>
      </c>
      <c r="B64" s="155" t="s">
        <v>47</v>
      </c>
      <c r="C64" s="156">
        <v>-11.62</v>
      </c>
      <c r="E64" s="143" t="s">
        <v>249</v>
      </c>
    </row>
    <row r="65" spans="1:5" x14ac:dyDescent="0.25">
      <c r="A65" s="154" t="s">
        <v>194</v>
      </c>
      <c r="B65" s="155" t="s">
        <v>46</v>
      </c>
      <c r="C65" s="156">
        <v>-11.62</v>
      </c>
      <c r="E65" s="143" t="s">
        <v>249</v>
      </c>
    </row>
    <row r="66" spans="1:5" x14ac:dyDescent="0.25">
      <c r="A66" s="154" t="s">
        <v>199</v>
      </c>
      <c r="B66" s="155" t="s">
        <v>45</v>
      </c>
      <c r="C66" s="156">
        <v>-11.62</v>
      </c>
      <c r="E66" s="143" t="s">
        <v>249</v>
      </c>
    </row>
    <row r="67" spans="1:5" x14ac:dyDescent="0.25">
      <c r="A67" s="154" t="s">
        <v>210</v>
      </c>
      <c r="B67" s="155" t="s">
        <v>44</v>
      </c>
      <c r="C67" s="156">
        <v>-11.62</v>
      </c>
      <c r="E67" s="143" t="s">
        <v>249</v>
      </c>
    </row>
    <row r="68" spans="1:5" x14ac:dyDescent="0.25">
      <c r="A68" s="154" t="s">
        <v>216</v>
      </c>
      <c r="B68" s="155" t="s">
        <v>43</v>
      </c>
      <c r="C68" s="156">
        <v>-11.62</v>
      </c>
      <c r="E68" s="143" t="s">
        <v>249</v>
      </c>
    </row>
    <row r="69" spans="1:5" x14ac:dyDescent="0.25">
      <c r="A69" s="154" t="s">
        <v>222</v>
      </c>
      <c r="B69" s="155" t="s">
        <v>42</v>
      </c>
      <c r="C69" s="156">
        <v>-11.62</v>
      </c>
      <c r="E69" s="143" t="s">
        <v>249</v>
      </c>
    </row>
    <row r="70" spans="1:5" x14ac:dyDescent="0.25">
      <c r="A70" s="154" t="s">
        <v>227</v>
      </c>
      <c r="B70" s="155" t="s">
        <v>41</v>
      </c>
      <c r="C70" s="156">
        <v>-11.62</v>
      </c>
      <c r="E70" s="143" t="s">
        <v>249</v>
      </c>
    </row>
    <row r="71" spans="1:5" x14ac:dyDescent="0.25">
      <c r="A71" s="154" t="s">
        <v>126</v>
      </c>
      <c r="B71" s="155" t="s">
        <v>40</v>
      </c>
      <c r="C71" s="156">
        <v>-47.69</v>
      </c>
      <c r="E71" s="143" t="s">
        <v>249</v>
      </c>
    </row>
    <row r="72" spans="1:5" x14ac:dyDescent="0.25">
      <c r="A72" s="154" t="s">
        <v>142</v>
      </c>
      <c r="B72" s="155" t="s">
        <v>39</v>
      </c>
      <c r="C72" s="156">
        <v>-59</v>
      </c>
      <c r="E72" s="143" t="s">
        <v>249</v>
      </c>
    </row>
    <row r="73" spans="1:5" x14ac:dyDescent="0.25">
      <c r="A73" s="154" t="s">
        <v>155</v>
      </c>
      <c r="B73" s="155" t="s">
        <v>38</v>
      </c>
      <c r="C73" s="156">
        <v>-59</v>
      </c>
      <c r="E73" s="143" t="s">
        <v>249</v>
      </c>
    </row>
    <row r="74" spans="1:5" x14ac:dyDescent="0.25">
      <c r="A74" s="154" t="s">
        <v>171</v>
      </c>
      <c r="B74" s="155" t="s">
        <v>37</v>
      </c>
      <c r="C74" s="156">
        <v>-59</v>
      </c>
      <c r="E74" s="143" t="s">
        <v>249</v>
      </c>
    </row>
    <row r="75" spans="1:5" x14ac:dyDescent="0.25">
      <c r="A75" s="154" t="s">
        <v>182</v>
      </c>
      <c r="B75" s="155" t="s">
        <v>36</v>
      </c>
      <c r="C75" s="156">
        <v>-59</v>
      </c>
      <c r="E75" s="143" t="s">
        <v>249</v>
      </c>
    </row>
    <row r="76" spans="1:5" x14ac:dyDescent="0.25">
      <c r="A76" s="154" t="s">
        <v>186</v>
      </c>
      <c r="B76" s="155" t="s">
        <v>35</v>
      </c>
      <c r="C76" s="156">
        <v>-59</v>
      </c>
      <c r="E76" s="143" t="s">
        <v>249</v>
      </c>
    </row>
    <row r="77" spans="1:5" x14ac:dyDescent="0.25">
      <c r="A77" s="154" t="s">
        <v>195</v>
      </c>
      <c r="B77" s="155" t="s">
        <v>34</v>
      </c>
      <c r="C77" s="156">
        <v>-59</v>
      </c>
      <c r="E77" s="143" t="s">
        <v>249</v>
      </c>
    </row>
    <row r="78" spans="1:5" x14ac:dyDescent="0.25">
      <c r="A78" s="154" t="s">
        <v>200</v>
      </c>
      <c r="B78" s="155" t="s">
        <v>33</v>
      </c>
      <c r="C78" s="156">
        <v>-59</v>
      </c>
      <c r="E78" s="143" t="s">
        <v>249</v>
      </c>
    </row>
    <row r="79" spans="1:5" x14ac:dyDescent="0.25">
      <c r="A79" s="154" t="s">
        <v>211</v>
      </c>
      <c r="B79" s="155" t="s">
        <v>32</v>
      </c>
      <c r="C79" s="156">
        <v>-59</v>
      </c>
      <c r="E79" s="143" t="s">
        <v>249</v>
      </c>
    </row>
    <row r="80" spans="1:5" x14ac:dyDescent="0.25">
      <c r="A80" s="154" t="s">
        <v>217</v>
      </c>
      <c r="B80" s="155" t="s">
        <v>31</v>
      </c>
      <c r="C80" s="156">
        <v>-59</v>
      </c>
      <c r="E80" s="143" t="s">
        <v>249</v>
      </c>
    </row>
    <row r="81" spans="1:6" x14ac:dyDescent="0.25">
      <c r="A81" s="154" t="s">
        <v>222</v>
      </c>
      <c r="B81" s="155" t="s">
        <v>30</v>
      </c>
      <c r="C81" s="156">
        <v>-59</v>
      </c>
      <c r="E81" s="143" t="s">
        <v>249</v>
      </c>
    </row>
    <row r="82" spans="1:6" x14ac:dyDescent="0.25">
      <c r="A82" s="154" t="s">
        <v>229</v>
      </c>
      <c r="B82" s="155" t="s">
        <v>29</v>
      </c>
      <c r="C82" s="156">
        <v>-59</v>
      </c>
      <c r="E82" s="143" t="s">
        <v>249</v>
      </c>
    </row>
    <row r="83" spans="1:6" x14ac:dyDescent="0.25">
      <c r="A83" s="154" t="s">
        <v>130</v>
      </c>
      <c r="B83" s="155" t="s">
        <v>131</v>
      </c>
      <c r="C83" s="156">
        <v>-23.2</v>
      </c>
      <c r="E83" s="143" t="s">
        <v>249</v>
      </c>
    </row>
    <row r="84" spans="1:6" x14ac:dyDescent="0.25">
      <c r="A84" s="154" t="s">
        <v>186</v>
      </c>
      <c r="B84" s="155" t="s">
        <v>188</v>
      </c>
      <c r="C84" s="156">
        <v>-23.2</v>
      </c>
      <c r="E84" s="143" t="s">
        <v>249</v>
      </c>
    </row>
    <row r="85" spans="1:6" x14ac:dyDescent="0.25">
      <c r="A85" s="154" t="s">
        <v>147</v>
      </c>
      <c r="B85" s="155" t="s">
        <v>148</v>
      </c>
      <c r="C85" s="156">
        <v>-199</v>
      </c>
      <c r="E85" s="143" t="s">
        <v>249</v>
      </c>
    </row>
    <row r="86" spans="1:6" x14ac:dyDescent="0.25">
      <c r="A86" s="154" t="s">
        <v>147</v>
      </c>
      <c r="B86" s="155" t="s">
        <v>149</v>
      </c>
      <c r="C86" s="156">
        <v>-99</v>
      </c>
      <c r="E86" s="143" t="s">
        <v>249</v>
      </c>
    </row>
    <row r="87" spans="1:6" x14ac:dyDescent="0.25">
      <c r="A87" s="162" t="s">
        <v>127</v>
      </c>
      <c r="B87" s="159" t="s">
        <v>128</v>
      </c>
      <c r="C87" s="160">
        <v>-24</v>
      </c>
      <c r="D87" s="192">
        <f>SUM(C40:C87)</f>
        <v>-3746.5299999999984</v>
      </c>
      <c r="E87" s="144" t="s">
        <v>249</v>
      </c>
      <c r="F87" s="193" t="s">
        <v>271</v>
      </c>
    </row>
    <row r="88" spans="1:6" x14ac:dyDescent="0.25">
      <c r="A88" s="161" t="s">
        <v>161</v>
      </c>
      <c r="B88" s="152" t="s">
        <v>162</v>
      </c>
      <c r="C88" s="153">
        <v>-575</v>
      </c>
      <c r="D88" s="149"/>
      <c r="E88" s="142" t="s">
        <v>250</v>
      </c>
    </row>
    <row r="89" spans="1:6" x14ac:dyDescent="0.25">
      <c r="A89" s="154" t="s">
        <v>163</v>
      </c>
      <c r="B89" s="155" t="s">
        <v>164</v>
      </c>
      <c r="C89" s="156">
        <v>-750</v>
      </c>
      <c r="E89" s="143" t="s">
        <v>251</v>
      </c>
    </row>
    <row r="90" spans="1:6" x14ac:dyDescent="0.25">
      <c r="A90" s="154" t="s">
        <v>218</v>
      </c>
      <c r="B90" s="155" t="s">
        <v>219</v>
      </c>
      <c r="C90" s="156">
        <v>-52.5</v>
      </c>
      <c r="E90" s="143" t="s">
        <v>251</v>
      </c>
    </row>
    <row r="91" spans="1:6" x14ac:dyDescent="0.25">
      <c r="A91" s="157">
        <v>44570</v>
      </c>
      <c r="B91" s="155" t="s">
        <v>202</v>
      </c>
      <c r="C91" s="156">
        <v>-325</v>
      </c>
      <c r="E91" s="143" t="s">
        <v>251</v>
      </c>
    </row>
    <row r="92" spans="1:6" ht="30" x14ac:dyDescent="0.25">
      <c r="A92" s="194">
        <v>44569</v>
      </c>
      <c r="B92" s="195" t="s">
        <v>196</v>
      </c>
      <c r="C92" s="196">
        <v>-120</v>
      </c>
      <c r="D92" s="198">
        <f>SUM(C88:C92)</f>
        <v>-1822.5</v>
      </c>
      <c r="E92" s="197" t="s">
        <v>251</v>
      </c>
      <c r="F92" s="193" t="s">
        <v>270</v>
      </c>
    </row>
    <row r="93" spans="1:6" x14ac:dyDescent="0.25">
      <c r="A93" s="161" t="s">
        <v>143</v>
      </c>
      <c r="B93" s="152" t="s">
        <v>144</v>
      </c>
      <c r="C93" s="153">
        <v>-19.190000000000001</v>
      </c>
      <c r="D93" s="149"/>
      <c r="E93" s="142" t="s">
        <v>252</v>
      </c>
    </row>
    <row r="94" spans="1:6" x14ac:dyDescent="0.25">
      <c r="A94" s="154" t="s">
        <v>143</v>
      </c>
      <c r="B94" s="155" t="s">
        <v>144</v>
      </c>
      <c r="C94" s="156">
        <v>-30.12</v>
      </c>
      <c r="E94" s="143" t="s">
        <v>252</v>
      </c>
    </row>
    <row r="95" spans="1:6" x14ac:dyDescent="0.25">
      <c r="A95" s="154" t="s">
        <v>168</v>
      </c>
      <c r="B95" s="155" t="s">
        <v>169</v>
      </c>
      <c r="C95" s="156">
        <v>-17.989999999999998</v>
      </c>
      <c r="E95" s="143" t="s">
        <v>252</v>
      </c>
    </row>
    <row r="96" spans="1:6" x14ac:dyDescent="0.25">
      <c r="A96" s="154" t="s">
        <v>179</v>
      </c>
      <c r="B96" s="155" t="s">
        <v>180</v>
      </c>
      <c r="C96" s="156">
        <v>-17.989999999999998</v>
      </c>
      <c r="E96" s="143" t="s">
        <v>252</v>
      </c>
    </row>
    <row r="97" spans="1:6" x14ac:dyDescent="0.25">
      <c r="A97" s="154" t="s">
        <v>184</v>
      </c>
      <c r="B97" s="155" t="s">
        <v>185</v>
      </c>
      <c r="C97" s="156">
        <v>-17.989999999999998</v>
      </c>
      <c r="E97" s="143" t="s">
        <v>252</v>
      </c>
    </row>
    <row r="98" spans="1:6" x14ac:dyDescent="0.25">
      <c r="A98" s="154" t="s">
        <v>192</v>
      </c>
      <c r="B98" s="155" t="s">
        <v>193</v>
      </c>
      <c r="C98" s="156">
        <v>-17.989999999999998</v>
      </c>
      <c r="E98" s="143" t="s">
        <v>252</v>
      </c>
    </row>
    <row r="99" spans="1:6" x14ac:dyDescent="0.25">
      <c r="A99" s="154" t="s">
        <v>197</v>
      </c>
      <c r="B99" s="155" t="s">
        <v>198</v>
      </c>
      <c r="C99" s="156">
        <v>-17.989999999999998</v>
      </c>
      <c r="E99" s="143" t="s">
        <v>252</v>
      </c>
    </row>
    <row r="100" spans="1:6" x14ac:dyDescent="0.25">
      <c r="A100" s="154" t="s">
        <v>208</v>
      </c>
      <c r="B100" s="155" t="s">
        <v>209</v>
      </c>
      <c r="C100" s="156">
        <v>-17.989999999999998</v>
      </c>
      <c r="E100" s="143" t="s">
        <v>252</v>
      </c>
    </row>
    <row r="101" spans="1:6" x14ac:dyDescent="0.25">
      <c r="A101" s="154" t="s">
        <v>214</v>
      </c>
      <c r="B101" s="155" t="s">
        <v>215</v>
      </c>
      <c r="C101" s="156">
        <v>-17.989999999999998</v>
      </c>
      <c r="E101" s="143" t="s">
        <v>252</v>
      </c>
    </row>
    <row r="102" spans="1:6" x14ac:dyDescent="0.25">
      <c r="A102" s="154" t="s">
        <v>220</v>
      </c>
      <c r="B102" s="155" t="s">
        <v>221</v>
      </c>
      <c r="C102" s="156">
        <v>-17.989999999999998</v>
      </c>
      <c r="E102" s="143" t="s">
        <v>252</v>
      </c>
    </row>
    <row r="103" spans="1:6" x14ac:dyDescent="0.25">
      <c r="A103" s="154" t="s">
        <v>225</v>
      </c>
      <c r="B103" s="155" t="s">
        <v>226</v>
      </c>
      <c r="C103" s="156">
        <v>-17.989999999999998</v>
      </c>
      <c r="E103" s="143" t="s">
        <v>252</v>
      </c>
    </row>
    <row r="104" spans="1:6" x14ac:dyDescent="0.25">
      <c r="A104" s="154" t="s">
        <v>152</v>
      </c>
      <c r="B104" s="155" t="s">
        <v>153</v>
      </c>
      <c r="C104" s="156">
        <v>-50</v>
      </c>
      <c r="E104" s="143" t="s">
        <v>252</v>
      </c>
    </row>
    <row r="105" spans="1:6" x14ac:dyDescent="0.25">
      <c r="A105" s="154" t="s">
        <v>152</v>
      </c>
      <c r="B105" s="155" t="s">
        <v>153</v>
      </c>
      <c r="C105" s="156">
        <v>-100</v>
      </c>
      <c r="E105" s="143" t="s">
        <v>252</v>
      </c>
    </row>
    <row r="106" spans="1:6" x14ac:dyDescent="0.25">
      <c r="A106" s="162" t="s">
        <v>158</v>
      </c>
      <c r="B106" s="159" t="s">
        <v>159</v>
      </c>
      <c r="C106" s="160">
        <v>-25</v>
      </c>
      <c r="D106" s="150">
        <f>SUM(C93:C106)</f>
        <v>-386.22</v>
      </c>
      <c r="E106" s="144" t="s">
        <v>252</v>
      </c>
    </row>
    <row r="107" spans="1:6" x14ac:dyDescent="0.25">
      <c r="A107" s="161" t="s">
        <v>156</v>
      </c>
      <c r="B107" s="152" t="s">
        <v>157</v>
      </c>
      <c r="C107" s="153">
        <v>-96.55</v>
      </c>
      <c r="D107" s="149"/>
      <c r="E107" s="163" t="s">
        <v>120</v>
      </c>
      <c r="F107" s="166" t="s">
        <v>253</v>
      </c>
    </row>
    <row r="108" spans="1:6" x14ac:dyDescent="0.25">
      <c r="A108" s="157">
        <v>44751</v>
      </c>
      <c r="B108" s="155" t="s">
        <v>203</v>
      </c>
      <c r="C108" s="156">
        <v>-2700</v>
      </c>
      <c r="E108" s="143" t="s">
        <v>245</v>
      </c>
    </row>
    <row r="109" spans="1:6" x14ac:dyDescent="0.25">
      <c r="A109" s="154" t="s">
        <v>230</v>
      </c>
      <c r="B109" s="155" t="s">
        <v>231</v>
      </c>
      <c r="C109" s="156">
        <v>-3300</v>
      </c>
      <c r="E109" s="143" t="s">
        <v>245</v>
      </c>
    </row>
    <row r="110" spans="1:6" x14ac:dyDescent="0.25">
      <c r="A110" s="154" t="s">
        <v>234</v>
      </c>
      <c r="B110" s="155" t="s">
        <v>236</v>
      </c>
      <c r="C110" s="156">
        <v>-70.62</v>
      </c>
      <c r="E110" s="164" t="s">
        <v>120</v>
      </c>
      <c r="F110" s="166" t="s">
        <v>253</v>
      </c>
    </row>
    <row r="111" spans="1:6" x14ac:dyDescent="0.25">
      <c r="A111" s="154" t="s">
        <v>143</v>
      </c>
      <c r="B111" s="155" t="s">
        <v>146</v>
      </c>
      <c r="C111" s="156">
        <v>-74.099999999999994</v>
      </c>
      <c r="E111" s="164" t="s">
        <v>120</v>
      </c>
      <c r="F111" s="166" t="s">
        <v>253</v>
      </c>
    </row>
    <row r="112" spans="1:6" x14ac:dyDescent="0.25">
      <c r="A112" s="154" t="s">
        <v>172</v>
      </c>
      <c r="B112" s="155" t="s">
        <v>173</v>
      </c>
      <c r="C112" s="156">
        <v>-2000</v>
      </c>
      <c r="E112" s="143" t="s">
        <v>245</v>
      </c>
    </row>
    <row r="113" spans="1:6" x14ac:dyDescent="0.25">
      <c r="A113" s="154" t="s">
        <v>230</v>
      </c>
      <c r="B113" s="155" t="s">
        <v>232</v>
      </c>
      <c r="C113" s="156">
        <v>-3300</v>
      </c>
      <c r="E113" s="143" t="s">
        <v>245</v>
      </c>
    </row>
    <row r="114" spans="1:6" x14ac:dyDescent="0.25">
      <c r="A114" s="154" t="s">
        <v>234</v>
      </c>
      <c r="B114" s="155" t="s">
        <v>235</v>
      </c>
      <c r="C114" s="156">
        <v>-1549.3</v>
      </c>
      <c r="E114" s="164" t="s">
        <v>120</v>
      </c>
      <c r="F114" s="166" t="s">
        <v>253</v>
      </c>
    </row>
    <row r="115" spans="1:6" x14ac:dyDescent="0.25">
      <c r="A115" s="154" t="s">
        <v>172</v>
      </c>
      <c r="B115" s="155" t="s">
        <v>174</v>
      </c>
      <c r="C115" s="156">
        <v>-2000</v>
      </c>
      <c r="E115" s="143" t="s">
        <v>245</v>
      </c>
    </row>
    <row r="116" spans="1:6" x14ac:dyDescent="0.25">
      <c r="A116" s="157">
        <v>44751</v>
      </c>
      <c r="B116" s="155" t="s">
        <v>204</v>
      </c>
      <c r="C116" s="156">
        <v>-2700</v>
      </c>
      <c r="E116" s="143" t="s">
        <v>245</v>
      </c>
    </row>
    <row r="117" spans="1:6" x14ac:dyDescent="0.25">
      <c r="A117" s="154" t="s">
        <v>230</v>
      </c>
      <c r="B117" s="155" t="s">
        <v>233</v>
      </c>
      <c r="C117" s="156">
        <v>-3300</v>
      </c>
      <c r="E117" s="143" t="s">
        <v>245</v>
      </c>
    </row>
    <row r="118" spans="1:6" x14ac:dyDescent="0.25">
      <c r="A118" s="157">
        <v>44751</v>
      </c>
      <c r="B118" s="155" t="s">
        <v>205</v>
      </c>
      <c r="C118" s="156">
        <v>-2700</v>
      </c>
      <c r="E118" s="143" t="s">
        <v>245</v>
      </c>
    </row>
    <row r="119" spans="1:6" x14ac:dyDescent="0.25">
      <c r="A119" s="162" t="s">
        <v>172</v>
      </c>
      <c r="B119" s="159" t="s">
        <v>175</v>
      </c>
      <c r="C119" s="160">
        <v>-2000</v>
      </c>
      <c r="D119" s="192">
        <f>SUM(C107:C119)</f>
        <v>-25790.57</v>
      </c>
      <c r="E119" s="144" t="s">
        <v>245</v>
      </c>
    </row>
    <row r="121" spans="1:6" x14ac:dyDescent="0.25">
      <c r="A121" s="167"/>
      <c r="B121" s="168" t="s">
        <v>254</v>
      </c>
      <c r="C121" s="169"/>
      <c r="D121" s="170"/>
      <c r="E121" s="171" t="s">
        <v>256</v>
      </c>
    </row>
    <row r="122" spans="1:6" s="137" customFormat="1" x14ac:dyDescent="0.25">
      <c r="A122" s="176" t="s">
        <v>156</v>
      </c>
      <c r="B122" s="172" t="s">
        <v>157</v>
      </c>
      <c r="C122" s="173">
        <v>-96.55</v>
      </c>
      <c r="D122" s="174"/>
      <c r="E122" s="183" t="s">
        <v>269</v>
      </c>
      <c r="F122" s="175"/>
    </row>
    <row r="123" spans="1:6" x14ac:dyDescent="0.25">
      <c r="A123" s="177">
        <v>44637</v>
      </c>
      <c r="B123" s="121" t="s">
        <v>263</v>
      </c>
      <c r="C123" s="118">
        <v>6.55</v>
      </c>
      <c r="E123" s="131" t="s">
        <v>249</v>
      </c>
    </row>
    <row r="124" spans="1:6" x14ac:dyDescent="0.25">
      <c r="A124" s="177">
        <v>44638</v>
      </c>
      <c r="B124" s="121" t="s">
        <v>264</v>
      </c>
      <c r="C124" s="118">
        <v>90</v>
      </c>
      <c r="D124" s="145">
        <f>SUM(C123:C124)</f>
        <v>96.55</v>
      </c>
      <c r="E124" s="131" t="s">
        <v>265</v>
      </c>
    </row>
    <row r="125" spans="1:6" x14ac:dyDescent="0.25">
      <c r="A125" s="177"/>
      <c r="B125" s="121"/>
      <c r="E125" s="131"/>
    </row>
    <row r="126" spans="1:6" s="137" customFormat="1" x14ac:dyDescent="0.25">
      <c r="A126" s="176" t="s">
        <v>234</v>
      </c>
      <c r="B126" s="172" t="s">
        <v>236</v>
      </c>
      <c r="C126" s="173">
        <v>-70.62</v>
      </c>
      <c r="D126" s="174"/>
      <c r="E126" s="183" t="s">
        <v>267</v>
      </c>
      <c r="F126" s="175"/>
    </row>
    <row r="127" spans="1:6" s="137" customFormat="1" x14ac:dyDescent="0.25">
      <c r="A127" s="178">
        <v>44759</v>
      </c>
      <c r="B127" s="179" t="s">
        <v>263</v>
      </c>
      <c r="C127" s="182">
        <v>5.94</v>
      </c>
      <c r="D127" s="180"/>
      <c r="E127" s="131" t="s">
        <v>249</v>
      </c>
      <c r="F127" s="175"/>
    </row>
    <row r="128" spans="1:6" s="137" customFormat="1" x14ac:dyDescent="0.25">
      <c r="A128" s="178">
        <v>44790</v>
      </c>
      <c r="B128" s="179" t="s">
        <v>263</v>
      </c>
      <c r="C128" s="182">
        <v>6.06</v>
      </c>
      <c r="D128" s="180"/>
      <c r="E128" s="131" t="s">
        <v>249</v>
      </c>
      <c r="F128" s="175"/>
    </row>
    <row r="129" spans="1:6" s="137" customFormat="1" x14ac:dyDescent="0.25">
      <c r="A129" s="178">
        <v>44821</v>
      </c>
      <c r="B129" s="179" t="s">
        <v>263</v>
      </c>
      <c r="C129" s="182">
        <v>5.77</v>
      </c>
      <c r="D129" s="180"/>
      <c r="E129" s="131" t="s">
        <v>249</v>
      </c>
      <c r="F129" s="175"/>
    </row>
    <row r="130" spans="1:6" x14ac:dyDescent="0.25">
      <c r="A130" s="181">
        <v>44840</v>
      </c>
      <c r="B130" s="121" t="s">
        <v>266</v>
      </c>
      <c r="C130" s="132">
        <v>34.99</v>
      </c>
      <c r="D130" s="180"/>
      <c r="E130" s="131" t="s">
        <v>249</v>
      </c>
    </row>
    <row r="131" spans="1:6" x14ac:dyDescent="0.25">
      <c r="A131" s="181">
        <v>44851</v>
      </c>
      <c r="B131" s="121" t="s">
        <v>263</v>
      </c>
      <c r="C131" s="132">
        <v>5.66</v>
      </c>
      <c r="D131" s="180"/>
      <c r="E131" s="131" t="s">
        <v>249</v>
      </c>
    </row>
    <row r="132" spans="1:6" x14ac:dyDescent="0.25">
      <c r="A132" s="181">
        <v>44882</v>
      </c>
      <c r="B132" s="121" t="s">
        <v>263</v>
      </c>
      <c r="C132" s="132">
        <v>6.01</v>
      </c>
      <c r="D132" s="180"/>
      <c r="E132" s="131" t="s">
        <v>249</v>
      </c>
    </row>
    <row r="133" spans="1:6" x14ac:dyDescent="0.25">
      <c r="A133" s="181">
        <v>44912</v>
      </c>
      <c r="B133" s="121" t="s">
        <v>263</v>
      </c>
      <c r="C133" s="132">
        <v>6.19</v>
      </c>
      <c r="D133" s="180">
        <f>SUM(C127:C133)</f>
        <v>70.62</v>
      </c>
      <c r="E133" s="131" t="s">
        <v>249</v>
      </c>
    </row>
    <row r="134" spans="1:6" x14ac:dyDescent="0.25">
      <c r="A134" s="165"/>
      <c r="B134" s="121"/>
      <c r="C134" s="132"/>
      <c r="D134" s="180"/>
      <c r="E134" s="131"/>
    </row>
    <row r="135" spans="1:6" s="137" customFormat="1" x14ac:dyDescent="0.25">
      <c r="A135" s="176" t="s">
        <v>143</v>
      </c>
      <c r="B135" s="172" t="s">
        <v>146</v>
      </c>
      <c r="C135" s="173">
        <v>-74.099999999999994</v>
      </c>
      <c r="D135" s="174"/>
      <c r="E135" s="183" t="s">
        <v>268</v>
      </c>
      <c r="F135" s="175"/>
    </row>
    <row r="136" spans="1:6" x14ac:dyDescent="0.25">
      <c r="A136" s="177">
        <v>44565</v>
      </c>
      <c r="B136" s="121" t="s">
        <v>260</v>
      </c>
      <c r="C136" s="118">
        <v>11.33</v>
      </c>
      <c r="E136" s="131" t="s">
        <v>249</v>
      </c>
    </row>
    <row r="137" spans="1:6" x14ac:dyDescent="0.25">
      <c r="A137" s="177">
        <v>44565</v>
      </c>
      <c r="B137" s="121" t="s">
        <v>261</v>
      </c>
      <c r="C137" s="118">
        <v>0.11</v>
      </c>
      <c r="E137" s="131" t="s">
        <v>249</v>
      </c>
    </row>
    <row r="138" spans="1:6" x14ac:dyDescent="0.25">
      <c r="A138" s="177">
        <v>44578</v>
      </c>
      <c r="B138" s="121" t="s">
        <v>263</v>
      </c>
      <c r="C138" s="118">
        <v>6.87</v>
      </c>
      <c r="E138" s="131" t="s">
        <v>249</v>
      </c>
    </row>
    <row r="139" spans="1:6" x14ac:dyDescent="0.25">
      <c r="A139" s="177">
        <v>44609</v>
      </c>
      <c r="B139" s="121" t="s">
        <v>263</v>
      </c>
      <c r="C139" s="118">
        <v>6.79</v>
      </c>
      <c r="E139" s="131" t="s">
        <v>249</v>
      </c>
    </row>
    <row r="140" spans="1:6" x14ac:dyDescent="0.25">
      <c r="A140" s="177">
        <v>44624</v>
      </c>
      <c r="B140" s="121" t="s">
        <v>262</v>
      </c>
      <c r="C140" s="118">
        <v>49</v>
      </c>
      <c r="D140" s="145">
        <f>SUM(C136:C140)</f>
        <v>74.099999999999994</v>
      </c>
      <c r="E140" s="131" t="s">
        <v>249</v>
      </c>
    </row>
    <row r="141" spans="1:6" x14ac:dyDescent="0.25">
      <c r="A141" s="64"/>
    </row>
    <row r="142" spans="1:6" x14ac:dyDescent="0.25">
      <c r="A142" s="176" t="s">
        <v>234</v>
      </c>
      <c r="B142" s="172" t="s">
        <v>235</v>
      </c>
      <c r="C142" s="173">
        <v>-1549.3</v>
      </c>
      <c r="D142" s="174"/>
      <c r="E142" s="183" t="s">
        <v>255</v>
      </c>
    </row>
    <row r="143" spans="1:6" x14ac:dyDescent="0.25">
      <c r="A143" s="177">
        <v>44916</v>
      </c>
      <c r="B143" s="121" t="s">
        <v>257</v>
      </c>
      <c r="C143" s="118">
        <v>1075.27</v>
      </c>
      <c r="E143" s="131" t="s">
        <v>251</v>
      </c>
    </row>
    <row r="144" spans="1:6" x14ac:dyDescent="0.25">
      <c r="A144" s="177">
        <v>44916</v>
      </c>
      <c r="B144" s="121" t="s">
        <v>258</v>
      </c>
      <c r="C144" s="118">
        <v>453.54</v>
      </c>
      <c r="E144" s="131" t="s">
        <v>249</v>
      </c>
    </row>
    <row r="145" spans="1:5" x14ac:dyDescent="0.25">
      <c r="A145" s="177">
        <v>44916</v>
      </c>
      <c r="B145" s="121" t="s">
        <v>259</v>
      </c>
      <c r="C145" s="118">
        <v>20.49</v>
      </c>
      <c r="D145" s="145">
        <f>SUM(C143:C145)</f>
        <v>1549.3</v>
      </c>
      <c r="E145" s="131" t="s">
        <v>249</v>
      </c>
    </row>
    <row r="146" spans="1:5" x14ac:dyDescent="0.25">
      <c r="A146" s="64"/>
    </row>
    <row r="147" spans="1:5" x14ac:dyDescent="0.25">
      <c r="A147" s="177"/>
      <c r="B147" s="121"/>
      <c r="E147" s="131"/>
    </row>
    <row r="148" spans="1:5" x14ac:dyDescent="0.25">
      <c r="A148" s="64"/>
    </row>
    <row r="149" spans="1:5" x14ac:dyDescent="0.25">
      <c r="A149" s="64"/>
    </row>
    <row r="150" spans="1:5" x14ac:dyDescent="0.25">
      <c r="A150" s="64"/>
    </row>
    <row r="151" spans="1:5" x14ac:dyDescent="0.25">
      <c r="A151" s="64"/>
    </row>
    <row r="152" spans="1:5" x14ac:dyDescent="0.25">
      <c r="A152" s="64"/>
    </row>
    <row r="153" spans="1:5" x14ac:dyDescent="0.25">
      <c r="A153" s="64"/>
    </row>
  </sheetData>
  <autoFilter ref="A8:F8" xr:uid="{0218B4D3-8DD3-45D0-BDFD-4239B238CC9F}">
    <sortState xmlns:xlrd2="http://schemas.microsoft.com/office/spreadsheetml/2017/richdata2" ref="A8:F9">
      <sortCondition ref="E8"/>
    </sortState>
  </autoFilter>
  <sortState xmlns:xlrd2="http://schemas.microsoft.com/office/spreadsheetml/2017/richdata2" ref="A11:C119">
    <sortCondition ref="B10:B119"/>
  </sortState>
  <pageMargins left="0.25" right="0.25" top="0.75" bottom="0.75" header="0.3" footer="0.3"/>
  <pageSetup scale="60" fitToHeight="0" orientation="landscape" horizontalDpi="4294967293" verticalDpi="4294967293" r:id="rId1"/>
  <headerFooter>
    <oddFooter>&amp;L&amp;P of &amp;N&amp;C&amp;A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A7FBE-FAEB-4294-A3EB-02C12081FEF9}">
  <sheetPr>
    <tabColor theme="8" tint="-0.499984740745262"/>
    <pageSetUpPr fitToPage="1"/>
  </sheetPr>
  <dimension ref="A2:D143"/>
  <sheetViews>
    <sheetView tabSelected="1" zoomScale="85" zoomScaleNormal="85" workbookViewId="0">
      <selection activeCell="F7" sqref="F7"/>
    </sheetView>
  </sheetViews>
  <sheetFormatPr defaultRowHeight="15" x14ac:dyDescent="0.25"/>
  <cols>
    <col min="1" max="1" width="14.5703125" style="50" customWidth="1"/>
    <col min="2" max="2" width="123" style="50" customWidth="1"/>
    <col min="3" max="3" width="16.85546875" style="52" customWidth="1"/>
    <col min="4" max="4" width="15.7109375" style="52" customWidth="1"/>
    <col min="5" max="5" width="49.5703125" style="50" customWidth="1"/>
    <col min="6" max="16384" width="9.140625" style="50"/>
  </cols>
  <sheetData>
    <row r="2" spans="1:4" s="64" customFormat="1" ht="36" customHeight="1" x14ac:dyDescent="0.2">
      <c r="A2" s="67" t="s">
        <v>5</v>
      </c>
      <c r="B2" s="74" t="s">
        <v>67</v>
      </c>
      <c r="C2" s="65" t="s">
        <v>26</v>
      </c>
      <c r="D2" s="125"/>
    </row>
    <row r="3" spans="1:4" s="120" customFormat="1" ht="18.75" x14ac:dyDescent="0.3">
      <c r="A3" s="119" t="s">
        <v>68</v>
      </c>
      <c r="B3" s="119"/>
      <c r="C3" s="126">
        <v>663.71</v>
      </c>
      <c r="D3" s="127"/>
    </row>
    <row r="4" spans="1:4" s="120" customFormat="1" ht="18.75" x14ac:dyDescent="0.3">
      <c r="A4" s="119" t="s">
        <v>24</v>
      </c>
      <c r="B4" s="119"/>
      <c r="C4" s="126">
        <v>33665.699999999997</v>
      </c>
      <c r="D4" s="127">
        <f>SUM(C15,C28,C39,C55,C79,C85,C89,C97,C109,C116,C120)</f>
        <v>33665.699999999997</v>
      </c>
    </row>
    <row r="5" spans="1:4" s="120" customFormat="1" ht="18.75" x14ac:dyDescent="0.3">
      <c r="A5" s="119" t="s">
        <v>23</v>
      </c>
      <c r="B5" s="119"/>
      <c r="C5" s="126">
        <v>-32129.360000000001</v>
      </c>
      <c r="D5" s="127">
        <f>SUM(C10:C130)-D4</f>
        <v>-32129.359999999993</v>
      </c>
    </row>
    <row r="6" spans="1:4" s="120" customFormat="1" ht="18.75" x14ac:dyDescent="0.3">
      <c r="A6" s="119" t="s">
        <v>242</v>
      </c>
      <c r="B6" s="119"/>
      <c r="C6" s="126">
        <v>2200.0500000000002</v>
      </c>
      <c r="D6" s="127"/>
    </row>
    <row r="7" spans="1:4" s="53" customFormat="1" ht="15.75" x14ac:dyDescent="0.25">
      <c r="A7" s="122"/>
      <c r="B7" s="122"/>
      <c r="C7" s="128"/>
      <c r="D7" s="128"/>
    </row>
    <row r="8" spans="1:4" s="73" customFormat="1" ht="15.75" x14ac:dyDescent="0.25">
      <c r="A8" s="116" t="s">
        <v>21</v>
      </c>
      <c r="B8" s="115" t="s">
        <v>5</v>
      </c>
      <c r="C8" s="117" t="s">
        <v>1</v>
      </c>
      <c r="D8" s="117" t="s">
        <v>58</v>
      </c>
    </row>
    <row r="9" spans="1:4" s="53" customFormat="1" ht="15.75" x14ac:dyDescent="0.25">
      <c r="A9" s="123">
        <v>44562</v>
      </c>
      <c r="B9" s="122" t="s">
        <v>68</v>
      </c>
      <c r="C9" s="128"/>
      <c r="D9" s="128">
        <v>663.71</v>
      </c>
    </row>
    <row r="10" spans="1:4" s="53" customFormat="1" ht="15.75" x14ac:dyDescent="0.25">
      <c r="A10" s="123">
        <v>44621</v>
      </c>
      <c r="B10" s="122" t="s">
        <v>123</v>
      </c>
      <c r="C10" s="128">
        <v>-11.38</v>
      </c>
      <c r="D10" s="128">
        <v>652.33000000000004</v>
      </c>
    </row>
    <row r="11" spans="1:4" s="53" customFormat="1" ht="15.75" x14ac:dyDescent="0.25">
      <c r="A11" s="123">
        <v>44621</v>
      </c>
      <c r="B11" s="122" t="s">
        <v>53</v>
      </c>
      <c r="C11" s="128">
        <v>-29.95</v>
      </c>
      <c r="D11" s="128">
        <v>622.38</v>
      </c>
    </row>
    <row r="12" spans="1:4" s="53" customFormat="1" ht="15.75" x14ac:dyDescent="0.25">
      <c r="A12" s="123">
        <v>44621</v>
      </c>
      <c r="B12" s="122" t="s">
        <v>124</v>
      </c>
      <c r="C12" s="128">
        <v>-0.34</v>
      </c>
      <c r="D12" s="128">
        <v>622.04</v>
      </c>
    </row>
    <row r="13" spans="1:4" s="53" customFormat="1" ht="15.75" x14ac:dyDescent="0.25">
      <c r="A13" s="123" t="s">
        <v>125</v>
      </c>
      <c r="B13" s="122" t="s">
        <v>52</v>
      </c>
      <c r="C13" s="128">
        <v>-9.49</v>
      </c>
      <c r="D13" s="128">
        <v>612.54999999999995</v>
      </c>
    </row>
    <row r="14" spans="1:4" s="53" customFormat="1" ht="15.75" x14ac:dyDescent="0.25">
      <c r="A14" s="123" t="s">
        <v>126</v>
      </c>
      <c r="B14" s="122" t="s">
        <v>40</v>
      </c>
      <c r="C14" s="128">
        <v>-47.69</v>
      </c>
      <c r="D14" s="128">
        <v>564.86</v>
      </c>
    </row>
    <row r="15" spans="1:4" s="53" customFormat="1" ht="15.75" x14ac:dyDescent="0.25">
      <c r="A15" s="123" t="s">
        <v>127</v>
      </c>
      <c r="B15" s="122" t="s">
        <v>15</v>
      </c>
      <c r="C15" s="128">
        <v>1500</v>
      </c>
      <c r="D15" s="128">
        <v>2064.86</v>
      </c>
    </row>
    <row r="16" spans="1:4" s="53" customFormat="1" ht="15.75" x14ac:dyDescent="0.25">
      <c r="A16" s="123" t="s">
        <v>127</v>
      </c>
      <c r="B16" s="122" t="s">
        <v>128</v>
      </c>
      <c r="C16" s="128">
        <v>-24</v>
      </c>
      <c r="D16" s="128">
        <v>2040.86</v>
      </c>
    </row>
    <row r="17" spans="1:4" s="53" customFormat="1" ht="15.75" x14ac:dyDescent="0.25">
      <c r="A17" s="123" t="s">
        <v>127</v>
      </c>
      <c r="B17" s="122" t="s">
        <v>54</v>
      </c>
      <c r="C17" s="128">
        <v>-49</v>
      </c>
      <c r="D17" s="128">
        <v>1991.86</v>
      </c>
    </row>
    <row r="18" spans="1:4" s="53" customFormat="1" ht="15.75" x14ac:dyDescent="0.25">
      <c r="A18" s="123" t="s">
        <v>127</v>
      </c>
      <c r="B18" s="122" t="s">
        <v>129</v>
      </c>
      <c r="C18" s="128">
        <v>-0.72</v>
      </c>
      <c r="D18" s="128">
        <v>1991.14</v>
      </c>
    </row>
    <row r="19" spans="1:4" s="53" customFormat="1" ht="15.75" x14ac:dyDescent="0.25">
      <c r="A19" s="123" t="s">
        <v>130</v>
      </c>
      <c r="B19" s="122" t="s">
        <v>131</v>
      </c>
      <c r="C19" s="128">
        <v>-23.2</v>
      </c>
      <c r="D19" s="128">
        <v>1967.94</v>
      </c>
    </row>
    <row r="20" spans="1:4" s="53" customFormat="1" ht="15.75" x14ac:dyDescent="0.25">
      <c r="A20" s="123" t="s">
        <v>130</v>
      </c>
      <c r="B20" s="122" t="s">
        <v>132</v>
      </c>
      <c r="C20" s="128">
        <v>-45</v>
      </c>
      <c r="D20" s="128">
        <v>1922.94</v>
      </c>
    </row>
    <row r="21" spans="1:4" s="53" customFormat="1" ht="15.75" x14ac:dyDescent="0.25">
      <c r="A21" s="123" t="s">
        <v>130</v>
      </c>
      <c r="B21" s="122" t="s">
        <v>133</v>
      </c>
      <c r="C21" s="128">
        <v>-1.35</v>
      </c>
      <c r="D21" s="128">
        <v>1921.59</v>
      </c>
    </row>
    <row r="22" spans="1:4" s="53" customFormat="1" ht="15.75" x14ac:dyDescent="0.25">
      <c r="A22" s="123" t="s">
        <v>130</v>
      </c>
      <c r="B22" s="122" t="s">
        <v>134</v>
      </c>
      <c r="C22" s="128">
        <v>-0.7</v>
      </c>
      <c r="D22" s="128">
        <v>1920.89</v>
      </c>
    </row>
    <row r="23" spans="1:4" s="53" customFormat="1" ht="15.75" x14ac:dyDescent="0.25">
      <c r="A23" s="123" t="s">
        <v>135</v>
      </c>
      <c r="B23" s="122" t="s">
        <v>136</v>
      </c>
      <c r="C23" s="128">
        <v>-6.99</v>
      </c>
      <c r="D23" s="128">
        <v>1913.9</v>
      </c>
    </row>
    <row r="24" spans="1:4" s="53" customFormat="1" ht="15.75" x14ac:dyDescent="0.25">
      <c r="A24" s="123" t="s">
        <v>135</v>
      </c>
      <c r="B24" s="122" t="s">
        <v>137</v>
      </c>
      <c r="C24" s="128">
        <v>-0.21</v>
      </c>
      <c r="D24" s="128">
        <v>1913.69</v>
      </c>
    </row>
    <row r="25" spans="1:4" s="53" customFormat="1" ht="15.75" x14ac:dyDescent="0.25">
      <c r="A25" s="123">
        <v>44563</v>
      </c>
      <c r="B25" s="122" t="s">
        <v>53</v>
      </c>
      <c r="C25" s="128">
        <v>-29.95</v>
      </c>
      <c r="D25" s="128">
        <v>1883.74</v>
      </c>
    </row>
    <row r="26" spans="1:4" s="53" customFormat="1" ht="15.75" x14ac:dyDescent="0.25">
      <c r="A26" s="123">
        <v>44744</v>
      </c>
      <c r="B26" s="122" t="s">
        <v>138</v>
      </c>
      <c r="C26" s="128">
        <v>-37.18</v>
      </c>
      <c r="D26" s="128">
        <v>1846.56</v>
      </c>
    </row>
    <row r="27" spans="1:4" s="53" customFormat="1" ht="15.75" x14ac:dyDescent="0.25">
      <c r="A27" s="123" t="s">
        <v>139</v>
      </c>
      <c r="B27" s="122" t="s">
        <v>140</v>
      </c>
      <c r="C27" s="128">
        <v>-850</v>
      </c>
      <c r="D27" s="128">
        <v>996.56</v>
      </c>
    </row>
    <row r="28" spans="1:4" s="53" customFormat="1" ht="15.75" x14ac:dyDescent="0.25">
      <c r="A28" s="123" t="s">
        <v>141</v>
      </c>
      <c r="B28" s="122" t="s">
        <v>15</v>
      </c>
      <c r="C28" s="128">
        <v>1500</v>
      </c>
      <c r="D28" s="128">
        <v>2496.56</v>
      </c>
    </row>
    <row r="29" spans="1:4" s="53" customFormat="1" ht="15.75" x14ac:dyDescent="0.25">
      <c r="A29" s="123" t="s">
        <v>142</v>
      </c>
      <c r="B29" s="122" t="s">
        <v>51</v>
      </c>
      <c r="C29" s="128">
        <v>-11.62</v>
      </c>
      <c r="D29" s="128">
        <v>2484.94</v>
      </c>
    </row>
    <row r="30" spans="1:4" s="53" customFormat="1" ht="15.75" x14ac:dyDescent="0.25">
      <c r="A30" s="123" t="s">
        <v>142</v>
      </c>
      <c r="B30" s="122" t="s">
        <v>39</v>
      </c>
      <c r="C30" s="128">
        <v>-59</v>
      </c>
      <c r="D30" s="128">
        <v>2425.94</v>
      </c>
    </row>
    <row r="31" spans="1:4" s="53" customFormat="1" ht="15.75" x14ac:dyDescent="0.25">
      <c r="A31" s="123">
        <v>44564</v>
      </c>
      <c r="B31" s="122" t="s">
        <v>53</v>
      </c>
      <c r="C31" s="128">
        <v>-29.95</v>
      </c>
      <c r="D31" s="128">
        <v>2395.9899999999998</v>
      </c>
    </row>
    <row r="32" spans="1:4" s="53" customFormat="1" ht="15.75" x14ac:dyDescent="0.25">
      <c r="A32" s="123" t="s">
        <v>143</v>
      </c>
      <c r="B32" s="122" t="s">
        <v>144</v>
      </c>
      <c r="C32" s="128">
        <v>-19.190000000000001</v>
      </c>
      <c r="D32" s="128">
        <v>2376.8000000000002</v>
      </c>
    </row>
    <row r="33" spans="1:4" s="53" customFormat="1" ht="15.75" x14ac:dyDescent="0.25">
      <c r="A33" s="123" t="s">
        <v>143</v>
      </c>
      <c r="B33" s="122" t="s">
        <v>144</v>
      </c>
      <c r="C33" s="128">
        <v>-30.12</v>
      </c>
      <c r="D33" s="128">
        <v>2346.6799999999998</v>
      </c>
    </row>
    <row r="34" spans="1:4" s="53" customFormat="1" ht="15.75" x14ac:dyDescent="0.25">
      <c r="A34" s="123" t="s">
        <v>143</v>
      </c>
      <c r="B34" s="122" t="s">
        <v>145</v>
      </c>
      <c r="C34" s="128">
        <v>-66.66</v>
      </c>
      <c r="D34" s="128">
        <v>2280.02</v>
      </c>
    </row>
    <row r="35" spans="1:4" s="53" customFormat="1" ht="15.75" x14ac:dyDescent="0.25">
      <c r="A35" s="123" t="s">
        <v>143</v>
      </c>
      <c r="B35" s="122" t="s">
        <v>146</v>
      </c>
      <c r="C35" s="128">
        <v>-74.099999999999994</v>
      </c>
      <c r="D35" s="128">
        <v>2205.92</v>
      </c>
    </row>
    <row r="36" spans="1:4" s="53" customFormat="1" ht="15.75" x14ac:dyDescent="0.25">
      <c r="A36" s="123" t="s">
        <v>147</v>
      </c>
      <c r="B36" s="122" t="s">
        <v>148</v>
      </c>
      <c r="C36" s="128">
        <v>-199</v>
      </c>
      <c r="D36" s="128">
        <v>2006.92</v>
      </c>
    </row>
    <row r="37" spans="1:4" s="53" customFormat="1" ht="15.75" x14ac:dyDescent="0.25">
      <c r="A37" s="123" t="s">
        <v>147</v>
      </c>
      <c r="B37" s="122" t="s">
        <v>149</v>
      </c>
      <c r="C37" s="128">
        <v>-99</v>
      </c>
      <c r="D37" s="128">
        <v>1907.92</v>
      </c>
    </row>
    <row r="38" spans="1:4" s="53" customFormat="1" ht="15.75" x14ac:dyDescent="0.25">
      <c r="A38" s="123" t="s">
        <v>147</v>
      </c>
      <c r="B38" s="122" t="s">
        <v>150</v>
      </c>
      <c r="C38" s="128">
        <v>-1</v>
      </c>
      <c r="D38" s="128">
        <v>1906.92</v>
      </c>
    </row>
    <row r="39" spans="1:4" s="53" customFormat="1" ht="15.75" x14ac:dyDescent="0.25">
      <c r="A39" s="123" t="s">
        <v>151</v>
      </c>
      <c r="B39" s="122" t="s">
        <v>15</v>
      </c>
      <c r="C39" s="128">
        <v>3850</v>
      </c>
      <c r="D39" s="128">
        <v>5756.92</v>
      </c>
    </row>
    <row r="40" spans="1:4" s="53" customFormat="1" ht="15.75" x14ac:dyDescent="0.25">
      <c r="A40" s="123" t="s">
        <v>152</v>
      </c>
      <c r="B40" s="122" t="s">
        <v>153</v>
      </c>
      <c r="C40" s="128">
        <v>-50</v>
      </c>
      <c r="D40" s="128">
        <v>5706.92</v>
      </c>
    </row>
    <row r="41" spans="1:4" s="53" customFormat="1" ht="15.75" x14ac:dyDescent="0.25">
      <c r="A41" s="123" t="s">
        <v>152</v>
      </c>
      <c r="B41" s="122" t="s">
        <v>153</v>
      </c>
      <c r="C41" s="128">
        <v>-100</v>
      </c>
      <c r="D41" s="128">
        <v>5606.92</v>
      </c>
    </row>
    <row r="42" spans="1:4" s="53" customFormat="1" ht="15.75" x14ac:dyDescent="0.25">
      <c r="A42" s="123" t="s">
        <v>152</v>
      </c>
      <c r="B42" s="122" t="s">
        <v>154</v>
      </c>
      <c r="C42" s="128">
        <v>-29.63</v>
      </c>
      <c r="D42" s="128">
        <v>5577.29</v>
      </c>
    </row>
    <row r="43" spans="1:4" s="53" customFormat="1" ht="15.75" x14ac:dyDescent="0.25">
      <c r="A43" s="123" t="s">
        <v>155</v>
      </c>
      <c r="B43" s="122" t="s">
        <v>50</v>
      </c>
      <c r="C43" s="128">
        <v>-11.62</v>
      </c>
      <c r="D43" s="128">
        <v>5565.67</v>
      </c>
    </row>
    <row r="44" spans="1:4" s="53" customFormat="1" ht="15.75" x14ac:dyDescent="0.25">
      <c r="A44" s="123" t="s">
        <v>155</v>
      </c>
      <c r="B44" s="122" t="s">
        <v>38</v>
      </c>
      <c r="C44" s="128">
        <v>-59</v>
      </c>
      <c r="D44" s="128">
        <v>5506.67</v>
      </c>
    </row>
    <row r="45" spans="1:4" s="53" customFormat="1" ht="15.75" x14ac:dyDescent="0.25">
      <c r="A45" s="123" t="s">
        <v>156</v>
      </c>
      <c r="B45" s="122" t="s">
        <v>157</v>
      </c>
      <c r="C45" s="128">
        <v>-96.55</v>
      </c>
      <c r="D45" s="128">
        <v>5410.12</v>
      </c>
    </row>
    <row r="46" spans="1:4" s="53" customFormat="1" ht="15.75" x14ac:dyDescent="0.25">
      <c r="A46" s="123" t="s">
        <v>158</v>
      </c>
      <c r="B46" s="122" t="s">
        <v>159</v>
      </c>
      <c r="C46" s="128">
        <v>-25</v>
      </c>
      <c r="D46" s="128">
        <v>5385.12</v>
      </c>
    </row>
    <row r="47" spans="1:4" s="53" customFormat="1" ht="15.75" x14ac:dyDescent="0.25">
      <c r="A47" s="123" t="s">
        <v>158</v>
      </c>
      <c r="B47" s="122" t="s">
        <v>160</v>
      </c>
      <c r="C47" s="128">
        <v>-1</v>
      </c>
      <c r="D47" s="128">
        <v>5384.12</v>
      </c>
    </row>
    <row r="48" spans="1:4" s="53" customFormat="1" ht="15.75" x14ac:dyDescent="0.25">
      <c r="A48" s="123" t="s">
        <v>161</v>
      </c>
      <c r="B48" s="122" t="s">
        <v>162</v>
      </c>
      <c r="C48" s="128">
        <v>-575</v>
      </c>
      <c r="D48" s="128">
        <v>4809.12</v>
      </c>
    </row>
    <row r="49" spans="1:4" s="53" customFormat="1" ht="15.75" x14ac:dyDescent="0.25">
      <c r="A49" s="123" t="s">
        <v>163</v>
      </c>
      <c r="B49" s="122" t="s">
        <v>164</v>
      </c>
      <c r="C49" s="128">
        <v>-750</v>
      </c>
      <c r="D49" s="128">
        <v>4059.12</v>
      </c>
    </row>
    <row r="50" spans="1:4" s="53" customFormat="1" ht="15.75" x14ac:dyDescent="0.25">
      <c r="A50" s="123">
        <v>44565</v>
      </c>
      <c r="B50" s="122" t="s">
        <v>53</v>
      </c>
      <c r="C50" s="128">
        <v>-29.95</v>
      </c>
      <c r="D50" s="128">
        <v>4029.17</v>
      </c>
    </row>
    <row r="51" spans="1:4" s="53" customFormat="1" ht="15.75" x14ac:dyDescent="0.25">
      <c r="A51" s="123">
        <v>44777</v>
      </c>
      <c r="B51" s="122" t="s">
        <v>165</v>
      </c>
      <c r="C51" s="128">
        <v>-149</v>
      </c>
      <c r="D51" s="128">
        <v>3880.17</v>
      </c>
    </row>
    <row r="52" spans="1:4" s="53" customFormat="1" ht="15.75" x14ac:dyDescent="0.25">
      <c r="A52" s="123" t="s">
        <v>166</v>
      </c>
      <c r="B52" s="122" t="s">
        <v>167</v>
      </c>
      <c r="C52" s="128">
        <v>-149</v>
      </c>
      <c r="D52" s="128">
        <v>3731.17</v>
      </c>
    </row>
    <row r="53" spans="1:4" s="53" customFormat="1" ht="15.75" x14ac:dyDescent="0.25">
      <c r="A53" s="123" t="s">
        <v>168</v>
      </c>
      <c r="B53" s="122" t="s">
        <v>169</v>
      </c>
      <c r="C53" s="128">
        <v>-17.989999999999998</v>
      </c>
      <c r="D53" s="128">
        <v>3713.18</v>
      </c>
    </row>
    <row r="54" spans="1:4" s="53" customFormat="1" ht="15.75" x14ac:dyDescent="0.25">
      <c r="A54" s="123" t="s">
        <v>170</v>
      </c>
      <c r="B54" s="122" t="s">
        <v>49</v>
      </c>
      <c r="C54" s="128">
        <v>-11.62</v>
      </c>
      <c r="D54" s="128">
        <v>3701.56</v>
      </c>
    </row>
    <row r="55" spans="1:4" s="53" customFormat="1" ht="15.75" x14ac:dyDescent="0.25">
      <c r="A55" s="123" t="s">
        <v>171</v>
      </c>
      <c r="B55" s="122" t="s">
        <v>15</v>
      </c>
      <c r="C55" s="128">
        <v>3557.1</v>
      </c>
      <c r="D55" s="128">
        <v>7258.66</v>
      </c>
    </row>
    <row r="56" spans="1:4" s="53" customFormat="1" ht="15.75" x14ac:dyDescent="0.25">
      <c r="A56" s="123" t="s">
        <v>171</v>
      </c>
      <c r="B56" s="122" t="s">
        <v>37</v>
      </c>
      <c r="C56" s="128">
        <v>-59</v>
      </c>
      <c r="D56" s="128">
        <v>7199.66</v>
      </c>
    </row>
    <row r="57" spans="1:4" s="53" customFormat="1" ht="15.75" x14ac:dyDescent="0.25">
      <c r="A57" s="123" t="s">
        <v>172</v>
      </c>
      <c r="B57" s="122" t="s">
        <v>173</v>
      </c>
      <c r="C57" s="128">
        <v>-2000</v>
      </c>
      <c r="D57" s="128">
        <v>5199.66</v>
      </c>
    </row>
    <row r="58" spans="1:4" s="53" customFormat="1" ht="15.75" x14ac:dyDescent="0.25">
      <c r="A58" s="123" t="s">
        <v>172</v>
      </c>
      <c r="B58" s="122" t="s">
        <v>174</v>
      </c>
      <c r="C58" s="128">
        <v>-2000</v>
      </c>
      <c r="D58" s="128">
        <v>3199.66</v>
      </c>
    </row>
    <row r="59" spans="1:4" s="53" customFormat="1" ht="15.75" x14ac:dyDescent="0.25">
      <c r="A59" s="123" t="s">
        <v>172</v>
      </c>
      <c r="B59" s="122" t="s">
        <v>175</v>
      </c>
      <c r="C59" s="128">
        <v>-2000</v>
      </c>
      <c r="D59" s="128">
        <v>1199.6600000000001</v>
      </c>
    </row>
    <row r="60" spans="1:4" s="53" customFormat="1" ht="15.75" x14ac:dyDescent="0.25">
      <c r="A60" s="123" t="s">
        <v>176</v>
      </c>
      <c r="B60" s="122" t="s">
        <v>177</v>
      </c>
      <c r="C60" s="128">
        <v>-1</v>
      </c>
      <c r="D60" s="128">
        <v>1198.6600000000001</v>
      </c>
    </row>
    <row r="61" spans="1:4" s="53" customFormat="1" ht="15.75" x14ac:dyDescent="0.25">
      <c r="A61" s="123" t="s">
        <v>176</v>
      </c>
      <c r="B61" s="122" t="s">
        <v>178</v>
      </c>
      <c r="C61" s="128">
        <v>-1</v>
      </c>
      <c r="D61" s="128">
        <v>1197.6600000000001</v>
      </c>
    </row>
    <row r="62" spans="1:4" s="53" customFormat="1" ht="15.75" x14ac:dyDescent="0.25">
      <c r="A62" s="123">
        <v>44597</v>
      </c>
      <c r="B62" s="122" t="s">
        <v>53</v>
      </c>
      <c r="C62" s="128">
        <v>-29.95</v>
      </c>
      <c r="D62" s="128">
        <v>1167.71</v>
      </c>
    </row>
    <row r="63" spans="1:4" s="53" customFormat="1" ht="15.75" x14ac:dyDescent="0.25">
      <c r="A63" s="123" t="s">
        <v>179</v>
      </c>
      <c r="B63" s="122" t="s">
        <v>180</v>
      </c>
      <c r="C63" s="128">
        <v>-17.989999999999998</v>
      </c>
      <c r="D63" s="128">
        <v>1149.72</v>
      </c>
    </row>
    <row r="64" spans="1:4" s="53" customFormat="1" ht="15.75" x14ac:dyDescent="0.25">
      <c r="A64" s="123" t="s">
        <v>181</v>
      </c>
      <c r="B64" s="122" t="s">
        <v>48</v>
      </c>
      <c r="C64" s="128">
        <v>-11.62</v>
      </c>
      <c r="D64" s="128">
        <v>1138.0999999999999</v>
      </c>
    </row>
    <row r="65" spans="1:4" s="53" customFormat="1" ht="15.75" x14ac:dyDescent="0.25">
      <c r="A65" s="123" t="s">
        <v>182</v>
      </c>
      <c r="B65" s="122" t="s">
        <v>36</v>
      </c>
      <c r="C65" s="128">
        <v>-59</v>
      </c>
      <c r="D65" s="128">
        <v>1079.0999999999999</v>
      </c>
    </row>
    <row r="66" spans="1:4" s="53" customFormat="1" ht="15.75" x14ac:dyDescent="0.25">
      <c r="A66" s="123">
        <v>44567</v>
      </c>
      <c r="B66" s="122" t="s">
        <v>53</v>
      </c>
      <c r="C66" s="128">
        <v>-29.95</v>
      </c>
      <c r="D66" s="128">
        <v>1049.1500000000001</v>
      </c>
    </row>
    <row r="67" spans="1:4" s="53" customFormat="1" ht="15.75" x14ac:dyDescent="0.25">
      <c r="A67" s="123">
        <v>44718</v>
      </c>
      <c r="B67" s="122" t="s">
        <v>55</v>
      </c>
      <c r="C67" s="128">
        <v>-239.88</v>
      </c>
      <c r="D67" s="128">
        <v>809.27</v>
      </c>
    </row>
    <row r="68" spans="1:4" s="53" customFormat="1" ht="15.75" x14ac:dyDescent="0.25">
      <c r="A68" s="123">
        <v>44779</v>
      </c>
      <c r="B68" s="122" t="s">
        <v>183</v>
      </c>
      <c r="C68" s="128">
        <v>-1</v>
      </c>
      <c r="D68" s="128">
        <v>808.27</v>
      </c>
    </row>
    <row r="69" spans="1:4" s="53" customFormat="1" ht="15.75" x14ac:dyDescent="0.25">
      <c r="A69" s="123">
        <v>44779</v>
      </c>
      <c r="B69" s="122" t="s">
        <v>183</v>
      </c>
      <c r="C69" s="128">
        <v>-16.989999999999998</v>
      </c>
      <c r="D69" s="128">
        <v>791.28</v>
      </c>
    </row>
    <row r="70" spans="1:4" s="53" customFormat="1" ht="15.75" x14ac:dyDescent="0.25">
      <c r="A70" s="123" t="s">
        <v>184</v>
      </c>
      <c r="B70" s="122" t="s">
        <v>185</v>
      </c>
      <c r="C70" s="128">
        <v>-17.989999999999998</v>
      </c>
      <c r="D70" s="128">
        <v>773.29</v>
      </c>
    </row>
    <row r="71" spans="1:4" s="53" customFormat="1" ht="15.75" x14ac:dyDescent="0.25">
      <c r="A71" s="123" t="s">
        <v>186</v>
      </c>
      <c r="B71" s="122" t="s">
        <v>47</v>
      </c>
      <c r="C71" s="128">
        <v>-11.62</v>
      </c>
      <c r="D71" s="128">
        <v>761.67</v>
      </c>
    </row>
    <row r="72" spans="1:4" s="53" customFormat="1" ht="15.75" x14ac:dyDescent="0.25">
      <c r="A72" s="123" t="s">
        <v>186</v>
      </c>
      <c r="B72" s="122" t="s">
        <v>35</v>
      </c>
      <c r="C72" s="128">
        <v>-59</v>
      </c>
      <c r="D72" s="128">
        <v>702.67</v>
      </c>
    </row>
    <row r="73" spans="1:4" s="53" customFormat="1" ht="15.75" x14ac:dyDescent="0.25">
      <c r="A73" s="123" t="s">
        <v>186</v>
      </c>
      <c r="B73" s="122" t="s">
        <v>187</v>
      </c>
      <c r="C73" s="128">
        <v>-49</v>
      </c>
      <c r="D73" s="128">
        <v>653.66999999999996</v>
      </c>
    </row>
    <row r="74" spans="1:4" s="53" customFormat="1" ht="15.75" x14ac:dyDescent="0.25">
      <c r="A74" s="123" t="s">
        <v>186</v>
      </c>
      <c r="B74" s="122" t="s">
        <v>188</v>
      </c>
      <c r="C74" s="128">
        <v>-23.2</v>
      </c>
      <c r="D74" s="128">
        <v>630.47</v>
      </c>
    </row>
    <row r="75" spans="1:4" s="53" customFormat="1" ht="15.75" x14ac:dyDescent="0.25">
      <c r="A75" s="123" t="s">
        <v>186</v>
      </c>
      <c r="B75" s="122" t="s">
        <v>189</v>
      </c>
      <c r="C75" s="128">
        <v>-45</v>
      </c>
      <c r="D75" s="128">
        <v>585.47</v>
      </c>
    </row>
    <row r="76" spans="1:4" s="53" customFormat="1" ht="15.75" x14ac:dyDescent="0.25">
      <c r="A76" s="123" t="s">
        <v>186</v>
      </c>
      <c r="B76" s="122" t="s">
        <v>190</v>
      </c>
      <c r="C76" s="128">
        <v>-1.35</v>
      </c>
      <c r="D76" s="128">
        <v>584.12</v>
      </c>
    </row>
    <row r="77" spans="1:4" s="53" customFormat="1" ht="15.75" x14ac:dyDescent="0.25">
      <c r="A77" s="123" t="s">
        <v>186</v>
      </c>
      <c r="B77" s="122" t="s">
        <v>191</v>
      </c>
      <c r="C77" s="128">
        <v>-0.7</v>
      </c>
      <c r="D77" s="128">
        <v>583.41999999999996</v>
      </c>
    </row>
    <row r="78" spans="1:4" s="53" customFormat="1" ht="15.75" x14ac:dyDescent="0.25">
      <c r="A78" s="123">
        <v>44568</v>
      </c>
      <c r="B78" s="122" t="s">
        <v>53</v>
      </c>
      <c r="C78" s="128">
        <v>-29.95</v>
      </c>
      <c r="D78" s="128">
        <v>553.47</v>
      </c>
    </row>
    <row r="79" spans="1:4" s="53" customFormat="1" ht="15.75" x14ac:dyDescent="0.25">
      <c r="A79" s="123">
        <v>44780</v>
      </c>
      <c r="B79" s="122" t="s">
        <v>15</v>
      </c>
      <c r="C79" s="128">
        <v>3000</v>
      </c>
      <c r="D79" s="128">
        <v>3553.47</v>
      </c>
    </row>
    <row r="80" spans="1:4" s="53" customFormat="1" ht="15.75" x14ac:dyDescent="0.25">
      <c r="A80" s="123" t="s">
        <v>192</v>
      </c>
      <c r="B80" s="122" t="s">
        <v>193</v>
      </c>
      <c r="C80" s="128">
        <v>-17.989999999999998</v>
      </c>
      <c r="D80" s="128">
        <v>3535.48</v>
      </c>
    </row>
    <row r="81" spans="1:4" s="53" customFormat="1" ht="15.75" x14ac:dyDescent="0.25">
      <c r="A81" s="123" t="s">
        <v>194</v>
      </c>
      <c r="B81" s="122" t="s">
        <v>46</v>
      </c>
      <c r="C81" s="128">
        <v>-11.62</v>
      </c>
      <c r="D81" s="128">
        <v>3523.86</v>
      </c>
    </row>
    <row r="82" spans="1:4" s="53" customFormat="1" ht="15.75" x14ac:dyDescent="0.25">
      <c r="A82" s="123" t="s">
        <v>195</v>
      </c>
      <c r="B82" s="122" t="s">
        <v>34</v>
      </c>
      <c r="C82" s="128">
        <v>-59</v>
      </c>
      <c r="D82" s="128">
        <v>3464.86</v>
      </c>
    </row>
    <row r="83" spans="1:4" s="53" customFormat="1" ht="15.75" x14ac:dyDescent="0.25">
      <c r="A83" s="123">
        <v>44569</v>
      </c>
      <c r="B83" s="122" t="s">
        <v>196</v>
      </c>
      <c r="C83" s="128">
        <v>-120</v>
      </c>
      <c r="D83" s="128">
        <v>3344.86</v>
      </c>
    </row>
    <row r="84" spans="1:4" s="53" customFormat="1" ht="15.75" x14ac:dyDescent="0.25">
      <c r="A84" s="123">
        <v>44569</v>
      </c>
      <c r="B84" s="122" t="s">
        <v>53</v>
      </c>
      <c r="C84" s="128">
        <v>-29.95</v>
      </c>
      <c r="D84" s="128">
        <v>3314.91</v>
      </c>
    </row>
    <row r="85" spans="1:4" s="53" customFormat="1" ht="15.75" x14ac:dyDescent="0.25">
      <c r="A85" s="123">
        <v>44781</v>
      </c>
      <c r="B85" s="122" t="s">
        <v>15</v>
      </c>
      <c r="C85" s="128">
        <v>3000</v>
      </c>
      <c r="D85" s="128">
        <v>6314.91</v>
      </c>
    </row>
    <row r="86" spans="1:4" s="53" customFormat="1" ht="15.75" x14ac:dyDescent="0.25">
      <c r="A86" s="123" t="s">
        <v>197</v>
      </c>
      <c r="B86" s="122" t="s">
        <v>198</v>
      </c>
      <c r="C86" s="128">
        <v>-17.989999999999998</v>
      </c>
      <c r="D86" s="128">
        <v>6296.92</v>
      </c>
    </row>
    <row r="87" spans="1:4" s="53" customFormat="1" ht="15.75" x14ac:dyDescent="0.25">
      <c r="A87" s="123" t="s">
        <v>199</v>
      </c>
      <c r="B87" s="122" t="s">
        <v>45</v>
      </c>
      <c r="C87" s="128">
        <v>-11.62</v>
      </c>
      <c r="D87" s="128">
        <v>6285.3</v>
      </c>
    </row>
    <row r="88" spans="1:4" s="53" customFormat="1" ht="15.75" x14ac:dyDescent="0.25">
      <c r="A88" s="123" t="s">
        <v>200</v>
      </c>
      <c r="B88" s="122" t="s">
        <v>33</v>
      </c>
      <c r="C88" s="128">
        <v>-59</v>
      </c>
      <c r="D88" s="128">
        <v>6226.3</v>
      </c>
    </row>
    <row r="89" spans="1:4" s="53" customFormat="1" ht="15.75" x14ac:dyDescent="0.25">
      <c r="A89" s="123" t="s">
        <v>201</v>
      </c>
      <c r="B89" s="122" t="s">
        <v>15</v>
      </c>
      <c r="C89" s="128">
        <v>3194.99</v>
      </c>
      <c r="D89" s="128">
        <v>9421.2900000000009</v>
      </c>
    </row>
    <row r="90" spans="1:4" s="53" customFormat="1" ht="15.75" x14ac:dyDescent="0.25">
      <c r="A90" s="123">
        <v>44570</v>
      </c>
      <c r="B90" s="122" t="s">
        <v>202</v>
      </c>
      <c r="C90" s="128">
        <v>-325</v>
      </c>
      <c r="D90" s="128">
        <v>9096.2900000000009</v>
      </c>
    </row>
    <row r="91" spans="1:4" s="53" customFormat="1" ht="15.75" x14ac:dyDescent="0.25">
      <c r="A91" s="123">
        <v>44570</v>
      </c>
      <c r="B91" s="122" t="s">
        <v>53</v>
      </c>
      <c r="C91" s="128">
        <v>-29.95</v>
      </c>
      <c r="D91" s="128">
        <v>9066.34</v>
      </c>
    </row>
    <row r="92" spans="1:4" s="53" customFormat="1" ht="15.75" x14ac:dyDescent="0.25">
      <c r="A92" s="123">
        <v>44751</v>
      </c>
      <c r="B92" s="122" t="s">
        <v>203</v>
      </c>
      <c r="C92" s="128">
        <v>-2700</v>
      </c>
      <c r="D92" s="128">
        <v>6366.34</v>
      </c>
    </row>
    <row r="93" spans="1:4" s="53" customFormat="1" ht="15.75" x14ac:dyDescent="0.25">
      <c r="A93" s="123">
        <v>44751</v>
      </c>
      <c r="B93" s="122" t="s">
        <v>204</v>
      </c>
      <c r="C93" s="128">
        <v>-2700</v>
      </c>
      <c r="D93" s="128">
        <v>3666.34</v>
      </c>
    </row>
    <row r="94" spans="1:4" s="53" customFormat="1" ht="15.75" x14ac:dyDescent="0.25">
      <c r="A94" s="123">
        <v>44751</v>
      </c>
      <c r="B94" s="122" t="s">
        <v>205</v>
      </c>
      <c r="C94" s="128">
        <v>-2700</v>
      </c>
      <c r="D94" s="128">
        <v>966.34</v>
      </c>
    </row>
    <row r="95" spans="1:4" s="53" customFormat="1" ht="15.75" x14ac:dyDescent="0.25">
      <c r="A95" s="123">
        <v>44782</v>
      </c>
      <c r="B95" s="122" t="s">
        <v>206</v>
      </c>
      <c r="C95" s="128">
        <v>-1</v>
      </c>
      <c r="D95" s="128">
        <v>965.34</v>
      </c>
    </row>
    <row r="96" spans="1:4" s="53" customFormat="1" ht="15.75" x14ac:dyDescent="0.25">
      <c r="A96" s="123">
        <v>44782</v>
      </c>
      <c r="B96" s="122" t="s">
        <v>207</v>
      </c>
      <c r="C96" s="128">
        <v>-1</v>
      </c>
      <c r="D96" s="128">
        <v>964.34</v>
      </c>
    </row>
    <row r="97" spans="1:4" s="53" customFormat="1" ht="15.75" x14ac:dyDescent="0.25">
      <c r="A97" s="123" t="s">
        <v>208</v>
      </c>
      <c r="B97" s="122" t="s">
        <v>15</v>
      </c>
      <c r="C97" s="128">
        <v>3000</v>
      </c>
      <c r="D97" s="128">
        <v>3964.34</v>
      </c>
    </row>
    <row r="98" spans="1:4" s="53" customFormat="1" ht="15.75" x14ac:dyDescent="0.25">
      <c r="A98" s="123" t="s">
        <v>208</v>
      </c>
      <c r="B98" s="122" t="s">
        <v>209</v>
      </c>
      <c r="C98" s="128">
        <v>-17.989999999999998</v>
      </c>
      <c r="D98" s="128">
        <v>3946.35</v>
      </c>
    </row>
    <row r="99" spans="1:4" s="53" customFormat="1" ht="15.75" x14ac:dyDescent="0.25">
      <c r="A99" s="123" t="s">
        <v>210</v>
      </c>
      <c r="B99" s="122" t="s">
        <v>44</v>
      </c>
      <c r="C99" s="128">
        <v>-11.62</v>
      </c>
      <c r="D99" s="128">
        <v>3934.73</v>
      </c>
    </row>
    <row r="100" spans="1:4" s="53" customFormat="1" ht="15.75" x14ac:dyDescent="0.25">
      <c r="A100" s="123" t="s">
        <v>211</v>
      </c>
      <c r="B100" s="122" t="s">
        <v>32</v>
      </c>
      <c r="C100" s="128">
        <v>-59</v>
      </c>
      <c r="D100" s="128">
        <v>3875.73</v>
      </c>
    </row>
    <row r="101" spans="1:4" s="53" customFormat="1" ht="15.75" x14ac:dyDescent="0.25">
      <c r="A101" s="123">
        <v>44630</v>
      </c>
      <c r="B101" s="122" t="s">
        <v>53</v>
      </c>
      <c r="C101" s="128">
        <v>-29.95</v>
      </c>
      <c r="D101" s="128">
        <v>3845.78</v>
      </c>
    </row>
    <row r="102" spans="1:4" s="53" customFormat="1" ht="15.75" x14ac:dyDescent="0.25">
      <c r="A102" s="123">
        <v>44722</v>
      </c>
      <c r="B102" s="122" t="s">
        <v>212</v>
      </c>
      <c r="C102" s="128">
        <v>-159</v>
      </c>
      <c r="D102" s="128">
        <v>3686.78</v>
      </c>
    </row>
    <row r="103" spans="1:4" s="53" customFormat="1" ht="15.75" x14ac:dyDescent="0.25">
      <c r="A103" s="123">
        <v>44722</v>
      </c>
      <c r="B103" s="122" t="s">
        <v>213</v>
      </c>
      <c r="C103" s="128">
        <v>-4.7699999999999996</v>
      </c>
      <c r="D103" s="128">
        <v>3682.01</v>
      </c>
    </row>
    <row r="104" spans="1:4" s="53" customFormat="1" ht="15.75" x14ac:dyDescent="0.25">
      <c r="A104" s="123" t="s">
        <v>214</v>
      </c>
      <c r="B104" s="122" t="s">
        <v>215</v>
      </c>
      <c r="C104" s="128">
        <v>-17.989999999999998</v>
      </c>
      <c r="D104" s="128">
        <v>3664.02</v>
      </c>
    </row>
    <row r="105" spans="1:4" s="53" customFormat="1" ht="15.75" x14ac:dyDescent="0.25">
      <c r="A105" s="123" t="s">
        <v>216</v>
      </c>
      <c r="B105" s="122" t="s">
        <v>43</v>
      </c>
      <c r="C105" s="128">
        <v>-11.62</v>
      </c>
      <c r="D105" s="128">
        <v>3652.4</v>
      </c>
    </row>
    <row r="106" spans="1:4" s="53" customFormat="1" ht="15.75" x14ac:dyDescent="0.25">
      <c r="A106" s="123" t="s">
        <v>217</v>
      </c>
      <c r="B106" s="122" t="s">
        <v>31</v>
      </c>
      <c r="C106" s="128">
        <v>-59</v>
      </c>
      <c r="D106" s="128">
        <v>3593.4</v>
      </c>
    </row>
    <row r="107" spans="1:4" s="53" customFormat="1" ht="15.75" x14ac:dyDescent="0.25">
      <c r="A107" s="123" t="s">
        <v>218</v>
      </c>
      <c r="B107" s="122" t="s">
        <v>219</v>
      </c>
      <c r="C107" s="128">
        <v>-52.5</v>
      </c>
      <c r="D107" s="128">
        <v>3540.9</v>
      </c>
    </row>
    <row r="108" spans="1:4" s="53" customFormat="1" ht="15.75" x14ac:dyDescent="0.25">
      <c r="A108" s="123">
        <v>44572</v>
      </c>
      <c r="B108" s="122" t="s">
        <v>53</v>
      </c>
      <c r="C108" s="128">
        <v>-29.95</v>
      </c>
      <c r="D108" s="128">
        <v>3510.95</v>
      </c>
    </row>
    <row r="109" spans="1:4" s="53" customFormat="1" ht="15.75" x14ac:dyDescent="0.25">
      <c r="A109" s="123">
        <v>44603</v>
      </c>
      <c r="B109" s="122" t="s">
        <v>15</v>
      </c>
      <c r="C109" s="128">
        <v>2000</v>
      </c>
      <c r="D109" s="128">
        <v>5510.95</v>
      </c>
    </row>
    <row r="110" spans="1:4" s="53" customFormat="1" ht="15.75" x14ac:dyDescent="0.25">
      <c r="A110" s="123" t="s">
        <v>220</v>
      </c>
      <c r="B110" s="122" t="s">
        <v>221</v>
      </c>
      <c r="C110" s="128">
        <v>-17.989999999999998</v>
      </c>
      <c r="D110" s="128">
        <v>5492.96</v>
      </c>
    </row>
    <row r="111" spans="1:4" s="53" customFormat="1" ht="15.75" x14ac:dyDescent="0.25">
      <c r="A111" s="123" t="s">
        <v>222</v>
      </c>
      <c r="B111" s="122" t="s">
        <v>42</v>
      </c>
      <c r="C111" s="128">
        <v>-11.62</v>
      </c>
      <c r="D111" s="128">
        <v>5481.34</v>
      </c>
    </row>
    <row r="112" spans="1:4" s="53" customFormat="1" ht="15.75" x14ac:dyDescent="0.25">
      <c r="A112" s="123" t="s">
        <v>222</v>
      </c>
      <c r="B112" s="122" t="s">
        <v>30</v>
      </c>
      <c r="C112" s="128">
        <v>-59</v>
      </c>
      <c r="D112" s="128">
        <v>5422.34</v>
      </c>
    </row>
    <row r="113" spans="1:4" s="53" customFormat="1" ht="15.75" x14ac:dyDescent="0.25">
      <c r="A113" s="123" t="s">
        <v>222</v>
      </c>
      <c r="B113" s="122" t="s">
        <v>28</v>
      </c>
      <c r="C113" s="128">
        <v>-119.99</v>
      </c>
      <c r="D113" s="128">
        <v>5302.35</v>
      </c>
    </row>
    <row r="114" spans="1:4" s="53" customFormat="1" ht="15.75" x14ac:dyDescent="0.25">
      <c r="A114" s="123" t="s">
        <v>223</v>
      </c>
      <c r="B114" s="122" t="s">
        <v>224</v>
      </c>
      <c r="C114" s="128">
        <v>-479.85</v>
      </c>
      <c r="D114" s="128">
        <v>4822.5</v>
      </c>
    </row>
    <row r="115" spans="1:4" s="53" customFormat="1" ht="15.75" x14ac:dyDescent="0.25">
      <c r="A115" s="123">
        <v>44573</v>
      </c>
      <c r="B115" s="122" t="s">
        <v>53</v>
      </c>
      <c r="C115" s="128">
        <v>-29.95</v>
      </c>
      <c r="D115" s="128">
        <v>4792.55</v>
      </c>
    </row>
    <row r="116" spans="1:4" s="53" customFormat="1" ht="15.75" x14ac:dyDescent="0.25">
      <c r="A116" s="123">
        <v>44816</v>
      </c>
      <c r="B116" s="122" t="s">
        <v>15</v>
      </c>
      <c r="C116" s="128">
        <v>2000</v>
      </c>
      <c r="D116" s="128">
        <v>6792.55</v>
      </c>
    </row>
    <row r="117" spans="1:4" s="53" customFormat="1" ht="15.75" x14ac:dyDescent="0.25">
      <c r="A117" s="123" t="s">
        <v>225</v>
      </c>
      <c r="B117" s="122" t="s">
        <v>226</v>
      </c>
      <c r="C117" s="128">
        <v>-17.989999999999998</v>
      </c>
      <c r="D117" s="128">
        <v>6774.56</v>
      </c>
    </row>
    <row r="118" spans="1:4" s="53" customFormat="1" ht="15.75" x14ac:dyDescent="0.25">
      <c r="A118" s="123" t="s">
        <v>227</v>
      </c>
      <c r="B118" s="122" t="s">
        <v>228</v>
      </c>
      <c r="C118" s="128">
        <v>-39.58</v>
      </c>
      <c r="D118" s="128">
        <v>6734.98</v>
      </c>
    </row>
    <row r="119" spans="1:4" s="53" customFormat="1" ht="15.75" x14ac:dyDescent="0.25">
      <c r="A119" s="123" t="s">
        <v>227</v>
      </c>
      <c r="B119" s="122" t="s">
        <v>41</v>
      </c>
      <c r="C119" s="128">
        <v>-11.62</v>
      </c>
      <c r="D119" s="128">
        <v>6723.36</v>
      </c>
    </row>
    <row r="120" spans="1:4" s="53" customFormat="1" ht="15.75" x14ac:dyDescent="0.25">
      <c r="A120" s="123" t="s">
        <v>229</v>
      </c>
      <c r="B120" s="122" t="s">
        <v>15</v>
      </c>
      <c r="C120" s="128">
        <v>7063.61</v>
      </c>
      <c r="D120" s="128">
        <v>13786.97</v>
      </c>
    </row>
    <row r="121" spans="1:4" s="53" customFormat="1" ht="15.75" x14ac:dyDescent="0.25">
      <c r="A121" s="123" t="s">
        <v>229</v>
      </c>
      <c r="B121" s="122" t="s">
        <v>29</v>
      </c>
      <c r="C121" s="128">
        <v>-59</v>
      </c>
      <c r="D121" s="128">
        <v>13727.97</v>
      </c>
    </row>
    <row r="122" spans="1:4" s="53" customFormat="1" ht="15.75" x14ac:dyDescent="0.25">
      <c r="A122" s="123" t="s">
        <v>230</v>
      </c>
      <c r="B122" s="122" t="s">
        <v>231</v>
      </c>
      <c r="C122" s="128">
        <v>-3300</v>
      </c>
      <c r="D122" s="128">
        <v>10427.969999999999</v>
      </c>
    </row>
    <row r="123" spans="1:4" s="53" customFormat="1" ht="15.75" x14ac:dyDescent="0.25">
      <c r="A123" s="123" t="s">
        <v>230</v>
      </c>
      <c r="B123" s="122" t="s">
        <v>232</v>
      </c>
      <c r="C123" s="128">
        <v>-3300</v>
      </c>
      <c r="D123" s="128">
        <v>7127.97</v>
      </c>
    </row>
    <row r="124" spans="1:4" s="53" customFormat="1" ht="15.75" x14ac:dyDescent="0.25">
      <c r="A124" s="123" t="s">
        <v>230</v>
      </c>
      <c r="B124" s="122" t="s">
        <v>233</v>
      </c>
      <c r="C124" s="128">
        <v>-3300</v>
      </c>
      <c r="D124" s="128">
        <v>3827.97</v>
      </c>
    </row>
    <row r="125" spans="1:4" s="53" customFormat="1" ht="15.75" x14ac:dyDescent="0.25">
      <c r="A125" s="123" t="s">
        <v>234</v>
      </c>
      <c r="B125" s="122" t="s">
        <v>235</v>
      </c>
      <c r="C125" s="128">
        <v>-1549.3</v>
      </c>
      <c r="D125" s="128">
        <v>2278.67</v>
      </c>
    </row>
    <row r="126" spans="1:4" s="53" customFormat="1" ht="15.75" x14ac:dyDescent="0.25">
      <c r="A126" s="123" t="s">
        <v>234</v>
      </c>
      <c r="B126" s="122" t="s">
        <v>236</v>
      </c>
      <c r="C126" s="128">
        <v>-70.62</v>
      </c>
      <c r="D126" s="128">
        <v>2208.0500000000002</v>
      </c>
    </row>
    <row r="127" spans="1:4" s="53" customFormat="1" ht="15.75" x14ac:dyDescent="0.25">
      <c r="A127" s="123" t="s">
        <v>234</v>
      </c>
      <c r="B127" s="122" t="s">
        <v>237</v>
      </c>
      <c r="C127" s="128">
        <v>-1</v>
      </c>
      <c r="D127" s="128">
        <v>2207.0500000000002</v>
      </c>
    </row>
    <row r="128" spans="1:4" s="53" customFormat="1" ht="15.75" x14ac:dyDescent="0.25">
      <c r="A128" s="123" t="s">
        <v>234</v>
      </c>
      <c r="B128" s="122" t="s">
        <v>238</v>
      </c>
      <c r="C128" s="128">
        <v>-1</v>
      </c>
      <c r="D128" s="128">
        <v>2206.0500000000002</v>
      </c>
    </row>
    <row r="129" spans="1:4" s="53" customFormat="1" ht="15.75" x14ac:dyDescent="0.25">
      <c r="A129" s="123" t="s">
        <v>239</v>
      </c>
      <c r="B129" s="122" t="s">
        <v>240</v>
      </c>
      <c r="C129" s="128">
        <v>-5</v>
      </c>
      <c r="D129" s="128">
        <v>2201.0500000000002</v>
      </c>
    </row>
    <row r="130" spans="1:4" s="53" customFormat="1" ht="15.75" x14ac:dyDescent="0.25">
      <c r="A130" s="123" t="s">
        <v>239</v>
      </c>
      <c r="B130" s="122" t="s">
        <v>241</v>
      </c>
      <c r="C130" s="128">
        <v>-1</v>
      </c>
      <c r="D130" s="128">
        <v>2200.0500000000002</v>
      </c>
    </row>
    <row r="131" spans="1:4" s="53" customFormat="1" ht="15.75" x14ac:dyDescent="0.25">
      <c r="A131" s="124"/>
      <c r="C131" s="129"/>
      <c r="D131" s="129"/>
    </row>
    <row r="132" spans="1:4" s="53" customFormat="1" ht="15.75" x14ac:dyDescent="0.25">
      <c r="C132" s="129"/>
      <c r="D132" s="129"/>
    </row>
    <row r="133" spans="1:4" s="53" customFormat="1" ht="15.75" x14ac:dyDescent="0.25">
      <c r="C133" s="129"/>
      <c r="D133" s="129"/>
    </row>
    <row r="134" spans="1:4" s="53" customFormat="1" ht="15.75" x14ac:dyDescent="0.25">
      <c r="C134" s="129"/>
      <c r="D134" s="129"/>
    </row>
    <row r="135" spans="1:4" s="53" customFormat="1" ht="15.75" x14ac:dyDescent="0.25">
      <c r="C135" s="129"/>
      <c r="D135" s="129"/>
    </row>
    <row r="136" spans="1:4" s="53" customFormat="1" ht="15.75" x14ac:dyDescent="0.25">
      <c r="C136" s="129"/>
      <c r="D136" s="129"/>
    </row>
    <row r="137" spans="1:4" s="53" customFormat="1" ht="15.75" x14ac:dyDescent="0.25">
      <c r="C137" s="129"/>
      <c r="D137" s="129"/>
    </row>
    <row r="138" spans="1:4" x14ac:dyDescent="0.25">
      <c r="C138" s="130"/>
      <c r="D138" s="130"/>
    </row>
    <row r="139" spans="1:4" x14ac:dyDescent="0.25">
      <c r="C139" s="130"/>
      <c r="D139" s="130"/>
    </row>
    <row r="140" spans="1:4" x14ac:dyDescent="0.25">
      <c r="C140" s="130"/>
      <c r="D140" s="130"/>
    </row>
    <row r="141" spans="1:4" x14ac:dyDescent="0.25">
      <c r="C141" s="130"/>
      <c r="D141" s="130"/>
    </row>
    <row r="142" spans="1:4" x14ac:dyDescent="0.25">
      <c r="C142" s="130"/>
      <c r="D142" s="130"/>
    </row>
    <row r="143" spans="1:4" x14ac:dyDescent="0.25">
      <c r="C143" s="130"/>
      <c r="D143" s="130"/>
    </row>
  </sheetData>
  <pageMargins left="0.25" right="0.25" top="0.75" bottom="0.75" header="0.3" footer="0.3"/>
  <pageSetup scale="68" fitToHeight="0" orientation="landscape" horizontalDpi="4294967293" verticalDpi="4294967293" r:id="rId1"/>
  <headerFooter>
    <oddFooter>&amp;L&amp;P of &amp;N&amp;C&amp;A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AGG Income Summ 2022WIP</vt:lpstr>
      <vt:lpstr>PARA Inv Recon 28DEC22WIP</vt:lpstr>
      <vt:lpstr>AGG MemDistr 2022WIP</vt:lpstr>
      <vt:lpstr>AGG BofA Credits CY2022WIP</vt:lpstr>
      <vt:lpstr>AGG BofA DebitsCat CY 2022WIP</vt:lpstr>
      <vt:lpstr>AGG BofA TransByDate CY2022</vt:lpstr>
      <vt:lpstr>'AGG Income Summ 2022WIP'!Print_Area</vt:lpstr>
    </vt:vector>
  </TitlesOfParts>
  <Company>AvValues,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 Adams</dc:creator>
  <cp:lastModifiedBy>Hal Adams</cp:lastModifiedBy>
  <cp:lastPrinted>2022-03-09T00:13:33Z</cp:lastPrinted>
  <dcterms:created xsi:type="dcterms:W3CDTF">2004-12-11T18:59:06Z</dcterms:created>
  <dcterms:modified xsi:type="dcterms:W3CDTF">2023-01-02T16:25:01Z</dcterms:modified>
</cp:coreProperties>
</file>