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T:\$ AviaGlobalGroup\Client Info\Peregrine\"/>
    </mc:Choice>
  </mc:AlternateContent>
  <xr:revisionPtr revIDLastSave="0" documentId="13_ncr:1_{694C0211-42B2-4159-9D2B-E84F9635CBD5}" xr6:coauthVersionLast="46" xr6:coauthVersionMax="46" xr10:uidLastSave="{00000000-0000-0000-0000-000000000000}"/>
  <bookViews>
    <workbookView xWindow="19080" yWindow="-120" windowWidth="19440" windowHeight="15150" activeTab="4" xr2:uid="{26B3DC87-D607-429D-97F5-4904F96BCFA6}"/>
  </bookViews>
  <sheets>
    <sheet name="Sheet1" sheetId="1" r:id="rId1"/>
    <sheet name="Sheet5" sheetId="5" r:id="rId2"/>
    <sheet name="Sheet4" sheetId="4" r:id="rId3"/>
    <sheet name="Sheet3" sheetId="3" r:id="rId4"/>
    <sheet name="Sheet2" sheetId="2" r:id="rId5"/>
  </sheets>
  <definedNames>
    <definedName name="_xlnm._FilterDatabase" localSheetId="0" hidden="1">Sheet1!$K$1:$S$496</definedName>
    <definedName name="_xlnm._FilterDatabase" localSheetId="4" hidden="1">Sheet2!$A$1:$AU$72</definedName>
    <definedName name="_xlnm._FilterDatabase" localSheetId="3" hidden="1">Sheet3!$K$1:$M$588</definedName>
    <definedName name="_xlnm._FilterDatabase" localSheetId="2" hidden="1">Sheet4!$B$1:$E$77</definedName>
    <definedName name="_xlnm._FilterDatabase" localSheetId="1" hidden="1">Sheet5!$A$1:$BL$49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K2" i="2"/>
  <c r="L2" i="2"/>
  <c r="M2" i="2"/>
  <c r="N2" i="2"/>
  <c r="O2" i="2"/>
  <c r="P2" i="2"/>
  <c r="Q2" i="2"/>
  <c r="R2" i="2"/>
  <c r="S2" i="2"/>
  <c r="T2" i="2"/>
  <c r="U2" i="2"/>
  <c r="V2" i="2"/>
  <c r="W2" i="2"/>
  <c r="X2" i="2"/>
  <c r="Y2" i="2"/>
  <c r="Z2" i="2"/>
  <c r="AA2" i="2"/>
  <c r="AB2" i="2"/>
  <c r="AC2" i="2"/>
  <c r="AD2" i="2"/>
  <c r="AE2" i="2"/>
  <c r="AF2" i="2"/>
  <c r="AG2" i="2"/>
  <c r="AH2" i="2"/>
  <c r="AI2" i="2"/>
  <c r="AJ2" i="2"/>
  <c r="AK2" i="2"/>
  <c r="AL2" i="2"/>
  <c r="AM2" i="2"/>
  <c r="AN2" i="2"/>
  <c r="AO2" i="2"/>
  <c r="AP2" i="2"/>
  <c r="AQ2" i="2"/>
  <c r="AR2" i="2"/>
  <c r="AS2" i="2"/>
  <c r="AT2" i="2"/>
  <c r="AU2"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J8" i="2"/>
  <c r="K8" i="2"/>
  <c r="L8" i="2"/>
  <c r="M8" i="2"/>
  <c r="N8" i="2"/>
  <c r="O8" i="2"/>
  <c r="P8" i="2"/>
  <c r="Q8" i="2"/>
  <c r="R8" i="2"/>
  <c r="S8" i="2"/>
  <c r="T8" i="2"/>
  <c r="U8" i="2"/>
  <c r="V8" i="2"/>
  <c r="W8" i="2"/>
  <c r="X8" i="2"/>
  <c r="Y8" i="2"/>
  <c r="Z8" i="2"/>
  <c r="AA8" i="2"/>
  <c r="AB8" i="2"/>
  <c r="AC8" i="2"/>
  <c r="AD8" i="2"/>
  <c r="AE8" i="2"/>
  <c r="AF8" i="2"/>
  <c r="AG8" i="2"/>
  <c r="AH8" i="2"/>
  <c r="AI8" i="2"/>
  <c r="AJ8" i="2"/>
  <c r="AK8" i="2"/>
  <c r="AL8" i="2"/>
  <c r="AM8" i="2"/>
  <c r="AN8" i="2"/>
  <c r="AO8" i="2"/>
  <c r="AP8" i="2"/>
  <c r="AQ8" i="2"/>
  <c r="AR8" i="2"/>
  <c r="AS8" i="2"/>
  <c r="AT8" i="2"/>
  <c r="AU8"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AM9" i="2"/>
  <c r="AN9" i="2"/>
  <c r="AO9" i="2"/>
  <c r="AP9" i="2"/>
  <c r="AQ9" i="2"/>
  <c r="AR9" i="2"/>
  <c r="AS9" i="2"/>
  <c r="AT9" i="2"/>
  <c r="AU9"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J13" i="2"/>
  <c r="K13" i="2"/>
  <c r="L13" i="2"/>
  <c r="M13"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J14" i="2"/>
  <c r="K14" i="2"/>
  <c r="L14" i="2"/>
  <c r="M14" i="2"/>
  <c r="N14" i="2"/>
  <c r="O14" i="2"/>
  <c r="P14" i="2"/>
  <c r="Q14" i="2"/>
  <c r="R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AU14"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J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J19" i="2"/>
  <c r="K19" i="2"/>
  <c r="L19" i="2"/>
  <c r="M19" i="2"/>
  <c r="N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J26" i="2"/>
  <c r="K26" i="2"/>
  <c r="L26" i="2"/>
  <c r="M26" i="2"/>
  <c r="N26" i="2"/>
  <c r="O26" i="2"/>
  <c r="P26" i="2"/>
  <c r="Q26" i="2"/>
  <c r="R26" i="2"/>
  <c r="S26" i="2"/>
  <c r="T26"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AK27" i="2"/>
  <c r="AL27" i="2"/>
  <c r="AM27" i="2"/>
  <c r="AN27" i="2"/>
  <c r="AO27" i="2"/>
  <c r="AP27" i="2"/>
  <c r="AQ27" i="2"/>
  <c r="AR27" i="2"/>
  <c r="AS27" i="2"/>
  <c r="AT27" i="2"/>
  <c r="AU27"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S34" i="2"/>
  <c r="AT34" i="2"/>
  <c r="AU34"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J36" i="2"/>
  <c r="K36" i="2"/>
  <c r="L36" i="2"/>
  <c r="M36" i="2"/>
  <c r="N36" i="2"/>
  <c r="O36" i="2"/>
  <c r="P36" i="2"/>
  <c r="Q36" i="2"/>
  <c r="R36" i="2"/>
  <c r="S36" i="2"/>
  <c r="T36" i="2"/>
  <c r="U36" i="2"/>
  <c r="V36" i="2"/>
  <c r="W36" i="2"/>
  <c r="X36" i="2"/>
  <c r="Y36" i="2"/>
  <c r="Z36" i="2"/>
  <c r="AA36" i="2"/>
  <c r="AB36" i="2"/>
  <c r="AC36" i="2"/>
  <c r="AD36" i="2"/>
  <c r="AE36" i="2"/>
  <c r="AF36" i="2"/>
  <c r="AG36" i="2"/>
  <c r="AH36" i="2"/>
  <c r="AI36" i="2"/>
  <c r="AJ36" i="2"/>
  <c r="AK36" i="2"/>
  <c r="AL36" i="2"/>
  <c r="AM36" i="2"/>
  <c r="AN36" i="2"/>
  <c r="AO36" i="2"/>
  <c r="AP36" i="2"/>
  <c r="AQ36" i="2"/>
  <c r="AR36" i="2"/>
  <c r="AS36" i="2"/>
  <c r="AT36" i="2"/>
  <c r="AU36"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J38" i="2"/>
  <c r="K38"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J40" i="2"/>
  <c r="K40" i="2"/>
  <c r="L40" i="2"/>
  <c r="M40" i="2"/>
  <c r="N40" i="2"/>
  <c r="O40" i="2"/>
  <c r="P40" i="2"/>
  <c r="Q40" i="2"/>
  <c r="R40" i="2"/>
  <c r="S40" i="2"/>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J41" i="2"/>
  <c r="K41" i="2"/>
  <c r="L41" i="2"/>
  <c r="M41" i="2"/>
  <c r="N41" i="2"/>
  <c r="O41" i="2"/>
  <c r="P41" i="2"/>
  <c r="Q41" i="2"/>
  <c r="R41" i="2"/>
  <c r="S41" i="2"/>
  <c r="T41" i="2"/>
  <c r="U41" i="2"/>
  <c r="V41" i="2"/>
  <c r="W41" i="2"/>
  <c r="X41" i="2"/>
  <c r="Y41" i="2"/>
  <c r="Z41" i="2"/>
  <c r="AA41" i="2"/>
  <c r="AB41" i="2"/>
  <c r="AC41" i="2"/>
  <c r="AD41" i="2"/>
  <c r="AE41" i="2"/>
  <c r="AF41" i="2"/>
  <c r="AG41" i="2"/>
  <c r="AH41" i="2"/>
  <c r="AI41" i="2"/>
  <c r="AJ41" i="2"/>
  <c r="AK41" i="2"/>
  <c r="AL41" i="2"/>
  <c r="AM41" i="2"/>
  <c r="AN41" i="2"/>
  <c r="AO41" i="2"/>
  <c r="AP41" i="2"/>
  <c r="AQ41" i="2"/>
  <c r="AR41" i="2"/>
  <c r="AS41" i="2"/>
  <c r="AT41" i="2"/>
  <c r="AU41" i="2"/>
  <c r="J42" i="2"/>
  <c r="K42" i="2"/>
  <c r="L42" i="2"/>
  <c r="M42" i="2"/>
  <c r="N42" i="2"/>
  <c r="O42" i="2"/>
  <c r="P42" i="2"/>
  <c r="Q42" i="2"/>
  <c r="R42" i="2"/>
  <c r="S42" i="2"/>
  <c r="T42" i="2"/>
  <c r="U42" i="2"/>
  <c r="V42" i="2"/>
  <c r="W42" i="2"/>
  <c r="X42" i="2"/>
  <c r="Y42" i="2"/>
  <c r="Z42" i="2"/>
  <c r="AA42" i="2"/>
  <c r="AB42" i="2"/>
  <c r="AC42" i="2"/>
  <c r="AD42" i="2"/>
  <c r="AE42" i="2"/>
  <c r="AF42" i="2"/>
  <c r="AG42" i="2"/>
  <c r="AH42" i="2"/>
  <c r="AI42" i="2"/>
  <c r="AJ42" i="2"/>
  <c r="AK42" i="2"/>
  <c r="AL42" i="2"/>
  <c r="AM42" i="2"/>
  <c r="AN42" i="2"/>
  <c r="AO42" i="2"/>
  <c r="AP42" i="2"/>
  <c r="AQ42" i="2"/>
  <c r="AR42" i="2"/>
  <c r="AS42" i="2"/>
  <c r="AT42" i="2"/>
  <c r="AU42" i="2"/>
  <c r="J43" i="2"/>
  <c r="K43" i="2"/>
  <c r="L43" i="2"/>
  <c r="M43" i="2"/>
  <c r="N43" i="2"/>
  <c r="O43" i="2"/>
  <c r="P43" i="2"/>
  <c r="Q43" i="2"/>
  <c r="R43" i="2"/>
  <c r="S43" i="2"/>
  <c r="T43" i="2"/>
  <c r="U43" i="2"/>
  <c r="V43" i="2"/>
  <c r="W43" i="2"/>
  <c r="X43" i="2"/>
  <c r="Y43" i="2"/>
  <c r="Z43" i="2"/>
  <c r="AA43" i="2"/>
  <c r="AB43" i="2"/>
  <c r="AC43" i="2"/>
  <c r="AD43" i="2"/>
  <c r="AE43" i="2"/>
  <c r="AF43" i="2"/>
  <c r="AG43" i="2"/>
  <c r="AH43" i="2"/>
  <c r="AI43" i="2"/>
  <c r="AJ43" i="2"/>
  <c r="AK43" i="2"/>
  <c r="AL43" i="2"/>
  <c r="AM43" i="2"/>
  <c r="AN43" i="2"/>
  <c r="AO43" i="2"/>
  <c r="AP43" i="2"/>
  <c r="AQ43" i="2"/>
  <c r="AR43" i="2"/>
  <c r="AS43" i="2"/>
  <c r="AT43" i="2"/>
  <c r="AU43" i="2"/>
  <c r="J44" i="2"/>
  <c r="K44" i="2"/>
  <c r="L44" i="2"/>
  <c r="M44" i="2"/>
  <c r="N44" i="2"/>
  <c r="O44" i="2"/>
  <c r="P44" i="2"/>
  <c r="Q44" i="2"/>
  <c r="R44" i="2"/>
  <c r="S44" i="2"/>
  <c r="T44" i="2"/>
  <c r="U44" i="2"/>
  <c r="V44" i="2"/>
  <c r="W44" i="2"/>
  <c r="X44" i="2"/>
  <c r="Y44" i="2"/>
  <c r="Z44" i="2"/>
  <c r="AA44" i="2"/>
  <c r="AB44" i="2"/>
  <c r="AC44" i="2"/>
  <c r="AD44" i="2"/>
  <c r="AE44" i="2"/>
  <c r="AF44" i="2"/>
  <c r="AG44" i="2"/>
  <c r="AH44" i="2"/>
  <c r="AI44" i="2"/>
  <c r="AJ44" i="2"/>
  <c r="AK44" i="2"/>
  <c r="AL44" i="2"/>
  <c r="AM44" i="2"/>
  <c r="AN44" i="2"/>
  <c r="AO44" i="2"/>
  <c r="AP44" i="2"/>
  <c r="AQ44" i="2"/>
  <c r="AR44" i="2"/>
  <c r="AS44" i="2"/>
  <c r="AT44" i="2"/>
  <c r="AU44" i="2"/>
  <c r="J45" i="2"/>
  <c r="K45" i="2"/>
  <c r="L45" i="2"/>
  <c r="M45" i="2"/>
  <c r="N45" i="2"/>
  <c r="O45" i="2"/>
  <c r="P45" i="2"/>
  <c r="Q45" i="2"/>
  <c r="R45" i="2"/>
  <c r="S45" i="2"/>
  <c r="T45" i="2"/>
  <c r="U45" i="2"/>
  <c r="V45" i="2"/>
  <c r="W45" i="2"/>
  <c r="X45" i="2"/>
  <c r="Y45" i="2"/>
  <c r="Z45" i="2"/>
  <c r="AA45" i="2"/>
  <c r="AB45" i="2"/>
  <c r="AC45" i="2"/>
  <c r="AD45" i="2"/>
  <c r="AE45" i="2"/>
  <c r="AF45" i="2"/>
  <c r="AG45" i="2"/>
  <c r="AH45" i="2"/>
  <c r="AI45" i="2"/>
  <c r="AJ45" i="2"/>
  <c r="AK45" i="2"/>
  <c r="AL45" i="2"/>
  <c r="AM45" i="2"/>
  <c r="AN45" i="2"/>
  <c r="AO45" i="2"/>
  <c r="AP45" i="2"/>
  <c r="AQ45" i="2"/>
  <c r="AR45" i="2"/>
  <c r="AS45" i="2"/>
  <c r="AT45" i="2"/>
  <c r="AU45" i="2"/>
  <c r="J46" i="2"/>
  <c r="K46" i="2"/>
  <c r="L46" i="2"/>
  <c r="M46" i="2"/>
  <c r="N46" i="2"/>
  <c r="O46" i="2"/>
  <c r="P46" i="2"/>
  <c r="Q46" i="2"/>
  <c r="R46" i="2"/>
  <c r="S46" i="2"/>
  <c r="T46" i="2"/>
  <c r="U46" i="2"/>
  <c r="V46" i="2"/>
  <c r="W46" i="2"/>
  <c r="X46" i="2"/>
  <c r="Y46" i="2"/>
  <c r="Z46" i="2"/>
  <c r="AA46" i="2"/>
  <c r="AB46" i="2"/>
  <c r="AC46" i="2"/>
  <c r="AD46" i="2"/>
  <c r="AE46" i="2"/>
  <c r="AF46" i="2"/>
  <c r="AG46" i="2"/>
  <c r="AH46" i="2"/>
  <c r="AI46" i="2"/>
  <c r="AJ46" i="2"/>
  <c r="AK46" i="2"/>
  <c r="AL46" i="2"/>
  <c r="AM46" i="2"/>
  <c r="AN46" i="2"/>
  <c r="AO46" i="2"/>
  <c r="AP46" i="2"/>
  <c r="AQ46" i="2"/>
  <c r="AR46" i="2"/>
  <c r="AS46" i="2"/>
  <c r="AT46" i="2"/>
  <c r="AU46" i="2"/>
  <c r="J47" i="2"/>
  <c r="K47" i="2"/>
  <c r="L47" i="2"/>
  <c r="M47" i="2"/>
  <c r="N47" i="2"/>
  <c r="O47" i="2"/>
  <c r="P47" i="2"/>
  <c r="Q47" i="2"/>
  <c r="R47" i="2"/>
  <c r="S47" i="2"/>
  <c r="T47" i="2"/>
  <c r="U47" i="2"/>
  <c r="V47" i="2"/>
  <c r="W47" i="2"/>
  <c r="X47" i="2"/>
  <c r="Y47" i="2"/>
  <c r="Z47" i="2"/>
  <c r="AA47" i="2"/>
  <c r="AB47" i="2"/>
  <c r="AC47" i="2"/>
  <c r="AD47" i="2"/>
  <c r="AE47" i="2"/>
  <c r="AF47" i="2"/>
  <c r="AG47" i="2"/>
  <c r="AH47" i="2"/>
  <c r="AI47" i="2"/>
  <c r="AJ47" i="2"/>
  <c r="AK47" i="2"/>
  <c r="AL47" i="2"/>
  <c r="AM47" i="2"/>
  <c r="AN47" i="2"/>
  <c r="AO47" i="2"/>
  <c r="AP47" i="2"/>
  <c r="AQ47" i="2"/>
  <c r="AR47" i="2"/>
  <c r="AS47" i="2"/>
  <c r="AT47" i="2"/>
  <c r="AU47" i="2"/>
  <c r="J48" i="2"/>
  <c r="K48" i="2"/>
  <c r="L48" i="2"/>
  <c r="M48" i="2"/>
  <c r="N48" i="2"/>
  <c r="O48" i="2"/>
  <c r="P48" i="2"/>
  <c r="Q48" i="2"/>
  <c r="R48" i="2"/>
  <c r="S48" i="2"/>
  <c r="T48" i="2"/>
  <c r="U48" i="2"/>
  <c r="V48" i="2"/>
  <c r="W48" i="2"/>
  <c r="X48" i="2"/>
  <c r="Y48" i="2"/>
  <c r="Z48" i="2"/>
  <c r="AA48" i="2"/>
  <c r="AB48" i="2"/>
  <c r="AC48" i="2"/>
  <c r="AD48" i="2"/>
  <c r="AE48" i="2"/>
  <c r="AF48" i="2"/>
  <c r="AG48" i="2"/>
  <c r="AH48" i="2"/>
  <c r="AI48" i="2"/>
  <c r="AJ48" i="2"/>
  <c r="AK48" i="2"/>
  <c r="AL48" i="2"/>
  <c r="AM48" i="2"/>
  <c r="AN48" i="2"/>
  <c r="AO48" i="2"/>
  <c r="AP48" i="2"/>
  <c r="AQ48" i="2"/>
  <c r="AR48" i="2"/>
  <c r="AS48" i="2"/>
  <c r="AT48" i="2"/>
  <c r="AU48" i="2"/>
  <c r="J49" i="2"/>
  <c r="K49" i="2"/>
  <c r="L49" i="2"/>
  <c r="M49" i="2"/>
  <c r="N49" i="2"/>
  <c r="O49" i="2"/>
  <c r="P49" i="2"/>
  <c r="Q49" i="2"/>
  <c r="R49" i="2"/>
  <c r="S49" i="2"/>
  <c r="T49" i="2"/>
  <c r="U49" i="2"/>
  <c r="V49" i="2"/>
  <c r="W49" i="2"/>
  <c r="X49" i="2"/>
  <c r="Y49" i="2"/>
  <c r="Z49" i="2"/>
  <c r="AA49" i="2"/>
  <c r="AB49" i="2"/>
  <c r="AC49" i="2"/>
  <c r="AD49" i="2"/>
  <c r="AE49" i="2"/>
  <c r="AF49" i="2"/>
  <c r="AG49" i="2"/>
  <c r="AH49" i="2"/>
  <c r="AI49" i="2"/>
  <c r="AJ49" i="2"/>
  <c r="AK49" i="2"/>
  <c r="AL49" i="2"/>
  <c r="AM49" i="2"/>
  <c r="AN49" i="2"/>
  <c r="AO49" i="2"/>
  <c r="AP49" i="2"/>
  <c r="AQ49" i="2"/>
  <c r="AR49" i="2"/>
  <c r="AS49" i="2"/>
  <c r="AT49" i="2"/>
  <c r="AU49" i="2"/>
  <c r="J50" i="2"/>
  <c r="K50" i="2"/>
  <c r="L50" i="2"/>
  <c r="M50" i="2"/>
  <c r="N50" i="2"/>
  <c r="O50" i="2"/>
  <c r="P50" i="2"/>
  <c r="Q50" i="2"/>
  <c r="R50" i="2"/>
  <c r="S50" i="2"/>
  <c r="T50" i="2"/>
  <c r="U50" i="2"/>
  <c r="V50" i="2"/>
  <c r="W50" i="2"/>
  <c r="X50" i="2"/>
  <c r="Y50" i="2"/>
  <c r="Z50" i="2"/>
  <c r="AA50" i="2"/>
  <c r="AB50" i="2"/>
  <c r="AC50" i="2"/>
  <c r="AD50" i="2"/>
  <c r="AE50" i="2"/>
  <c r="AF50" i="2"/>
  <c r="AG50" i="2"/>
  <c r="AH50" i="2"/>
  <c r="AI50" i="2"/>
  <c r="AJ50" i="2"/>
  <c r="AK50" i="2"/>
  <c r="AL50" i="2"/>
  <c r="AM50" i="2"/>
  <c r="AN50" i="2"/>
  <c r="AO50" i="2"/>
  <c r="AP50" i="2"/>
  <c r="AQ50" i="2"/>
  <c r="AR50" i="2"/>
  <c r="AS50" i="2"/>
  <c r="AT50" i="2"/>
  <c r="AU50"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S51" i="2"/>
  <c r="AT51" i="2"/>
  <c r="AU51" i="2"/>
  <c r="J52" i="2"/>
  <c r="K52" i="2"/>
  <c r="L52" i="2"/>
  <c r="M52" i="2"/>
  <c r="N52" i="2"/>
  <c r="O52" i="2"/>
  <c r="P52" i="2"/>
  <c r="Q52" i="2"/>
  <c r="R52" i="2"/>
  <c r="S52" i="2"/>
  <c r="T52" i="2"/>
  <c r="U52" i="2"/>
  <c r="V52" i="2"/>
  <c r="W52" i="2"/>
  <c r="X52" i="2"/>
  <c r="Y52" i="2"/>
  <c r="Z52" i="2"/>
  <c r="AA52" i="2"/>
  <c r="AB52" i="2"/>
  <c r="AC52" i="2"/>
  <c r="AD52" i="2"/>
  <c r="AE52" i="2"/>
  <c r="AF52" i="2"/>
  <c r="AG52" i="2"/>
  <c r="AH52" i="2"/>
  <c r="AI52" i="2"/>
  <c r="AJ52" i="2"/>
  <c r="AK52" i="2"/>
  <c r="AL52" i="2"/>
  <c r="AM52" i="2"/>
  <c r="AN52" i="2"/>
  <c r="AO52" i="2"/>
  <c r="AP52" i="2"/>
  <c r="AQ52" i="2"/>
  <c r="AR52" i="2"/>
  <c r="AS52" i="2"/>
  <c r="AT52" i="2"/>
  <c r="AU52" i="2"/>
  <c r="J53" i="2"/>
  <c r="K53" i="2"/>
  <c r="L53" i="2"/>
  <c r="M53" i="2"/>
  <c r="N53" i="2"/>
  <c r="O53" i="2"/>
  <c r="P53" i="2"/>
  <c r="Q53" i="2"/>
  <c r="R53" i="2"/>
  <c r="S53" i="2"/>
  <c r="T53" i="2"/>
  <c r="U53" i="2"/>
  <c r="V53" i="2"/>
  <c r="W53" i="2"/>
  <c r="X53" i="2"/>
  <c r="Y53" i="2"/>
  <c r="Z53" i="2"/>
  <c r="AA53" i="2"/>
  <c r="AB53" i="2"/>
  <c r="AC53" i="2"/>
  <c r="AD53" i="2"/>
  <c r="AE53" i="2"/>
  <c r="AF53" i="2"/>
  <c r="AG53" i="2"/>
  <c r="AH53" i="2"/>
  <c r="AI53" i="2"/>
  <c r="AJ53" i="2"/>
  <c r="AK53" i="2"/>
  <c r="AL53" i="2"/>
  <c r="AM53" i="2"/>
  <c r="AN53" i="2"/>
  <c r="AO53" i="2"/>
  <c r="AP53" i="2"/>
  <c r="AQ53" i="2"/>
  <c r="AR53" i="2"/>
  <c r="AS53" i="2"/>
  <c r="AT53" i="2"/>
  <c r="AU53" i="2"/>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J55" i="2"/>
  <c r="K55" i="2"/>
  <c r="L55" i="2"/>
  <c r="M55" i="2"/>
  <c r="N55" i="2"/>
  <c r="O55" i="2"/>
  <c r="P55" i="2"/>
  <c r="Q55" i="2"/>
  <c r="R55" i="2"/>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U55"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J58" i="2"/>
  <c r="K58" i="2"/>
  <c r="L58" i="2"/>
  <c r="M58" i="2"/>
  <c r="N58" i="2"/>
  <c r="O58" i="2"/>
  <c r="P58" i="2"/>
  <c r="Q58" i="2"/>
  <c r="R58" i="2"/>
  <c r="S58" i="2"/>
  <c r="T58" i="2"/>
  <c r="U58" i="2"/>
  <c r="V58" i="2"/>
  <c r="W58" i="2"/>
  <c r="X58" i="2"/>
  <c r="Y58" i="2"/>
  <c r="Z58" i="2"/>
  <c r="AA58" i="2"/>
  <c r="AB58" i="2"/>
  <c r="AC58" i="2"/>
  <c r="AD58" i="2"/>
  <c r="AE58" i="2"/>
  <c r="AF58" i="2"/>
  <c r="AG58" i="2"/>
  <c r="AH58" i="2"/>
  <c r="AI58" i="2"/>
  <c r="AJ58" i="2"/>
  <c r="AK58" i="2"/>
  <c r="AL58" i="2"/>
  <c r="AM58" i="2"/>
  <c r="AN58" i="2"/>
  <c r="AO58" i="2"/>
  <c r="AP58" i="2"/>
  <c r="AQ58" i="2"/>
  <c r="AR58" i="2"/>
  <c r="AS58" i="2"/>
  <c r="AT58" i="2"/>
  <c r="AU58"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L59" i="2"/>
  <c r="AM59" i="2"/>
  <c r="AN59" i="2"/>
  <c r="AO59" i="2"/>
  <c r="AP59" i="2"/>
  <c r="AQ59" i="2"/>
  <c r="AR59" i="2"/>
  <c r="AS59" i="2"/>
  <c r="AT59" i="2"/>
  <c r="AU59" i="2"/>
  <c r="J60" i="2"/>
  <c r="K60" i="2"/>
  <c r="L60" i="2"/>
  <c r="M60" i="2"/>
  <c r="N60" i="2"/>
  <c r="O60" i="2"/>
  <c r="P60" i="2"/>
  <c r="Q60" i="2"/>
  <c r="R60" i="2"/>
  <c r="S60" i="2"/>
  <c r="T60" i="2"/>
  <c r="U60" i="2"/>
  <c r="V60" i="2"/>
  <c r="W60" i="2"/>
  <c r="X60" i="2"/>
  <c r="Y60" i="2"/>
  <c r="Z60" i="2"/>
  <c r="AA60" i="2"/>
  <c r="AB60" i="2"/>
  <c r="AC60" i="2"/>
  <c r="AD60" i="2"/>
  <c r="AE60" i="2"/>
  <c r="AF60" i="2"/>
  <c r="AG60" i="2"/>
  <c r="AH60" i="2"/>
  <c r="AI60" i="2"/>
  <c r="AJ60" i="2"/>
  <c r="AK60" i="2"/>
  <c r="AL60" i="2"/>
  <c r="AM60" i="2"/>
  <c r="AN60" i="2"/>
  <c r="AO60" i="2"/>
  <c r="AP60" i="2"/>
  <c r="AQ60" i="2"/>
  <c r="AR60" i="2"/>
  <c r="AS60" i="2"/>
  <c r="AT60" i="2"/>
  <c r="AU60" i="2"/>
  <c r="J61" i="2"/>
  <c r="K61" i="2"/>
  <c r="L61" i="2"/>
  <c r="M61" i="2"/>
  <c r="N61" i="2"/>
  <c r="O61" i="2"/>
  <c r="P61" i="2"/>
  <c r="Q61" i="2"/>
  <c r="R61" i="2"/>
  <c r="S61" i="2"/>
  <c r="T61" i="2"/>
  <c r="U61" i="2"/>
  <c r="V61" i="2"/>
  <c r="W61" i="2"/>
  <c r="X61" i="2"/>
  <c r="Y61" i="2"/>
  <c r="Z61" i="2"/>
  <c r="AA61" i="2"/>
  <c r="AB61" i="2"/>
  <c r="AC61" i="2"/>
  <c r="AD61" i="2"/>
  <c r="AE61" i="2"/>
  <c r="AF61" i="2"/>
  <c r="AG61" i="2"/>
  <c r="AH61" i="2"/>
  <c r="AI61" i="2"/>
  <c r="AJ61" i="2"/>
  <c r="AK61" i="2"/>
  <c r="AL61" i="2"/>
  <c r="AM61" i="2"/>
  <c r="AN61" i="2"/>
  <c r="AO61" i="2"/>
  <c r="AP61" i="2"/>
  <c r="AQ61" i="2"/>
  <c r="AR61" i="2"/>
  <c r="AS61" i="2"/>
  <c r="AT61" i="2"/>
  <c r="AU61"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AK62" i="2"/>
  <c r="AL62" i="2"/>
  <c r="AM62" i="2"/>
  <c r="AN62" i="2"/>
  <c r="AO62" i="2"/>
  <c r="AP62" i="2"/>
  <c r="AQ62" i="2"/>
  <c r="AR62" i="2"/>
  <c r="AS62" i="2"/>
  <c r="AT62" i="2"/>
  <c r="AU62"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J64" i="2"/>
  <c r="K64" i="2"/>
  <c r="L64"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J65" i="2"/>
  <c r="K65"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AP65" i="2"/>
  <c r="AQ65" i="2"/>
  <c r="AR65" i="2"/>
  <c r="AS65" i="2"/>
  <c r="AT65" i="2"/>
  <c r="AU65" i="2"/>
  <c r="J66" i="2"/>
  <c r="K66"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J68" i="2"/>
  <c r="K68" i="2"/>
  <c r="L68" i="2"/>
  <c r="M68" i="2"/>
  <c r="N68" i="2"/>
  <c r="O68" i="2"/>
  <c r="P68" i="2"/>
  <c r="Q68" i="2"/>
  <c r="R68" i="2"/>
  <c r="S68" i="2"/>
  <c r="T68" i="2"/>
  <c r="U68"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J69" i="2"/>
  <c r="K69" i="2"/>
  <c r="L69" i="2"/>
  <c r="M69" i="2"/>
  <c r="N69" i="2"/>
  <c r="O69" i="2"/>
  <c r="P69" i="2"/>
  <c r="Q69" i="2"/>
  <c r="R69" i="2"/>
  <c r="S69" i="2"/>
  <c r="T69" i="2"/>
  <c r="U69" i="2"/>
  <c r="V69" i="2"/>
  <c r="W69" i="2"/>
  <c r="X69" i="2"/>
  <c r="Y69" i="2"/>
  <c r="Z69" i="2"/>
  <c r="AA69" i="2"/>
  <c r="AB69" i="2"/>
  <c r="AC69" i="2"/>
  <c r="AD69" i="2"/>
  <c r="AE69" i="2"/>
  <c r="AF69" i="2"/>
  <c r="AG69" i="2"/>
  <c r="AH69" i="2"/>
  <c r="AI69" i="2"/>
  <c r="AJ69" i="2"/>
  <c r="AK69" i="2"/>
  <c r="AL69" i="2"/>
  <c r="AM69" i="2"/>
  <c r="AN69" i="2"/>
  <c r="AO69" i="2"/>
  <c r="AP69" i="2"/>
  <c r="AQ69" i="2"/>
  <c r="AR69" i="2"/>
  <c r="AS69" i="2"/>
  <c r="AT69" i="2"/>
  <c r="AU69" i="2"/>
  <c r="J70" i="2"/>
  <c r="K70" i="2"/>
  <c r="L70" i="2"/>
  <c r="M70" i="2"/>
  <c r="N70" i="2"/>
  <c r="O70" i="2"/>
  <c r="P70" i="2"/>
  <c r="Q70" i="2"/>
  <c r="R70" i="2"/>
  <c r="S70" i="2"/>
  <c r="T70" i="2"/>
  <c r="U70" i="2"/>
  <c r="V70" i="2"/>
  <c r="W70" i="2"/>
  <c r="X70" i="2"/>
  <c r="Y70" i="2"/>
  <c r="Z70" i="2"/>
  <c r="AA70" i="2"/>
  <c r="AB70" i="2"/>
  <c r="AC70" i="2"/>
  <c r="AD70" i="2"/>
  <c r="AE70" i="2"/>
  <c r="AF70" i="2"/>
  <c r="AG70" i="2"/>
  <c r="AH70" i="2"/>
  <c r="AI70" i="2"/>
  <c r="AJ70" i="2"/>
  <c r="AK70" i="2"/>
  <c r="AL70" i="2"/>
  <c r="AM70" i="2"/>
  <c r="AN70" i="2"/>
  <c r="AO70" i="2"/>
  <c r="AP70" i="2"/>
  <c r="AQ70" i="2"/>
  <c r="AR70" i="2"/>
  <c r="AS70" i="2"/>
  <c r="AT70" i="2"/>
  <c r="AU70" i="2"/>
  <c r="J71" i="2"/>
  <c r="K71" i="2"/>
  <c r="L71" i="2"/>
  <c r="M71" i="2"/>
  <c r="N71" i="2"/>
  <c r="O71" i="2"/>
  <c r="P71" i="2"/>
  <c r="Q71" i="2"/>
  <c r="R71" i="2"/>
  <c r="S71" i="2"/>
  <c r="T71" i="2"/>
  <c r="U71" i="2"/>
  <c r="V71" i="2"/>
  <c r="W71" i="2"/>
  <c r="X71" i="2"/>
  <c r="Y71" i="2"/>
  <c r="Z71" i="2"/>
  <c r="AA71" i="2"/>
  <c r="AB71" i="2"/>
  <c r="AC71" i="2"/>
  <c r="AD71" i="2"/>
  <c r="AE71" i="2"/>
  <c r="AF71" i="2"/>
  <c r="AG71" i="2"/>
  <c r="AH71" i="2"/>
  <c r="AI71" i="2"/>
  <c r="AJ71" i="2"/>
  <c r="AK71" i="2"/>
  <c r="AL71" i="2"/>
  <c r="AM71" i="2"/>
  <c r="AN71" i="2"/>
  <c r="AO71" i="2"/>
  <c r="AP71" i="2"/>
  <c r="AQ71" i="2"/>
  <c r="AR71" i="2"/>
  <c r="AS71" i="2"/>
  <c r="AT71" i="2"/>
  <c r="AU71"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2" i="2"/>
  <c r="C1" i="2"/>
  <c r="E492" i="1" l="1"/>
  <c r="E488" i="1"/>
  <c r="E484" i="1"/>
  <c r="E480" i="1"/>
  <c r="E475" i="1"/>
  <c r="E468" i="1"/>
  <c r="E462" i="1"/>
  <c r="E455" i="1"/>
  <c r="E451" i="1"/>
  <c r="E443" i="1"/>
  <c r="E438" i="1"/>
  <c r="E431" i="1"/>
  <c r="E424" i="1"/>
  <c r="E419" i="1"/>
  <c r="E414" i="1"/>
  <c r="E409" i="1"/>
  <c r="E403" i="1"/>
  <c r="E396" i="1"/>
  <c r="E389" i="1"/>
  <c r="E383" i="1"/>
  <c r="E376" i="1"/>
  <c r="E368" i="1"/>
  <c r="E363" i="1"/>
  <c r="E357" i="1"/>
  <c r="E351" i="1"/>
  <c r="E346" i="1"/>
  <c r="E336" i="1"/>
  <c r="E329" i="1"/>
  <c r="E320" i="1"/>
  <c r="E314" i="1"/>
  <c r="E305" i="1"/>
  <c r="E300" i="1"/>
  <c r="E293" i="1"/>
  <c r="E288" i="1"/>
  <c r="E281" i="1"/>
  <c r="E276" i="1"/>
  <c r="E267" i="1"/>
  <c r="E261" i="1"/>
  <c r="E256" i="1"/>
  <c r="E251" i="1"/>
  <c r="E244" i="1"/>
  <c r="E238" i="1"/>
  <c r="E226" i="1"/>
  <c r="E221" i="1"/>
  <c r="E210" i="1"/>
  <c r="E204" i="1"/>
  <c r="E199" i="1"/>
  <c r="E191" i="1"/>
  <c r="E185" i="1"/>
  <c r="E179" i="1"/>
  <c r="E172" i="1"/>
  <c r="E166" i="1"/>
  <c r="E157" i="1"/>
  <c r="E150" i="1"/>
  <c r="E142" i="1"/>
  <c r="E130" i="1"/>
  <c r="E123" i="1"/>
  <c r="E117" i="1"/>
  <c r="E111" i="1"/>
  <c r="E104" i="1"/>
  <c r="E96" i="1"/>
  <c r="E88" i="1"/>
  <c r="E80" i="1"/>
  <c r="E74" i="1"/>
  <c r="E67" i="1"/>
  <c r="E60" i="1"/>
  <c r="E52" i="1"/>
  <c r="E43" i="1"/>
  <c r="E37" i="1"/>
  <c r="E31" i="1"/>
  <c r="E26" i="1"/>
  <c r="E21" i="1"/>
  <c r="E17" i="1"/>
  <c r="E12" i="1"/>
  <c r="E8" i="1"/>
  <c r="E4" i="1"/>
  <c r="B492" i="1"/>
  <c r="B488" i="1"/>
  <c r="B484" i="1"/>
  <c r="B480" i="1"/>
  <c r="B475" i="1"/>
  <c r="B468" i="1"/>
  <c r="B462" i="1"/>
  <c r="B455" i="1"/>
  <c r="B451" i="1"/>
  <c r="B443" i="1"/>
  <c r="B438" i="1"/>
  <c r="C431" i="1"/>
  <c r="B431" i="1"/>
  <c r="B424" i="1"/>
  <c r="B419" i="1"/>
  <c r="B414" i="1"/>
  <c r="B409" i="1"/>
  <c r="B403" i="1"/>
  <c r="B396" i="1"/>
  <c r="B389" i="1"/>
  <c r="B383" i="1"/>
  <c r="B376" i="1"/>
  <c r="B368" i="1"/>
  <c r="B363" i="1"/>
  <c r="B357" i="1"/>
  <c r="B351" i="1"/>
  <c r="B346" i="1"/>
  <c r="B336" i="1"/>
  <c r="B329" i="1"/>
  <c r="B320" i="1"/>
  <c r="B314" i="1"/>
  <c r="B305" i="1"/>
  <c r="B300" i="1"/>
  <c r="B293" i="1"/>
  <c r="B288" i="1"/>
  <c r="B281" i="1"/>
  <c r="B276" i="1"/>
  <c r="B267" i="1"/>
  <c r="B261" i="1"/>
  <c r="B256" i="1"/>
  <c r="B251" i="1"/>
  <c r="B244" i="1"/>
  <c r="B238" i="1"/>
  <c r="B226" i="1"/>
  <c r="B221" i="1"/>
  <c r="B210" i="1"/>
  <c r="B204" i="1"/>
  <c r="B199" i="1"/>
  <c r="B191" i="1"/>
  <c r="B185" i="1"/>
  <c r="B179" i="1"/>
  <c r="B172" i="1"/>
  <c r="B166" i="1"/>
  <c r="B157" i="1"/>
  <c r="B150" i="1"/>
  <c r="B142" i="1"/>
  <c r="B130" i="1"/>
  <c r="B123" i="1"/>
  <c r="B117" i="1"/>
  <c r="B111" i="1"/>
  <c r="B104" i="1"/>
  <c r="B96" i="1"/>
  <c r="B88" i="1"/>
  <c r="B80" i="1"/>
  <c r="B74" i="1"/>
  <c r="B67" i="1"/>
  <c r="B60" i="1"/>
  <c r="B52" i="1"/>
  <c r="B43" i="1"/>
  <c r="B37" i="1"/>
  <c r="B31" i="1"/>
  <c r="B26" i="1"/>
  <c r="B21" i="1"/>
  <c r="B17" i="1"/>
  <c r="B12" i="1"/>
  <c r="B8" i="1"/>
  <c r="B4" i="1"/>
  <c r="I492" i="1"/>
  <c r="H492" i="1"/>
  <c r="C492" i="1" s="1"/>
  <c r="H488" i="1"/>
  <c r="C488" i="1" s="1"/>
  <c r="H484" i="1"/>
  <c r="C484" i="1" s="1"/>
  <c r="H480" i="1"/>
  <c r="C480" i="1" s="1"/>
  <c r="H475" i="1"/>
  <c r="C475" i="1" s="1"/>
  <c r="H468" i="1"/>
  <c r="C468" i="1" s="1"/>
  <c r="H462" i="1"/>
  <c r="C462" i="1" s="1"/>
  <c r="H455" i="1"/>
  <c r="C455" i="1" s="1"/>
  <c r="H451" i="1"/>
  <c r="C451" i="1" s="1"/>
  <c r="H443" i="1"/>
  <c r="C443" i="1" s="1"/>
  <c r="H438" i="1"/>
  <c r="C438" i="1" s="1"/>
  <c r="H431" i="1"/>
  <c r="H424" i="1"/>
  <c r="C424" i="1" s="1"/>
  <c r="H419" i="1"/>
  <c r="C419" i="1" s="1"/>
  <c r="H414" i="1"/>
  <c r="C414" i="1" s="1"/>
  <c r="H409" i="1"/>
  <c r="C409" i="1" s="1"/>
  <c r="H403" i="1"/>
  <c r="C403" i="1" s="1"/>
  <c r="H396" i="1"/>
  <c r="C396" i="1" s="1"/>
  <c r="H389" i="1"/>
  <c r="C389" i="1" s="1"/>
  <c r="H383" i="1"/>
  <c r="C383" i="1" s="1"/>
  <c r="H376" i="1"/>
  <c r="C376" i="1" s="1"/>
  <c r="H368" i="1"/>
  <c r="C368" i="1" s="1"/>
  <c r="H363" i="1"/>
  <c r="C363" i="1" s="1"/>
  <c r="H357" i="1"/>
  <c r="C357" i="1" s="1"/>
  <c r="H351" i="1"/>
  <c r="C351" i="1" s="1"/>
  <c r="H346" i="1"/>
  <c r="C346" i="1" s="1"/>
  <c r="H336" i="1"/>
  <c r="C336" i="1" s="1"/>
  <c r="H329" i="1"/>
  <c r="C329" i="1" s="1"/>
  <c r="H320" i="1"/>
  <c r="C320" i="1" s="1"/>
  <c r="H314" i="1"/>
  <c r="C314" i="1" s="1"/>
  <c r="H305" i="1"/>
  <c r="C305" i="1" s="1"/>
  <c r="H300" i="1"/>
  <c r="C300" i="1" s="1"/>
  <c r="H293" i="1"/>
  <c r="C293" i="1" s="1"/>
  <c r="H288" i="1"/>
  <c r="C288" i="1" s="1"/>
  <c r="H281" i="1"/>
  <c r="C281" i="1" s="1"/>
  <c r="H276" i="1"/>
  <c r="C276" i="1" s="1"/>
  <c r="H267" i="1"/>
  <c r="C267" i="1" s="1"/>
  <c r="H261" i="1"/>
  <c r="C261" i="1" s="1"/>
  <c r="H256" i="1"/>
  <c r="C256" i="1" s="1"/>
  <c r="H251" i="1"/>
  <c r="C251" i="1" s="1"/>
  <c r="H244" i="1"/>
  <c r="C244" i="1" s="1"/>
  <c r="H238" i="1"/>
  <c r="C238" i="1" s="1"/>
  <c r="H226" i="1"/>
  <c r="C226" i="1" s="1"/>
  <c r="H221" i="1"/>
  <c r="C221" i="1" s="1"/>
  <c r="H210" i="1"/>
  <c r="C210" i="1" s="1"/>
  <c r="H204" i="1"/>
  <c r="C204" i="1" s="1"/>
  <c r="H199" i="1"/>
  <c r="C199" i="1" s="1"/>
  <c r="H191" i="1"/>
  <c r="C191" i="1" s="1"/>
  <c r="H185" i="1"/>
  <c r="C185" i="1" s="1"/>
  <c r="H179" i="1"/>
  <c r="C179" i="1" s="1"/>
  <c r="H172" i="1"/>
  <c r="C172" i="1" s="1"/>
  <c r="H166" i="1"/>
  <c r="C166" i="1" s="1"/>
  <c r="H157" i="1"/>
  <c r="C157" i="1" s="1"/>
  <c r="H150" i="1"/>
  <c r="C150" i="1" s="1"/>
  <c r="H142" i="1"/>
  <c r="C142" i="1" s="1"/>
  <c r="H130" i="1"/>
  <c r="C130" i="1" s="1"/>
  <c r="H123" i="1"/>
  <c r="C123" i="1" s="1"/>
  <c r="H117" i="1"/>
  <c r="C117" i="1" s="1"/>
  <c r="H111" i="1"/>
  <c r="C111" i="1" s="1"/>
  <c r="H104" i="1"/>
  <c r="C104" i="1" s="1"/>
  <c r="H96" i="1"/>
  <c r="C96" i="1" s="1"/>
  <c r="H88" i="1"/>
  <c r="C88" i="1" s="1"/>
  <c r="H80" i="1"/>
  <c r="C80" i="1" s="1"/>
  <c r="H74" i="1"/>
  <c r="C74" i="1" s="1"/>
  <c r="H67" i="1"/>
  <c r="C67" i="1" s="1"/>
  <c r="H60" i="1"/>
  <c r="C60" i="1" s="1"/>
  <c r="H52" i="1"/>
  <c r="C52" i="1" s="1"/>
  <c r="H43" i="1"/>
  <c r="C43" i="1" s="1"/>
  <c r="H37" i="1"/>
  <c r="C37" i="1" s="1"/>
  <c r="H31" i="1"/>
  <c r="C31" i="1" s="1"/>
  <c r="H26" i="1"/>
  <c r="C26" i="1" s="1"/>
  <c r="H21" i="1"/>
  <c r="C21" i="1" s="1"/>
  <c r="H17" i="1"/>
  <c r="C17" i="1" s="1"/>
  <c r="H12" i="1"/>
  <c r="C12" i="1" s="1"/>
  <c r="H8" i="1"/>
  <c r="C8" i="1" s="1"/>
  <c r="I488" i="1"/>
  <c r="I484" i="1"/>
  <c r="I480" i="1"/>
  <c r="I475" i="1"/>
  <c r="I468" i="1"/>
  <c r="I462" i="1"/>
  <c r="I455" i="1"/>
  <c r="I451" i="1"/>
  <c r="I443" i="1"/>
  <c r="I438" i="1"/>
  <c r="I431" i="1"/>
  <c r="I424" i="1"/>
  <c r="I419" i="1"/>
  <c r="I414" i="1"/>
  <c r="I409" i="1"/>
  <c r="I403" i="1"/>
  <c r="I396" i="1"/>
  <c r="I389" i="1"/>
  <c r="I383" i="1"/>
  <c r="I376" i="1"/>
  <c r="I368" i="1"/>
  <c r="I363" i="1"/>
  <c r="I357" i="1"/>
  <c r="I351" i="1"/>
  <c r="I346" i="1"/>
  <c r="I336" i="1"/>
  <c r="I329" i="1"/>
  <c r="I320" i="1"/>
  <c r="I314" i="1"/>
  <c r="I305" i="1"/>
  <c r="I300" i="1"/>
  <c r="I293" i="1"/>
  <c r="I288" i="1"/>
  <c r="I281" i="1"/>
  <c r="I276" i="1"/>
  <c r="I267" i="1"/>
  <c r="I261" i="1"/>
  <c r="I256" i="1"/>
  <c r="I251" i="1"/>
  <c r="I244" i="1"/>
  <c r="I238" i="1"/>
  <c r="I226" i="1"/>
  <c r="I221" i="1"/>
  <c r="I210" i="1"/>
  <c r="I204" i="1"/>
  <c r="I199" i="1"/>
  <c r="I191" i="1"/>
  <c r="I185" i="1"/>
  <c r="I179" i="1"/>
  <c r="I172" i="1"/>
  <c r="I166" i="1"/>
  <c r="I157" i="1"/>
  <c r="I150" i="1"/>
  <c r="I142" i="1"/>
  <c r="I130" i="1"/>
  <c r="I123" i="1"/>
  <c r="I117" i="1"/>
  <c r="I111" i="1"/>
  <c r="I104" i="1"/>
  <c r="I96" i="1"/>
  <c r="I88" i="1"/>
  <c r="I80" i="1"/>
  <c r="I74" i="1"/>
  <c r="I67" i="1"/>
  <c r="I60" i="1"/>
  <c r="I52" i="1"/>
  <c r="I43" i="1"/>
  <c r="I37" i="1"/>
  <c r="I31" i="1"/>
  <c r="I26" i="1"/>
  <c r="I21" i="1"/>
  <c r="I17" i="1"/>
  <c r="I12" i="1"/>
  <c r="I8" i="1"/>
  <c r="I4" i="1"/>
  <c r="G475" i="1"/>
  <c r="G431" i="1"/>
  <c r="G414" i="1"/>
  <c r="G403" i="1"/>
  <c r="G368" i="1"/>
  <c r="G359" i="1"/>
  <c r="G357" i="1"/>
  <c r="G320" i="1"/>
  <c r="G284" i="1"/>
  <c r="G283" i="1"/>
  <c r="G244" i="1"/>
  <c r="G204" i="1"/>
  <c r="G150" i="1"/>
  <c r="G132" i="1"/>
  <c r="G126" i="1"/>
  <c r="G117" i="1"/>
  <c r="G100" i="1"/>
  <c r="G63" i="1"/>
  <c r="G62" i="1"/>
  <c r="G57" i="1"/>
  <c r="G48" i="1"/>
  <c r="G46" i="1"/>
  <c r="G45" i="1"/>
  <c r="G31" i="1"/>
  <c r="H4" i="1"/>
  <c r="C4" i="1" s="1"/>
  <c r="J492" i="1"/>
  <c r="J475" i="1"/>
  <c r="J451" i="1"/>
  <c r="J424" i="1"/>
  <c r="J403" i="1"/>
  <c r="J376" i="1"/>
  <c r="J351" i="1"/>
  <c r="J329" i="1"/>
  <c r="J300" i="1"/>
  <c r="J276" i="1"/>
  <c r="J251" i="1"/>
  <c r="J244" i="1"/>
  <c r="J431" i="1"/>
  <c r="J357" i="1"/>
  <c r="J281" i="1"/>
  <c r="J256" i="1"/>
  <c r="J488" i="1"/>
  <c r="J468" i="1"/>
  <c r="J443" i="1"/>
  <c r="J419" i="1"/>
  <c r="J396" i="1"/>
  <c r="J368" i="1"/>
  <c r="J346" i="1"/>
  <c r="J320" i="1"/>
  <c r="J293" i="1"/>
  <c r="J267" i="1"/>
  <c r="J409" i="1"/>
  <c r="J336" i="1"/>
  <c r="J484" i="1"/>
  <c r="J462" i="1"/>
  <c r="J438" i="1"/>
  <c r="J414" i="1"/>
  <c r="J389" i="1"/>
  <c r="J363" i="1"/>
  <c r="J314" i="1"/>
  <c r="J288" i="1"/>
  <c r="J261" i="1"/>
  <c r="J480" i="1"/>
  <c r="J455" i="1"/>
  <c r="J383" i="1"/>
  <c r="J305" i="1"/>
  <c r="J238" i="1"/>
  <c r="J204" i="1"/>
  <c r="J179" i="1"/>
  <c r="J150" i="1"/>
  <c r="J117" i="1"/>
  <c r="J88" i="1"/>
  <c r="J60" i="1"/>
  <c r="J226" i="1"/>
  <c r="J199" i="1"/>
  <c r="J172" i="1"/>
  <c r="J142" i="1"/>
  <c r="J111" i="1"/>
  <c r="J80" i="1"/>
  <c r="J52" i="1"/>
  <c r="J26" i="1"/>
  <c r="J8" i="1"/>
  <c r="J185" i="1"/>
  <c r="J157" i="1"/>
  <c r="J96" i="1"/>
  <c r="J17" i="1"/>
  <c r="J12" i="1"/>
  <c r="J221" i="1"/>
  <c r="J191" i="1"/>
  <c r="J166" i="1"/>
  <c r="J130" i="1"/>
  <c r="J104" i="1"/>
  <c r="J74" i="1"/>
  <c r="J43" i="1"/>
  <c r="J21" i="1"/>
  <c r="J210" i="1"/>
  <c r="J123" i="1"/>
  <c r="J67" i="1"/>
  <c r="J37" i="1"/>
  <c r="J31" i="1"/>
  <c r="J4" i="1"/>
  <c r="D31" i="1" l="1"/>
  <c r="D37" i="1"/>
  <c r="D67" i="1"/>
  <c r="D123" i="1"/>
  <c r="D210" i="1"/>
  <c r="D21" i="1"/>
  <c r="D43" i="1"/>
  <c r="D74" i="1"/>
  <c r="D104" i="1"/>
  <c r="D130" i="1"/>
  <c r="D166" i="1"/>
  <c r="D191" i="1"/>
  <c r="D221" i="1"/>
  <c r="D12" i="1"/>
  <c r="D17" i="1"/>
  <c r="D96" i="1"/>
  <c r="D157" i="1"/>
  <c r="D185" i="1"/>
  <c r="D8" i="1"/>
  <c r="D26" i="1"/>
  <c r="D52" i="1"/>
  <c r="D80" i="1"/>
  <c r="D111" i="1"/>
  <c r="D142" i="1"/>
  <c r="D172" i="1"/>
  <c r="D199" i="1"/>
  <c r="D226" i="1"/>
  <c r="D60" i="1"/>
  <c r="D88" i="1"/>
  <c r="D117" i="1"/>
  <c r="D150" i="1"/>
  <c r="D179" i="1"/>
  <c r="D204" i="1"/>
  <c r="D238" i="1"/>
  <c r="D305" i="1"/>
  <c r="D383" i="1"/>
  <c r="D455" i="1"/>
  <c r="D480" i="1"/>
  <c r="D261" i="1"/>
  <c r="D288" i="1"/>
  <c r="D314" i="1"/>
  <c r="D363" i="1"/>
  <c r="D389" i="1"/>
  <c r="D414" i="1"/>
  <c r="D438" i="1"/>
  <c r="D462" i="1"/>
  <c r="D484" i="1"/>
  <c r="D336" i="1"/>
  <c r="D409" i="1"/>
  <c r="D267" i="1"/>
  <c r="D293" i="1"/>
  <c r="D320" i="1"/>
  <c r="D346" i="1"/>
  <c r="D368" i="1"/>
  <c r="D396" i="1"/>
  <c r="D419" i="1"/>
  <c r="D443" i="1"/>
  <c r="D468" i="1"/>
  <c r="D488" i="1"/>
  <c r="D256" i="1"/>
  <c r="D281" i="1"/>
  <c r="D357" i="1"/>
  <c r="D431" i="1"/>
  <c r="D244" i="1"/>
  <c r="D251" i="1"/>
  <c r="D276" i="1"/>
  <c r="D300" i="1"/>
  <c r="D329" i="1"/>
  <c r="D351" i="1"/>
  <c r="D376" i="1"/>
  <c r="D403" i="1"/>
  <c r="D424" i="1"/>
  <c r="D451" i="1"/>
  <c r="D475" i="1"/>
  <c r="D492" i="1"/>
  <c r="D4" i="1"/>
</calcChain>
</file>

<file path=xl/sharedStrings.xml><?xml version="1.0" encoding="utf-8"?>
<sst xmlns="http://schemas.openxmlformats.org/spreadsheetml/2006/main" count="4352" uniqueCount="2181">
  <si>
    <t>reg</t>
  </si>
  <si>
    <t>type</t>
  </si>
  <si>
    <t>cn</t>
  </si>
  <si>
    <t>ln(2cn)</t>
  </si>
  <si>
    <t>engine</t>
  </si>
  <si>
    <t>fleet - name</t>
  </si>
  <si>
    <t>operator&gt;contract (lessor/trustee)</t>
  </si>
  <si>
    <t>built</t>
  </si>
  <si>
    <t>selcal</t>
  </si>
  <si>
    <t>modeS(24bit)</t>
  </si>
  <si>
    <t>N4000R</t>
  </si>
  <si>
    <t>Hawker Beechcraft 4000</t>
  </si>
  <si>
    <t>RC-01</t>
  </si>
  <si>
    <t>RC-1</t>
  </si>
  <si>
    <t>PW308A</t>
  </si>
  <si>
    <t>Hawker Beechcraft</t>
  </si>
  <si>
    <t>rg 4/5/07</t>
  </si>
  <si>
    <t>current</t>
  </si>
  <si>
    <t>comment - update</t>
  </si>
  <si>
    <t>N802HH</t>
  </si>
  <si>
    <t>RC-02</t>
  </si>
  <si>
    <t>RC-2</t>
  </si>
  <si>
    <t>BSAL</t>
  </si>
  <si>
    <t>rg 4/23/07 Hawker Beechcraft</t>
  </si>
  <si>
    <t>N803HH</t>
  </si>
  <si>
    <t>RC-03</t>
  </si>
  <si>
    <t>RC-3</t>
  </si>
  <si>
    <t>rg 02/1/08, canx 06/29/09</t>
  </si>
  <si>
    <t>rg 2/20/07 Meir Aviation Inc. Trustee</t>
  </si>
  <si>
    <t>withdrawn from use</t>
  </si>
  <si>
    <t>N804HH</t>
  </si>
  <si>
    <t>RC-04</t>
  </si>
  <si>
    <t>RC-4</t>
  </si>
  <si>
    <t>PW308</t>
  </si>
  <si>
    <t>rg 4/23/07</t>
  </si>
  <si>
    <t>N805HH</t>
  </si>
  <si>
    <t>RC-05</t>
  </si>
  <si>
    <t>RC-5</t>
  </si>
  <si>
    <t>HKFQ</t>
  </si>
  <si>
    <t>rg 12/20/04 Wichita Air Services Leasing Llc Wichita KS, rg 02/19/08</t>
  </si>
  <si>
    <t>N974JD</t>
  </si>
  <si>
    <t>ntu</t>
  </si>
  <si>
    <t>N607HB</t>
  </si>
  <si>
    <t>RC-06</t>
  </si>
  <si>
    <t>RC-6</t>
  </si>
  <si>
    <t>HJFK</t>
  </si>
  <si>
    <t>rq N607HB auth 3/28/07, rg 02/11/10 Hawker Beechcraft Corp. Wichita KS, wfu 8/6/09</t>
  </si>
  <si>
    <t>N15QS</t>
  </si>
  <si>
    <t>rg 3/28/07 Hawker Beechcraft</t>
  </si>
  <si>
    <t>broken up</t>
  </si>
  <si>
    <t>N700JE</t>
  </si>
  <si>
    <t>RC-07</t>
  </si>
  <si>
    <t>RC-7</t>
  </si>
  <si>
    <t>Talon Air</t>
  </si>
  <si>
    <t>Hawker RC7 LLC New York NY bought 3/15/16 rrg 4/26/16</t>
  </si>
  <si>
    <t>N711GD</t>
  </si>
  <si>
    <t>Sunflower Aircraft delivered 6/18/08 rrg 4/9/09</t>
  </si>
  <si>
    <t>RSGK</t>
  </si>
  <si>
    <t>N7007Q</t>
  </si>
  <si>
    <t>N715CJ</t>
  </si>
  <si>
    <t>RC-08</t>
  </si>
  <si>
    <t>RC-8</t>
  </si>
  <si>
    <t>Priester Aviation</t>
  </si>
  <si>
    <t>rg 4/10/15 Hawker I LLC Overland Park KS</t>
  </si>
  <si>
    <t>N803SA</t>
  </si>
  <si>
    <t>Prudential Insurance Atlanta GA bought 7/11/11</t>
  </si>
  <si>
    <t>dd 11/3/08 IOTC Air LLC Boca Raton FL</t>
  </si>
  <si>
    <t>GKES</t>
  </si>
  <si>
    <t>N237JL</t>
  </si>
  <si>
    <t>Hawker 4000</t>
  </si>
  <si>
    <t>RC-09</t>
  </si>
  <si>
    <t>RC-9</t>
  </si>
  <si>
    <t>Journey Aviation</t>
  </si>
  <si>
    <t>Hawker 4000 Acquistions LLC Boca Raton FL bought 11/30/18, rrg 5/6/19</t>
  </si>
  <si>
    <t>N175CK</t>
  </si>
  <si>
    <t>rrg 5/7/18</t>
  </si>
  <si>
    <t>N508CK</t>
  </si>
  <si>
    <t>RJ Air Llc New York NY bought 5/10/10 rrg 4/18/12</t>
  </si>
  <si>
    <t>N119AK</t>
  </si>
  <si>
    <t>Hawker Beechcraft bought 4/27/10</t>
  </si>
  <si>
    <t>Horizon Air Charters New York delivered 9/26/08</t>
  </si>
  <si>
    <t>GKFS</t>
  </si>
  <si>
    <t>rg 4/30/07</t>
  </si>
  <si>
    <t>N7657T</t>
  </si>
  <si>
    <t>RC-10</t>
  </si>
  <si>
    <t>Lima Delta Co (Trustee) bought 8/3/18</t>
  </si>
  <si>
    <t>N7567T</t>
  </si>
  <si>
    <t>Strong Tower Services (Trustee) bought 12/16/16</t>
  </si>
  <si>
    <t>Jetavia Ltd, London bought 2/10/12, rrg 3/28/12</t>
  </si>
  <si>
    <t>N126ZZ</t>
  </si>
  <si>
    <t>PNC Aviation Resolution LLC bought 8/22/11</t>
  </si>
  <si>
    <t>Talon Air delivered 11/19/08</t>
  </si>
  <si>
    <t>GRFK</t>
  </si>
  <si>
    <t>N1119K</t>
  </si>
  <si>
    <t>RC-11</t>
  </si>
  <si>
    <t>PW306A</t>
  </si>
  <si>
    <t>JetHQ LLC, Kalispell MT bought 12/29/20 (Rocket Air LLC)</t>
  </si>
  <si>
    <t>Hawker RC Holdings rrg 9/21/18</t>
  </si>
  <si>
    <t>Hawker RC Holdings LLC, Uniondale NY bought 9/26/13, rrg 12/11/13</t>
  </si>
  <si>
    <t>Wichita Air Services Leasing LLC, Wichita KS (Consolidated Holdings Inc.) delivered 2/6/08</t>
  </si>
  <si>
    <t>KQBS</t>
  </si>
  <si>
    <t>N400MR</t>
  </si>
  <si>
    <t>RC-12</t>
  </si>
  <si>
    <t>AirShare</t>
  </si>
  <si>
    <t>Globe Resources Group LLC (Murfin Inc, Wichita KS) bought 4/2/13</t>
  </si>
  <si>
    <t>Hawker Beechcraft bought 1/21/11</t>
  </si>
  <si>
    <t>ZS-DTD</t>
  </si>
  <si>
    <t>delivered 6/26/09</t>
  </si>
  <si>
    <t>National Airways Corporation (NAC)</t>
  </si>
  <si>
    <t>KQEF</t>
  </si>
  <si>
    <t>XA-MMA</t>
  </si>
  <si>
    <t>RC-13</t>
  </si>
  <si>
    <t>N440HB</t>
  </si>
  <si>
    <t>rg 12/07/2009 Osmotica Leasing Llc Dover DE</t>
  </si>
  <si>
    <t>KSDR</t>
  </si>
  <si>
    <t>N413HB</t>
  </si>
  <si>
    <t>rg Hawker Beechcraft</t>
  </si>
  <si>
    <t>N50GP</t>
  </si>
  <si>
    <t>RC-14</t>
  </si>
  <si>
    <t>Commonwealth Aircraft Leasing Inc, Coral Gables FL bought 12/23/19</t>
  </si>
  <si>
    <t>Colorado Long Term Holdings LLC bought 5/2/17 rrg 6/30/17.</t>
  </si>
  <si>
    <t>Business Jet Access</t>
  </si>
  <si>
    <t>N169BG</t>
  </si>
  <si>
    <t>Rangeflyers bought 4/5/17</t>
  </si>
  <si>
    <t>LQGJ</t>
  </si>
  <si>
    <t>VP-BCM</t>
  </si>
  <si>
    <t>Magic Condor Ltd. delivered 12/12/08</t>
  </si>
  <si>
    <t>N514HB</t>
  </si>
  <si>
    <t>Hawker Beechcraft Corp. Wichita KS</t>
  </si>
  <si>
    <t>XA-NOI</t>
  </si>
  <si>
    <t>RC-15</t>
  </si>
  <si>
    <t>N115HB</t>
  </si>
  <si>
    <t>rg 02/6/12</t>
  </si>
  <si>
    <t>ZS-DDT</t>
  </si>
  <si>
    <t>rg Rocklight Investments Ltd, canx 2/3/12</t>
  </si>
  <si>
    <t>N515HB</t>
  </si>
  <si>
    <t>rg 06/19/09 Specialized Aircraft Services Inc. Wichita KS canx 06/24/09 exported to South Africa</t>
  </si>
  <si>
    <t>N9930</t>
  </si>
  <si>
    <t>RC-16</t>
  </si>
  <si>
    <t>Stronghold Aviation LLC, Tuxedo Park NY bought 1/13/21, rg 03/17/21</t>
  </si>
  <si>
    <t>Beard Aviation rrg 1/29/19</t>
  </si>
  <si>
    <t>N699AK</t>
  </si>
  <si>
    <t>Beard Aviation LLC Tuxedo Park NY bought 4/6/18, rg 5/8/18</t>
  </si>
  <si>
    <t>400A Holdings LLC Great Neck NY (800XPi Holdings LLC) delivered 6/1/09 rrg 6/24/09</t>
  </si>
  <si>
    <t>AFGR</t>
  </si>
  <si>
    <t>N455BP</t>
  </si>
  <si>
    <t>N900H</t>
  </si>
  <si>
    <t>RC-17</t>
  </si>
  <si>
    <t>REGD.08-02-2019,HOAK TRAVEL INC,NEWARK,DE</t>
  </si>
  <si>
    <t>N408U</t>
  </si>
  <si>
    <t>Hoak Travel Inc. bought 10/2/18</t>
  </si>
  <si>
    <t>United Technologies Corp. Hartford CT delivered 8/21/09</t>
  </si>
  <si>
    <t>DHGM</t>
  </si>
  <si>
    <t>N61407</t>
  </si>
  <si>
    <t>N86LF</t>
  </si>
  <si>
    <t>RC-18</t>
  </si>
  <si>
    <t>DLHJ</t>
  </si>
  <si>
    <t>rg 4/2/2010 RC18 Inc</t>
  </si>
  <si>
    <t>N163DE</t>
  </si>
  <si>
    <t>N163DK</t>
  </si>
  <si>
    <t>rg Beechcraft</t>
  </si>
  <si>
    <t>N190JE</t>
  </si>
  <si>
    <t>RC-19</t>
  </si>
  <si>
    <t>Hawker RC19 LLC New York NY bought 12/22/16, rrg 5/10/17</t>
  </si>
  <si>
    <t>Nantucket Express LLC Oakbrook Terrace IL delivered 3/27/09</t>
  </si>
  <si>
    <t>Gary Jet Center</t>
  </si>
  <si>
    <t>GLCE</t>
  </si>
  <si>
    <t>N419HB</t>
  </si>
  <si>
    <t>N899AK</t>
  </si>
  <si>
    <t>RC-20</t>
  </si>
  <si>
    <t>Chasing Time LLC, Salem OR bought 8/31/20</t>
  </si>
  <si>
    <t>Tenacious Aviation Group Scottsdale AZ bought 11/6/18</t>
  </si>
  <si>
    <t>Regis Funding LLC Palm Beach Gardens FL delivered 12/29/09 rrg 4/19/10 (Rocket Air LLC)</t>
  </si>
  <si>
    <t>FHAG</t>
  </si>
  <si>
    <t>N420HB</t>
  </si>
  <si>
    <t>N421DD</t>
  </si>
  <si>
    <t>RC-21</t>
  </si>
  <si>
    <t>TFE731-50</t>
  </si>
  <si>
    <t>Pro Airways</t>
  </si>
  <si>
    <t>D and E Aviation rrg 2/21/20. Operated by Pro Airways from late 2020</t>
  </si>
  <si>
    <t>N529AK</t>
  </si>
  <si>
    <t>D&amp;E Aviation LLC Gilford NH bought 4/28/16</t>
  </si>
  <si>
    <t>AP-SHH</t>
  </si>
  <si>
    <t>Iconair Pvt Ltd rg 5/15</t>
  </si>
  <si>
    <t>A6-SHH</t>
  </si>
  <si>
    <t>Gulf Wings rg 2/14/14</t>
  </si>
  <si>
    <t>N23EA</t>
  </si>
  <si>
    <t>Elegant Aviation rrg 1/3/13</t>
  </si>
  <si>
    <t>N621HB</t>
  </si>
  <si>
    <t>Elegant Aviation Ltd bought 11/23/12</t>
  </si>
  <si>
    <t>HBC21</t>
  </si>
  <si>
    <t>rg 10/1/12</t>
  </si>
  <si>
    <t>Pakistan Air Force</t>
  </si>
  <si>
    <t>delivered 8/21/09</t>
  </si>
  <si>
    <t>Empire Aviation Group</t>
  </si>
  <si>
    <t>QSAJ</t>
  </si>
  <si>
    <t>N639RA</t>
  </si>
  <si>
    <t>RC-22</t>
  </si>
  <si>
    <t>Scaled Composites LLC, Mojave CA bought 3/3/20</t>
  </si>
  <si>
    <t>General Atomics Aeronautical Systems, San Diego CA bought 4/16/13</t>
  </si>
  <si>
    <t>Hawker Beechcraft bouight 10/19/11</t>
  </si>
  <si>
    <t>N339RA</t>
  </si>
  <si>
    <t>Universal Health Management LLC, Sarasota FL delivered 12/10/09, rrg 3/15/10</t>
  </si>
  <si>
    <t>DFAP</t>
  </si>
  <si>
    <t>N10QS</t>
  </si>
  <si>
    <t>N230JE</t>
  </si>
  <si>
    <t>RC-23</t>
  </si>
  <si>
    <t>Hawker RC 23 LLC, New York NY bought 11/24/15</t>
  </si>
  <si>
    <t>ZS-ZOT</t>
  </si>
  <si>
    <t>Swift Flite (Pty) Ltd rg 7/25/12</t>
  </si>
  <si>
    <t>bought 12/10/09</t>
  </si>
  <si>
    <t>AMJQ</t>
  </si>
  <si>
    <t>N423HB</t>
  </si>
  <si>
    <t>Specialized Aircraft Services Inc. Wichita KS delivered 11/30/09</t>
  </si>
  <si>
    <t>N400VG</t>
  </si>
  <si>
    <t>RC-24</t>
  </si>
  <si>
    <t>N50VM LLC, San Juan PR bought 7/13/20</t>
  </si>
  <si>
    <t>N308HQ</t>
  </si>
  <si>
    <t>JetHQ LLC Kansas City MO bought 5/6/20, rrg 6/19/20</t>
  </si>
  <si>
    <t>N400VR</t>
  </si>
  <si>
    <t>Mustang CJM 02203 LLC bought 12/14/15 rrg 7/22/16</t>
  </si>
  <si>
    <t>Flight Plan LLC</t>
  </si>
  <si>
    <t>N269LB</t>
  </si>
  <si>
    <t>JPS Group LLC rrg 11/21/11</t>
  </si>
  <si>
    <t>N995BE</t>
  </si>
  <si>
    <t>JPS Group LLC Franklin TN delivered 12/23/09</t>
  </si>
  <si>
    <t>DKGR</t>
  </si>
  <si>
    <t>N35004</t>
  </si>
  <si>
    <t>N143RL</t>
  </si>
  <si>
    <t>RC-25</t>
  </si>
  <si>
    <t>Jet Linx Aviation Inc.</t>
  </si>
  <si>
    <t>RDW Ventures LLC, Atlanta Ga rg 7/22/16</t>
  </si>
  <si>
    <t>RDW Ventures LLC, Pensacola Beach FL delivered 12/17/09, rrg 3/16/10</t>
  </si>
  <si>
    <t>N3185G</t>
  </si>
  <si>
    <t>N4026</t>
  </si>
  <si>
    <t>RC-26</t>
  </si>
  <si>
    <t>Christopher Rourke (Trustee) Nashua NH bought 9/6/19</t>
  </si>
  <si>
    <t>VT-HJA</t>
  </si>
  <si>
    <t>Hindustan Construction Co. Ltd bought 9/30/09</t>
  </si>
  <si>
    <t>GLPS</t>
  </si>
  <si>
    <t>N3186N</t>
  </si>
  <si>
    <t>ACASS USA delivered 9/16/09</t>
  </si>
  <si>
    <t>M-KENF</t>
  </si>
  <si>
    <t>RC-27</t>
  </si>
  <si>
    <t>BHEL</t>
  </si>
  <si>
    <t>dd 2/10 Avalanche Aviation Ltd Hamailton</t>
  </si>
  <si>
    <t>N3187N</t>
  </si>
  <si>
    <t>rg 02/05/10 Hawker Beechcraft, canx 02/16/10 to Isle of Man</t>
  </si>
  <si>
    <t>N36QS NetJets ntu</t>
  </si>
  <si>
    <t>N979TM</t>
  </si>
  <si>
    <t>RC-28</t>
  </si>
  <si>
    <t>Sierra Pacific Industries Redding CA bought 7/23/20</t>
  </si>
  <si>
    <t>Cerner Corp. Kansas City MO delivered 9/18/09</t>
  </si>
  <si>
    <t>CGFQ</t>
  </si>
  <si>
    <t>N25QS</t>
  </si>
  <si>
    <t>N319SG</t>
  </si>
  <si>
    <t>RC-29</t>
  </si>
  <si>
    <t>rg 08/23/2019 Sunshine Sky Aviation LLC</t>
  </si>
  <si>
    <t>N159MN</t>
  </si>
  <si>
    <t>rg 12/13/16</t>
  </si>
  <si>
    <t>N77KV</t>
  </si>
  <si>
    <t>rg 3/24/14 LKV Air LLC Charlotte NC</t>
  </si>
  <si>
    <t>N901SG</t>
  </si>
  <si>
    <t>dd 10/22/09 Sergio Garcia rg 12/24/09 (Blanca Paloma LLC)</t>
  </si>
  <si>
    <t>DSHL</t>
  </si>
  <si>
    <t>N14QS</t>
  </si>
  <si>
    <t>XA-OAC</t>
  </si>
  <si>
    <t>RC-30</t>
  </si>
  <si>
    <t>N830TS</t>
  </si>
  <si>
    <t>rg 03/24/10 WFBN</t>
  </si>
  <si>
    <t>FPHL</t>
  </si>
  <si>
    <t>N31JE</t>
  </si>
  <si>
    <t>RC-31</t>
  </si>
  <si>
    <t>N450JE LLC New York NY bought 5/18/15, rrg 5/29/15</t>
  </si>
  <si>
    <t>N78KX</t>
  </si>
  <si>
    <t>EPC Holdings 819 LLC bought 12/11/14</t>
  </si>
  <si>
    <t>N78KN</t>
  </si>
  <si>
    <t>H4T Corp. Plymouth MA delivered 9/30/09</t>
  </si>
  <si>
    <t>EMFP</t>
  </si>
  <si>
    <t>N729JE</t>
  </si>
  <si>
    <t>RC-32</t>
  </si>
  <si>
    <t>Murfin Inc., Wichita KS bought 8/12/20</t>
  </si>
  <si>
    <t>Juliet Foxtrot rrg 2/18/20</t>
  </si>
  <si>
    <t>N729JF</t>
  </si>
  <si>
    <t>Juliet Foxtrot LLC Scott City KS bought 4/13/15 rrg 9/16/15</t>
  </si>
  <si>
    <t>N786ZS</t>
  </si>
  <si>
    <t>El Paso Oil Ltd bought 2/24/14</t>
  </si>
  <si>
    <t>EYE77</t>
  </si>
  <si>
    <t>Government of Pakistan rg 2/7/13</t>
  </si>
  <si>
    <t>N984JC</t>
  </si>
  <si>
    <t>(Trustee) bought 11/29/12</t>
  </si>
  <si>
    <t>St Thomas Energy Exports Inc. Christiansted USVI delivered 12/22/09</t>
  </si>
  <si>
    <t>HJBL</t>
  </si>
  <si>
    <t>N3502N</t>
  </si>
  <si>
    <t>N440MB</t>
  </si>
  <si>
    <t>RC-33</t>
  </si>
  <si>
    <t>rg 12/14/09 B No 200 Corp. Melville NY</t>
  </si>
  <si>
    <t>N3433T</t>
  </si>
  <si>
    <t>OY-JJL</t>
  </si>
  <si>
    <t>RC-34</t>
  </si>
  <si>
    <t>PW308C</t>
  </si>
  <si>
    <t>Sun-Air of Scandinavia</t>
  </si>
  <si>
    <t>REG.2019.02.13 Sun-Air of Scandinavia A/S, Billund</t>
  </si>
  <si>
    <t>PR-INF</t>
  </si>
  <si>
    <t>dd 10/19 Infosolo Informatica S.A.</t>
  </si>
  <si>
    <t>N870VP</t>
  </si>
  <si>
    <t>rg 7/09/19 Bank of Utah Trustee</t>
  </si>
  <si>
    <t>G-PROO</t>
  </si>
  <si>
    <t>rg 12/20/18</t>
  </si>
  <si>
    <t>rg 3/16/16 EJME (Portugal) Aircraft Management LDA</t>
  </si>
  <si>
    <t>EJME (Portugal) Aircraft Management LDA</t>
  </si>
  <si>
    <t>rg 09/28/12</t>
  </si>
  <si>
    <t>TAG Aviation (UK) Limited</t>
  </si>
  <si>
    <t>rg 11/17/10</t>
  </si>
  <si>
    <t>Hangar 8</t>
  </si>
  <si>
    <t>M-PAUL</t>
  </si>
  <si>
    <t>rg 3/9/10</t>
  </si>
  <si>
    <t>N3194F</t>
  </si>
  <si>
    <t>N986JC</t>
  </si>
  <si>
    <t>RC-35</t>
  </si>
  <si>
    <t>Executive Air Taxi, Bismarck ND bought 12/31/20</t>
  </si>
  <si>
    <t>Napleton Aviation Group LLC, Oakbrook Terrace IL bought 2/19/13</t>
  </si>
  <si>
    <t>St Thomas Energy Exports Inc., Christiansted USVI delivered 12/22/09</t>
  </si>
  <si>
    <t>HLBG</t>
  </si>
  <si>
    <t>N360JE</t>
  </si>
  <si>
    <t>RC-36</t>
  </si>
  <si>
    <t>Hawker RC 36 LLC, New York NY bought 9/8/16</t>
  </si>
  <si>
    <t>XA-UQZ</t>
  </si>
  <si>
    <t>Servicios Aereos Universitarios SA de CV rg 8/8/12</t>
  </si>
  <si>
    <t>N616EA</t>
  </si>
  <si>
    <t>(Trustee) delivered 10/19/10</t>
  </si>
  <si>
    <t>rg Hawker Beechcraft Corp. Wichita KS</t>
  </si>
  <si>
    <t>HMAC</t>
  </si>
  <si>
    <t>N33VC</t>
  </si>
  <si>
    <t>RC-37</t>
  </si>
  <si>
    <t>rrg Silver Lake Aviation Llc Salt Lake City UT</t>
  </si>
  <si>
    <t>N3197H</t>
  </si>
  <si>
    <t>rg 05/17/10 Silver Lake Aviation Llc Salt Lake City UT rq N33VC auth 07/26/2010</t>
  </si>
  <si>
    <t>HMQS</t>
  </si>
  <si>
    <t>5N-NOC</t>
  </si>
  <si>
    <t>RC-38</t>
  </si>
  <si>
    <t>N438HB</t>
  </si>
  <si>
    <t>canx 08/13/10 exported to Nigeria</t>
  </si>
  <si>
    <t>OY-JJS</t>
  </si>
  <si>
    <t>RC-39</t>
  </si>
  <si>
    <t>dd 2018</t>
  </si>
  <si>
    <t>N71956</t>
  </si>
  <si>
    <t>rg 08/9/10 Pilgrim Lonnie Bo Pittsburg TX</t>
  </si>
  <si>
    <t>N439HB</t>
  </si>
  <si>
    <t>N40RQ</t>
  </si>
  <si>
    <t>RC-40</t>
  </si>
  <si>
    <t>Penn Aerospace Solutions LLC, Watsontown PA bought 5/8/20</t>
  </si>
  <si>
    <t>All Inclusive Collection Holding LLC bought 9/18/14</t>
  </si>
  <si>
    <t>Avex V LLC (Trustee) bought 9/10/14</t>
  </si>
  <si>
    <t>XA-ATT</t>
  </si>
  <si>
    <t>Arrendamientos y Transportes Turisticos S.A. rrg 11/7/11</t>
  </si>
  <si>
    <t>N40VK</t>
  </si>
  <si>
    <t>Arrendamientos y Transportes Turisticos S.A.delivered 4/12/11</t>
  </si>
  <si>
    <t>LQBS</t>
  </si>
  <si>
    <t>DPQS</t>
  </si>
  <si>
    <t>VT-VDM</t>
  </si>
  <si>
    <t>RC-41</t>
  </si>
  <si>
    <t>rg 11/04/10 Modern Road Makers PVT Ltd</t>
  </si>
  <si>
    <t>N41HV</t>
  </si>
  <si>
    <t>rg 10/13/10 Acass USA Inc. Dallas TX</t>
  </si>
  <si>
    <t>JMHR</t>
  </si>
  <si>
    <t>N349AJ</t>
  </si>
  <si>
    <t>RC-42</t>
  </si>
  <si>
    <t>MISG Investment PTE Ltd bought 12/7/18</t>
  </si>
  <si>
    <t>M2P Aviation IIC, Great Neck NY bought 3/22/17, rrg 8/21/17</t>
  </si>
  <si>
    <t>N349AK</t>
  </si>
  <si>
    <t>Horizon Air Charters Llc Great Neck NY delivered 4/27/10</t>
  </si>
  <si>
    <t>FLCH</t>
  </si>
  <si>
    <t>N40QS</t>
  </si>
  <si>
    <t>B-3908</t>
  </si>
  <si>
    <t>RC-43</t>
  </si>
  <si>
    <t>Deer Jet Co. Ltd</t>
  </si>
  <si>
    <t>DSAK</t>
  </si>
  <si>
    <t>rg 10/7/10 Capital Airlines</t>
  </si>
  <si>
    <t>N60143</t>
  </si>
  <si>
    <t>rg Hawker Beechcraft, canx 10/7/10 exported to China</t>
  </si>
  <si>
    <t>N35JV</t>
  </si>
  <si>
    <t>RC-44</t>
  </si>
  <si>
    <t>AP Holding Berhad, Malaysia bought 3/19/21</t>
  </si>
  <si>
    <t>TC-NRN</t>
  </si>
  <si>
    <t>Tenisson Group rrg 7/11/11</t>
  </si>
  <si>
    <t>Swan Aviation</t>
  </si>
  <si>
    <t>N63744</t>
  </si>
  <si>
    <t>Tenison Group delivered 12/31/10</t>
  </si>
  <si>
    <t>AECR</t>
  </si>
  <si>
    <t>B-3907</t>
  </si>
  <si>
    <t>RC-45</t>
  </si>
  <si>
    <t>rg 11/17/10 Capital Airlines</t>
  </si>
  <si>
    <t>N6005V</t>
  </si>
  <si>
    <t>canx 11/15/10 exported to China</t>
  </si>
  <si>
    <t>N903SS</t>
  </si>
  <si>
    <t>RC-46</t>
  </si>
  <si>
    <t>Silver Air</t>
  </si>
  <si>
    <t>MSN RC-46 Statutory Trust bought 3/19/21</t>
  </si>
  <si>
    <t>Scot Strems bought 12/20/19</t>
  </si>
  <si>
    <t>LX-LOE</t>
  </si>
  <si>
    <t>rg 01/31/15</t>
  </si>
  <si>
    <t>Flying Group Lux SA</t>
  </si>
  <si>
    <t>N223AF</t>
  </si>
  <si>
    <t>Pilante Ltd bought 11/29/12</t>
  </si>
  <si>
    <t>Elite Air Inc. delivered 9/11/10 rrg 2/3/11</t>
  </si>
  <si>
    <t>N446HB</t>
  </si>
  <si>
    <t>EGPQ</t>
  </si>
  <si>
    <t>N66BW</t>
  </si>
  <si>
    <t>RC-47</t>
  </si>
  <si>
    <t>Red River Aircraft Leasing LLC Anchorage bought 5/22/18 rrg 8/10/18. Sunrise/Red River LLC Anchorage AK transferred 10/16/18</t>
  </si>
  <si>
    <t>N402SE</t>
  </si>
  <si>
    <t>Spectra Energy Corp. Houston TX bought 1/28/11 rrg 3/30/11</t>
  </si>
  <si>
    <t>N447HB</t>
  </si>
  <si>
    <t>rg 12/23/09</t>
  </si>
  <si>
    <t>N480JE</t>
  </si>
  <si>
    <t>RC-48</t>
  </si>
  <si>
    <t>Hawker RC 48 LLC, New York NY bought 12/22/14</t>
  </si>
  <si>
    <t>Aerolineas Ejecutivas rrg 12/8/14</t>
  </si>
  <si>
    <t>XA-UUG</t>
  </si>
  <si>
    <t>Aerolineas Ejecutivas rrg 10/14</t>
  </si>
  <si>
    <t>Aerolineas Ejecutivas</t>
  </si>
  <si>
    <t>XA-CHG</t>
  </si>
  <si>
    <t>Aerolineas Ejecutivas rrg 7/26/11</t>
  </si>
  <si>
    <t>N448HB</t>
  </si>
  <si>
    <t>Aerolineas Ejecutivas delivered 2/4/11</t>
  </si>
  <si>
    <t>EGDS</t>
  </si>
  <si>
    <t>N960AM</t>
  </si>
  <si>
    <t>RC-49</t>
  </si>
  <si>
    <t>Altitude Aviation Group Newport Beach CA bought 10/30/18</t>
  </si>
  <si>
    <t>B-3910</t>
  </si>
  <si>
    <t>rg 05/10/11 Bejing Capital Aviation Ltd (Minsheng Wenzhu (Tianjin) Aviation Leasing Co.)</t>
  </si>
  <si>
    <t>Capital Airlines</t>
  </si>
  <si>
    <t>N449HB</t>
  </si>
  <si>
    <t>Jianxin Group bought 12/23/10</t>
  </si>
  <si>
    <t>rg 01/19/11</t>
  </si>
  <si>
    <t>N458WB</t>
  </si>
  <si>
    <t>RC-50</t>
  </si>
  <si>
    <t>Pinnacle Air Charter</t>
  </si>
  <si>
    <t>transferred 2020</t>
  </si>
  <si>
    <t>Air Rights Aviation LLC Phoenix AZ bought 11/29/18</t>
  </si>
  <si>
    <t>Gemini Air Group</t>
  </si>
  <si>
    <t>Regis Funding rrg 8/4/17</t>
  </si>
  <si>
    <t>N559AK</t>
  </si>
  <si>
    <t>Regis Funding rrg 4/19/17 (Rocket Air LLC)</t>
  </si>
  <si>
    <t>N412TF</t>
  </si>
  <si>
    <t>Regis Funding IV LLC bought 3/31/14</t>
  </si>
  <si>
    <t>JKFQ</t>
  </si>
  <si>
    <t>(Trustee) delivered 12/8/10 rrg 8/13/11</t>
  </si>
  <si>
    <t>N950HB</t>
  </si>
  <si>
    <t>M-ABDL</t>
  </si>
  <si>
    <t>RC-51</t>
  </si>
  <si>
    <t>FJER</t>
  </si>
  <si>
    <t>dd 02/15/11 SB Leasing Ireland, canx May 9 2016, b/u?</t>
  </si>
  <si>
    <t>N451HB</t>
  </si>
  <si>
    <t>rg 01/24/11 WFBN, canx 02/15/11 exported to Isle of Man</t>
  </si>
  <si>
    <t>status n/a</t>
  </si>
  <si>
    <t>RC-52</t>
  </si>
  <si>
    <t>Delta Private Jets</t>
  </si>
  <si>
    <t>Greenleaf Aviation Coral Springs FL bought 12/8/15</t>
  </si>
  <si>
    <t>Universal Health Management Llc Sarasota FL delivered 10/20/11 rrg 1/3/12</t>
  </si>
  <si>
    <t>QSCP</t>
  </si>
  <si>
    <t>N452HB</t>
  </si>
  <si>
    <t>N453JE</t>
  </si>
  <si>
    <t>RC-53</t>
  </si>
  <si>
    <t>Hawker Acquisition rrg 6/11/15</t>
  </si>
  <si>
    <t>N453HB</t>
  </si>
  <si>
    <t>Hawker Acquisition LLC, New York NY delivered 12/28/12</t>
  </si>
  <si>
    <t>GLCQ</t>
  </si>
  <si>
    <t>N837RE</t>
  </si>
  <si>
    <t>RC-54</t>
  </si>
  <si>
    <t>UDR INC Colorado Oct 2011</t>
  </si>
  <si>
    <t>N454HB</t>
  </si>
  <si>
    <t>N3663T</t>
  </si>
  <si>
    <t>RC-55</t>
  </si>
  <si>
    <t>AN Aircraft Investors LP bought 7/25/18. Operated by Talon from 1/21</t>
  </si>
  <si>
    <t>Hawker RC55 LLC bought 7/9/18</t>
  </si>
  <si>
    <t>Tak Chun Gaming Promotion Co Ltd bought 11/24/14</t>
  </si>
  <si>
    <t>B-3906</t>
  </si>
  <si>
    <t>New Huadu (Group) Ltd delivered 2/3/10</t>
  </si>
  <si>
    <t>N6455T</t>
  </si>
  <si>
    <t>RC-56</t>
  </si>
  <si>
    <t>Comair Flight Services</t>
  </si>
  <si>
    <t>rg 2/10/12 Rocklight Investments Pty</t>
  </si>
  <si>
    <t>N560RC</t>
  </si>
  <si>
    <t>rg 02/6/12 Specialized Aircraft Services Inc. Wichita KS, canx 02/9/12 exported to South Africa</t>
  </si>
  <si>
    <t>OY-JJJ</t>
  </si>
  <si>
    <t>RC-57</t>
  </si>
  <si>
    <t>dd 04/16</t>
  </si>
  <si>
    <t>VQ-BRI</t>
  </si>
  <si>
    <t>dd 12/26/11</t>
  </si>
  <si>
    <t>N457HB</t>
  </si>
  <si>
    <t>N115EF</t>
  </si>
  <si>
    <t>RC-58</t>
  </si>
  <si>
    <t>RTS Administrative Service Overland Park KS bought 5/8/18</t>
  </si>
  <si>
    <t>Southpoint Holdings LLC Loch Lloyd MO bought 11/18/16 rrg 1/12/17</t>
  </si>
  <si>
    <t>N900ST</t>
  </si>
  <si>
    <t>rg 10/21/11 Southern Tire Aviation Llc Columbia MS, rrg 1/6/12</t>
  </si>
  <si>
    <t>N158HB</t>
  </si>
  <si>
    <t>rg 7/26/10</t>
  </si>
  <si>
    <t>ZS-LOT</t>
  </si>
  <si>
    <t>RC-59</t>
  </si>
  <si>
    <t>N117DS</t>
  </si>
  <si>
    <t>rg 10/19/11 Osmotica Leasing Llc Wilmington NC</t>
  </si>
  <si>
    <t>JKMP</t>
  </si>
  <si>
    <t>N459HB</t>
  </si>
  <si>
    <t>N860AP</t>
  </si>
  <si>
    <t>RC-60</t>
  </si>
  <si>
    <t>Hawker Partners Acquisition LLC, New York NY delivered 12/21/12</t>
  </si>
  <si>
    <t>rrg 10/5/11</t>
  </si>
  <si>
    <t>GPLS</t>
  </si>
  <si>
    <t>N460HB</t>
  </si>
  <si>
    <t>N796RM</t>
  </si>
  <si>
    <t>RC-61</t>
  </si>
  <si>
    <t>White Oak Aviation LLC, Northbrook IL delivered 12/20/12, rrg 5/17/13</t>
  </si>
  <si>
    <t>N461HB</t>
  </si>
  <si>
    <t>N21FX</t>
  </si>
  <si>
    <t>RC-62</t>
  </si>
  <si>
    <t>Greenwich Street Leasing LLC delivered 5/22/12, rrg 2/7/13</t>
  </si>
  <si>
    <t>N8062L</t>
  </si>
  <si>
    <t>N46WC</t>
  </si>
  <si>
    <t>RC-63</t>
  </si>
  <si>
    <t>WELDBEND CORP Delaware Jan 2013</t>
  </si>
  <si>
    <t>N6380H</t>
  </si>
  <si>
    <t>OY-JJK</t>
  </si>
  <si>
    <t>RC-64</t>
  </si>
  <si>
    <t>dd 2/01/18</t>
  </si>
  <si>
    <t>N448CC</t>
  </si>
  <si>
    <t>rg 11/14/17</t>
  </si>
  <si>
    <t>N446CC</t>
  </si>
  <si>
    <t>rg 4/14/12 D&amp;TC LLC Carlsbad, New Mexico</t>
  </si>
  <si>
    <t>N464HB</t>
  </si>
  <si>
    <t>rg 12/11</t>
  </si>
  <si>
    <t>N243PG</t>
  </si>
  <si>
    <t>RC-65</t>
  </si>
  <si>
    <t>Ducera Aviation LLC New York NY bought 10/23/18</t>
  </si>
  <si>
    <t>Perryman rrg 10/27/16</t>
  </si>
  <si>
    <t>N243PC</t>
  </si>
  <si>
    <t>Perryman Company bought 12/12/12</t>
  </si>
  <si>
    <t>N465HB</t>
  </si>
  <si>
    <t>delivered 9/14/11</t>
  </si>
  <si>
    <t>5N-FGX</t>
  </si>
  <si>
    <t>RC-66</t>
  </si>
  <si>
    <t>Nigeria Air Force</t>
  </si>
  <si>
    <t>dd 12/12</t>
  </si>
  <si>
    <t>N466HB</t>
  </si>
  <si>
    <t>N532PC</t>
  </si>
  <si>
    <t>RC-67</t>
  </si>
  <si>
    <t>(Trustee) bought 6/3/20</t>
  </si>
  <si>
    <t>VP-CPP</t>
  </si>
  <si>
    <t>canx 05/20</t>
  </si>
  <si>
    <t>N826GA</t>
  </si>
  <si>
    <t>Mineralogy Pty Ltd bought 8/31/18</t>
  </si>
  <si>
    <t>PPG Industries Inc. Pittsburgh PA delivered 12/22/11 rrg 3/9/12</t>
  </si>
  <si>
    <t>N467HB</t>
  </si>
  <si>
    <t>a/w 10/28/11</t>
  </si>
  <si>
    <t>N68HB</t>
  </si>
  <si>
    <t>RC-68</t>
  </si>
  <si>
    <t>N621TF</t>
  </si>
  <si>
    <t>RC-69</t>
  </si>
  <si>
    <t>GMMK LLC, Kansas City MO bought 7/12/19</t>
  </si>
  <si>
    <t>Maple Holdings LLC, Leawood KS bought 9/3/15</t>
  </si>
  <si>
    <t>9H-BOA</t>
  </si>
  <si>
    <t>Orion Malta Ltd delivered 1/28/13</t>
  </si>
  <si>
    <t>N8139T</t>
  </si>
  <si>
    <t>N70RC</t>
  </si>
  <si>
    <t>RC-70</t>
  </si>
  <si>
    <t>rg 12/17/18 Thibault John Trustee Chelmsford MA</t>
  </si>
  <si>
    <t>I-MPGA</t>
  </si>
  <si>
    <t>dd 3/11/12 Alba Servizi Aerotrasporti</t>
  </si>
  <si>
    <t>Alba Servizi Aerotransporti</t>
  </si>
  <si>
    <t>N470HB</t>
  </si>
  <si>
    <t>N795CJ</t>
  </si>
  <si>
    <t>RC-71</t>
  </si>
  <si>
    <t>Hawker I LLC Overland Park KS bought 10/26/18</t>
  </si>
  <si>
    <t>XA-BUD</t>
  </si>
  <si>
    <t>Servicios Privados de Aviacion S.A. rrg 4/26/13</t>
  </si>
  <si>
    <t>N871HB</t>
  </si>
  <si>
    <t>Servicios Privados de Aviacion S.A. delivered 12/21/12</t>
  </si>
  <si>
    <t>N713AK</t>
  </si>
  <si>
    <t>RC-72</t>
  </si>
  <si>
    <t>RLR Leasing LLC, Concord MA delivered 11/24/14, rrg 1/9/15</t>
  </si>
  <si>
    <t>N872HB</t>
  </si>
  <si>
    <t>N473HB</t>
  </si>
  <si>
    <t>RC-73</t>
  </si>
  <si>
    <t>N411TF</t>
  </si>
  <si>
    <t>RC-74</t>
  </si>
  <si>
    <t>rg 01/29/13 Maple Holdings Llc Leawood KS</t>
  </si>
  <si>
    <t>N875HB</t>
  </si>
  <si>
    <t>RC-75</t>
  </si>
  <si>
    <t>OY-JJI</t>
  </si>
  <si>
    <t>RC-76</t>
  </si>
  <si>
    <t>REG.2020 SUN AIR OF SCANDINAVIA,DENMARK</t>
  </si>
  <si>
    <t>M-ALIK</t>
  </si>
  <si>
    <t>AP-RRR</t>
  </si>
  <si>
    <t>N476HB</t>
  </si>
  <si>
    <t>rg 02/19/13 Rangeflyers Inc. Wichita KS</t>
  </si>
  <si>
    <t>RC-xx</t>
  </si>
  <si>
    <t>USA</t>
  </si>
  <si>
    <t>Mexico</t>
  </si>
  <si>
    <t>Nigeria</t>
  </si>
  <si>
    <t>Country or region</t>
  </si>
  <si>
    <t>Registration prefix</t>
  </si>
  <si>
    <t>Presentation and notes</t>
  </si>
  <si>
    <t>Afghanistan</t>
  </si>
  <si>
    <t>YA[1]</t>
  </si>
  <si>
    <t>YA-AAA to YA-ZZZ. Previously Y-A.</t>
  </si>
  <si>
    <t>Albania</t>
  </si>
  <si>
    <t>ZA[a]</t>
  </si>
  <si>
    <t>ZA-AAA to ZA-ZZZ. Previously B-A.</t>
  </si>
  <si>
    <t>Algeria</t>
  </si>
  <si>
    <t>7T[1]</t>
  </si>
  <si>
    <t>7T-VAA to 7T-VZZ Civilian.</t>
  </si>
  <si>
    <t>7T-WAA to 7T-WZZ Military</t>
  </si>
  <si>
    <t>Andorra</t>
  </si>
  <si>
    <t>C3</t>
  </si>
  <si>
    <t>C3-AAA to C3-ZZZ</t>
  </si>
  <si>
    <t>Angola</t>
  </si>
  <si>
    <t>D2[1]</t>
  </si>
  <si>
    <t>D2-AAA to D2-ZZZ. Colonial allocation CR-L.</t>
  </si>
  <si>
    <t>Anguilla</t>
  </si>
  <si>
    <t>VP-A[1]</t>
  </si>
  <si>
    <t>VP-AAA to VP-AZZ</t>
  </si>
  <si>
    <t>Antigua and Barbuda</t>
  </si>
  <si>
    <t>V2[1]</t>
  </si>
  <si>
    <t>V2-AAA to V2-ZZZ. Colonial allocation Leeward Islands VP-L (was shared with the British Virgin Islands, and Saint Kitts and Nevis).</t>
  </si>
  <si>
    <t>Argentina</t>
  </si>
  <si>
    <t>LV[1]</t>
  </si>
  <si>
    <t>LV-AAA to LV-ZZZ (Civilian type certified aircraft) LV-X001 to X999 (experimental) LV-S001 to S999 (LSA) LV-U001 to U999 (Ultralight)</t>
  </si>
  <si>
    <t>LQ[1]</t>
  </si>
  <si>
    <t>LQ-AAA to LQ-ZZZ (Government/police owned aircraft). Historic R-A.</t>
  </si>
  <si>
    <t>Armenia</t>
  </si>
  <si>
    <t>EK[1]</t>
  </si>
  <si>
    <t>EK-10000 to EK-99999</t>
  </si>
  <si>
    <t>Aruba</t>
  </si>
  <si>
    <t>P4[1]</t>
  </si>
  <si>
    <t>P4-AAA to P4-ZZZ</t>
  </si>
  <si>
    <t>Australia</t>
  </si>
  <si>
    <t>VH[1]</t>
  </si>
  <si>
    <t>VH-AAA to VH-ZZZ. From 1921 to 1929 G-AU.</t>
  </si>
  <si>
    <t>Austria</t>
  </si>
  <si>
    <t>OE[1]</t>
  </si>
  <si>
    <t>OE-AAA to OE-KZZ</t>
  </si>
  <si>
    <t>OE-BAA to OE-BZZ (official use)</t>
  </si>
  <si>
    <t>OE-LAA to OE-LZZ (airlines operating scheduled flights)</t>
  </si>
  <si>
    <t>OE-VAA to OE-VZZ (test registrations)</t>
  </si>
  <si>
    <t>OE-WAA to OE-WZZ (amphibian and sea planes)</t>
  </si>
  <si>
    <t>OE-XAA to OE-XZZ (helicopters)</t>
  </si>
  <si>
    <t>OE-0001 to OE-5999 (gliders)</t>
  </si>
  <si>
    <t>OE-9000 to OE-9999 (motor gliders). Before 1939 A.</t>
  </si>
  <si>
    <t>Azerbaijan</t>
  </si>
  <si>
    <t>4K[1]</t>
  </si>
  <si>
    <t>4K-AZ1 to 4K-AZ999</t>
  </si>
  <si>
    <t>4K-10000 to 4K-99999</t>
  </si>
  <si>
    <t>Bahamas</t>
  </si>
  <si>
    <t>C6[1]</t>
  </si>
  <si>
    <t>C6-AAA to C6-ZZZ. Colonial allocation VP-B.</t>
  </si>
  <si>
    <t>Bahrain</t>
  </si>
  <si>
    <t>A9C[1]</t>
  </si>
  <si>
    <t>A9C-AA to A9C-ZZ</t>
  </si>
  <si>
    <t>A9C-AAA to A9C-ZZZ</t>
  </si>
  <si>
    <t>Bangladesh</t>
  </si>
  <si>
    <t>S2[1]</t>
  </si>
  <si>
    <t>S2-AAA to S2-ZZZ</t>
  </si>
  <si>
    <t>Barbados</t>
  </si>
  <si>
    <t>8P[1]</t>
  </si>
  <si>
    <t>8P-AAA to 8P-ZZZ. Until 1968 VQ-B.</t>
  </si>
  <si>
    <t>Belarus</t>
  </si>
  <si>
    <t>EW[1]</t>
  </si>
  <si>
    <t>EW-10000 to EW-99999 (ex-Soviet Union registrations)</t>
  </si>
  <si>
    <t>EW-100AA to EW-999ZZ (aircraft in general, except those listed below)</t>
  </si>
  <si>
    <t>EW-200PA to EW-299PA (reserved for Boeing 737 aircraft)</t>
  </si>
  <si>
    <t>EW-100PJ to EW-299PJ (reserved for CRJ aircraft)</t>
  </si>
  <si>
    <t>EW-001DA, EW-001PA, EW-001PB, EW-85815 (reserved for official use)</t>
  </si>
  <si>
    <t>EW-0001L to EW-9999L (reserved for balloons)</t>
  </si>
  <si>
    <t>Belgium</t>
  </si>
  <si>
    <t>OO[1]</t>
  </si>
  <si>
    <t>OO-AAA to OO-PZZ</t>
  </si>
  <si>
    <t>OO-RAA to OO-ZZZ</t>
  </si>
  <si>
    <t>OO-SAA to OO-SZZ (was reserved exclusively for aircraft flying for Belgian national airline Sabena and its subsidiaries Sobelair and Sabena aero club. That rule no longer applied after the bankruptcy of Sabena on November 7th, 2001)</t>
  </si>
  <si>
    <t>OO-BAA to OO-BZZ (preferred for balloons)</t>
  </si>
  <si>
    <t>OO-YAA to OO-ZAA (preferred for gliders)</t>
  </si>
  <si>
    <t>OO-01 to OO-499 (home-built aircraft)</t>
  </si>
  <si>
    <t>OO-501 to OO-999 &amp; OO-A01 to OO-Z99 (microlights), historic O-B</t>
  </si>
  <si>
    <t>Belize</t>
  </si>
  <si>
    <t>V3[1]</t>
  </si>
  <si>
    <t>V3-AAA to V3-ZZZ. Colonial allocation British Honduras VP-H.</t>
  </si>
  <si>
    <t>Benin</t>
  </si>
  <si>
    <t>TY[1]</t>
  </si>
  <si>
    <t>TY-AAA to TY-ZZZ</t>
  </si>
  <si>
    <t>Bermuda</t>
  </si>
  <si>
    <t>VP-B,[1] VQ-B[1]</t>
  </si>
  <si>
    <t>VP-BAA to VP-BZZ, VQ-BAA to VQ-BZZ. Colonial allocation VR-B.</t>
  </si>
  <si>
    <t>Bhutan</t>
  </si>
  <si>
    <t>A5[1]</t>
  </si>
  <si>
    <t>A5-AAA to A5-ZZZ</t>
  </si>
  <si>
    <t>Bolivia</t>
  </si>
  <si>
    <t>CP[1]</t>
  </si>
  <si>
    <t>CP-1000 to CP-9999. Historic C-B.</t>
  </si>
  <si>
    <t>Bosnia and Herzegovina</t>
  </si>
  <si>
    <t>E7[1]</t>
  </si>
  <si>
    <t>E7-AAA to E7-ZZZ. Previously T9.</t>
  </si>
  <si>
    <t>Botswana</t>
  </si>
  <si>
    <t>A2[1]</t>
  </si>
  <si>
    <t>A2-AAA to A2-ZZZ. Colonial allocations VQ-ZE, VQ-ZH.</t>
  </si>
  <si>
    <t>Brazil</t>
  </si>
  <si>
    <t>PP[1]</t>
  </si>
  <si>
    <t>PP-AAA to PP-ZZZ</t>
  </si>
  <si>
    <t>PR[1]</t>
  </si>
  <si>
    <t>PR-AAA to PR-ZZZ (PR-ZAA to PR-ZZZ is reserved to experimental non-LSA aircraft)</t>
  </si>
  <si>
    <t>PS[a]</t>
  </si>
  <si>
    <t>PS-AAA to PS-ZZZ (proposed by ANAC to be available in 2016)[2]</t>
  </si>
  <si>
    <t>PT[1]</t>
  </si>
  <si>
    <t>PT-AAA to PT-ZZZ (PT-ZAA to PT-ZZZ is reserved to experimental non-LSA aircraft)</t>
  </si>
  <si>
    <t>PU[1]</t>
  </si>
  <si>
    <t>PU-AAA to PU-ZZZ (Microlights and experimental LSA aircraft)</t>
  </si>
  <si>
    <t>British Virgin Islands</t>
  </si>
  <si>
    <t>VP-L[1]</t>
  </si>
  <si>
    <t>VP-LAA to VP-LZZ. Previously shared with Antigua and Barbuda, and Saint Kitts and Nevis.</t>
  </si>
  <si>
    <t>Brunei</t>
  </si>
  <si>
    <t>V8[1]</t>
  </si>
  <si>
    <t>V8-AAA to V8-ZZZ</t>
  </si>
  <si>
    <t>V8-AA1 to V8-ZZ9</t>
  </si>
  <si>
    <t>V8-001 to V8-999. Colonial allocation VR-U.</t>
  </si>
  <si>
    <t>Bulgaria</t>
  </si>
  <si>
    <t>LZ[1]</t>
  </si>
  <si>
    <t>LZ-AAA to LZ-ZZZ</t>
  </si>
  <si>
    <t>Burkina Faso</t>
  </si>
  <si>
    <t>XT[1]</t>
  </si>
  <si>
    <t>XT-AAA to XT-ZZZ</t>
  </si>
  <si>
    <t>Burundi</t>
  </si>
  <si>
    <t>9U[1]</t>
  </si>
  <si>
    <t>9U-AAA to 9U-ZZZ, since 1962. Previously BR.</t>
  </si>
  <si>
    <t>Cambodia</t>
  </si>
  <si>
    <t>XU[1]</t>
  </si>
  <si>
    <t>XU-AAA to XU-ZZZ. Temporary KW. Colonial allocation F-KH.</t>
  </si>
  <si>
    <t>Cameroon</t>
  </si>
  <si>
    <t>TJ[1]</t>
  </si>
  <si>
    <t>TJ-AAA to TJ-ZZZ. Colonial allocation VR-N (was shared with Nigeria).</t>
  </si>
  <si>
    <t>Canada</t>
  </si>
  <si>
    <t>C[b]</t>
  </si>
  <si>
    <t>C-FAAA to C-FZZZ (Vintage aircraft (manufactured prior to 1957) may be registered CF- instead of C-F)[3]</t>
  </si>
  <si>
    <t>C-GAAA to C-GZZZ</t>
  </si>
  <si>
    <t>C-IAAA to C-IZZZ (ultralight aeroplanes only)</t>
  </si>
  <si>
    <t>CF-AAA to CF-ZZZ (until 1974, now considered as C-F)[4]</t>
  </si>
  <si>
    <t>VO-AAA to VO-ZZZ (used by Newfoundland until it became part of Canada with CF prefix in 1949.)</t>
  </si>
  <si>
    <t>Cape Verde</t>
  </si>
  <si>
    <t>D4[1]</t>
  </si>
  <si>
    <t>D4-AAA to D4-ZZZ. Colonial allocation Cape Verde Islands CR-C.</t>
  </si>
  <si>
    <t>Cayman Islands</t>
  </si>
  <si>
    <t>VP-C[1]</t>
  </si>
  <si>
    <t>VP-CAA to VP-CZZ. Colonial allocation VR-C.</t>
  </si>
  <si>
    <t>Central African Republic</t>
  </si>
  <si>
    <t>TL[1]</t>
  </si>
  <si>
    <t>TL-AAA to TL-ZZZ</t>
  </si>
  <si>
    <t>Chad</t>
  </si>
  <si>
    <t>TT[1]</t>
  </si>
  <si>
    <t>TT-AAA to TT-ZZZ</t>
  </si>
  <si>
    <t>Chile</t>
  </si>
  <si>
    <t>CC[1]</t>
  </si>
  <si>
    <t>CC-AAA to CC-ZZZ from July 1, 2009 onwards.</t>
  </si>
  <si>
    <t>From December 31, 1945, to June 30, 2009, the system was as follows:</t>
  </si>
  <si>
    <t>CC-CAA to CC-CZZ (commercial aircraft)</t>
  </si>
  <si>
    <t>CC-DAA to CC-DZZ (Chile's Aviation Directorate planes, including those from the Aviation Museum)</t>
  </si>
  <si>
    <t>CC-EAA to CC-EZZ (government aircraft)</t>
  </si>
  <si>
    <t>CC-NAA to CC-NZZ (aero clubs, northern zone)</t>
  </si>
  <si>
    <t>CC-KAA to CC-KZZ and CC-LAA to CC-LZZ (aero clubs, central zone)</t>
  </si>
  <si>
    <t>CC-SAA to CC-SZZ and CC-TAA to CC-TZZ (aero clubs, southern zone)</t>
  </si>
  <si>
    <t>CC-MAA to CC-MZZ (aero clubs, Patagonian area)</t>
  </si>
  <si>
    <t>CC-PAA to CC-PZZ (private aircraft)</t>
  </si>
  <si>
    <t>Gliders had numbers in between registrations (i.e., CC-K14W) and some balloons too (i.e., CC-P1)</t>
  </si>
  <si>
    <t>Ultralights are registered with the markings ULM-number.</t>
  </si>
  <si>
    <t>China</t>
  </si>
  <si>
    <t>B[1]</t>
  </si>
  <si>
    <t>Aircraft registered in the People’s Republic of China traditionally have had "B-" followed by four digits.</t>
  </si>
  <si>
    <t>B-0000 to B-9999</t>
  </si>
  <si>
    <t>Since 2018, the following registration schemes are also in use:</t>
  </si>
  <si>
    <t>B-000A to B-999Z (General)</t>
  </si>
  <si>
    <t>B-00A0 to B-99Z9 (General)</t>
  </si>
  <si>
    <t>B-00AA to B-99ZZ (General)</t>
  </si>
  <si>
    <t>In these schemes, the digit immediately after the dash is 2 for Boeing aircraft and 3 for Airbus aircraft. e.g.: B-20AC is a China Southern Airlines Boeing 777-300ER, and B-301D is a Sichuan Airlines Airbus A350-900.</t>
  </si>
  <si>
    <t>Historic: X-C, XT and B-000.[5]</t>
  </si>
  <si>
    <t>Colombia</t>
  </si>
  <si>
    <t>HJ[1]</t>
  </si>
  <si>
    <t>HJ-1000A to HJ-9999Z (Microlights)</t>
  </si>
  <si>
    <t>HK[1]</t>
  </si>
  <si>
    <t>HK-1000A to HK-9999Z</t>
  </si>
  <si>
    <t>Comoros</t>
  </si>
  <si>
    <t>D6[1]</t>
  </si>
  <si>
    <t>D6-AAA to D6-ZZZ</t>
  </si>
  <si>
    <t>Congo, Republic of</t>
  </si>
  <si>
    <t>TN[1]</t>
  </si>
  <si>
    <t>TN-AAA to TN-ZZZ</t>
  </si>
  <si>
    <t>Cook Islands</t>
  </si>
  <si>
    <t>E5[1]</t>
  </si>
  <si>
    <t>E5-AAA to E5-ZZZ</t>
  </si>
  <si>
    <t>Congo, Democratic Republic of</t>
  </si>
  <si>
    <t>9S[1]</t>
  </si>
  <si>
    <t>9S-AAA to 9S-ZZZ</t>
  </si>
  <si>
    <t>Before 15/08/2016 9Q. Previously 9O.</t>
  </si>
  <si>
    <t>9T[1]</t>
  </si>
  <si>
    <t>9T-AAA to 9T-ZZZ (Military)</t>
  </si>
  <si>
    <t>Costa Rica</t>
  </si>
  <si>
    <t>TI[1]</t>
  </si>
  <si>
    <t>TI-AAA to TI-ZZZ</t>
  </si>
  <si>
    <t>TI-000 to TI-999 (Ultralight aircraft)</t>
  </si>
  <si>
    <t>Côte d'Ivoire</t>
  </si>
  <si>
    <t>TU[1]</t>
  </si>
  <si>
    <t>TU-AAA to TU-ZZZ</t>
  </si>
  <si>
    <t>TU-VAA to TU-VZZ (Military)</t>
  </si>
  <si>
    <t>Croatia</t>
  </si>
  <si>
    <t>9A[1]</t>
  </si>
  <si>
    <t>9A-AAA to 9A-ZZZ</t>
  </si>
  <si>
    <t>9A-GAA to 9A-GZZ (Gliders)</t>
  </si>
  <si>
    <t>9A-HAA to 9A-HZZ (Helicopters)</t>
  </si>
  <si>
    <t>9A-OAA to 9A-OZZ (Balloons)</t>
  </si>
  <si>
    <t>9A-UAA to 9A-UZZ (Ultralights)</t>
  </si>
  <si>
    <t>Previously RC.</t>
  </si>
  <si>
    <t>Cuba</t>
  </si>
  <si>
    <t>CU[1]</t>
  </si>
  <si>
    <t>CU-A1000 to CU-A1999 (Agricultural Aircraft)[6]</t>
  </si>
  <si>
    <t>CU-C1000 to CU-C1999 (Airlines, cargo operations)[7][8]</t>
  </si>
  <si>
    <t>CU-H1000 to CU-H1999 (Helicopters)</t>
  </si>
  <si>
    <t>CU-N1000 to CU-N1999 (Private Aircraft)[9]</t>
  </si>
  <si>
    <t>CU-T1000 to CU-T1999 (Airlines, passenger flights)</t>
  </si>
  <si>
    <t>CU-U1000 to CU-U1999 (Ultralights)[10] Historic CL and CM</t>
  </si>
  <si>
    <t>Cyprus, Republic of</t>
  </si>
  <si>
    <t>5B[1]</t>
  </si>
  <si>
    <t>5B-AAA to 5B-ZZZ. Colonial allocation VQ-C.</t>
  </si>
  <si>
    <t>Czech Republic</t>
  </si>
  <si>
    <t>OK[1]</t>
  </si>
  <si>
    <t>OK-AAA to OK-ZZZ</t>
  </si>
  <si>
    <t>OK-AAA 00 to OK-ZZZ 99 (Microlights)</t>
  </si>
  <si>
    <t>OK-0000 to OK-9999 (Gliders &amp; balloons)</t>
  </si>
  <si>
    <t>OK-A000 to OK-A999 (Ultralight gliders)[11] Originally Czechoslovakia L-B</t>
  </si>
  <si>
    <t>OK-X000A to OK-X999Z (Unmanned aircraft)[12]</t>
  </si>
  <si>
    <t>Denmark</t>
  </si>
  <si>
    <t>OY[1]</t>
  </si>
  <si>
    <t>OY-AAA to OY-ZZZ</t>
  </si>
  <si>
    <t>OY-HAA to OY-HZZ (Helicopters)</t>
  </si>
  <si>
    <t>Any registration containing X (Gliders including Touring Motor Glider)</t>
  </si>
  <si>
    <t>OY-BAA to OY-BZZ (preferred for hot-air balloons)</t>
  </si>
  <si>
    <t>OY-81 to OY-8999 Ultralight trikes (weight shift control)</t>
  </si>
  <si>
    <t>OY-91 to OY-9999 Ultralight 3-axis</t>
  </si>
  <si>
    <t>OY-1001 to OY-1999 Ultralight Gyro</t>
  </si>
  <si>
    <t>Djibouti</t>
  </si>
  <si>
    <t>J2[1]</t>
  </si>
  <si>
    <t>J2-AAA to J2-ZZZ</t>
  </si>
  <si>
    <t>Dominica</t>
  </si>
  <si>
    <t>J7[1]</t>
  </si>
  <si>
    <t>J7-AAA to J7-ZZZ</t>
  </si>
  <si>
    <t>Dominican Republic</t>
  </si>
  <si>
    <t>HI[1]</t>
  </si>
  <si>
    <t>HI-100AA to HI-999ZZ</t>
  </si>
  <si>
    <t>HI-100 to HI-1999[13]</t>
  </si>
  <si>
    <t>East Timor</t>
  </si>
  <si>
    <t>4W[c]</t>
  </si>
  <si>
    <t>4W-AAA to 4W-ZZZ.[14] Colonial allocation CR-T.</t>
  </si>
  <si>
    <t>Ecuador</t>
  </si>
  <si>
    <t>HC[1]</t>
  </si>
  <si>
    <t>HC-AAA to HC-ZZZ</t>
  </si>
  <si>
    <t>Egypt</t>
  </si>
  <si>
    <t>SU[1]</t>
  </si>
  <si>
    <t>SU-AAA to SU-XXZ</t>
  </si>
  <si>
    <t>SU-ZAA to SU-ZZZ</t>
  </si>
  <si>
    <t>SU-001 to SU-999 (Gliders and balloons)</t>
  </si>
  <si>
    <t>El Salvador</t>
  </si>
  <si>
    <t>YS[1]</t>
  </si>
  <si>
    <t>YS-AAA to YS-ZZZ</t>
  </si>
  <si>
    <t>Equatorial Guinea</t>
  </si>
  <si>
    <t>3C[1]</t>
  </si>
  <si>
    <t>3C-AAA to 3C-ZZZ. Colonial allocation VQ-ZI.</t>
  </si>
  <si>
    <t>Eritrea</t>
  </si>
  <si>
    <t>E3[1]</t>
  </si>
  <si>
    <t>E3-AAAA to E3-ZZZZ</t>
  </si>
  <si>
    <t>Estonia</t>
  </si>
  <si>
    <t>ES[1]</t>
  </si>
  <si>
    <t>ES-AAA to ES-ZZZ</t>
  </si>
  <si>
    <t>Eswatini (formerly Swaziland)</t>
  </si>
  <si>
    <t>3DC</t>
  </si>
  <si>
    <t>3DC-AAA to 3DC-ZZZ</t>
  </si>
  <si>
    <t>Ethiopia</t>
  </si>
  <si>
    <t>ET[1]</t>
  </si>
  <si>
    <t>ET-AAA to ET-ZZZ</t>
  </si>
  <si>
    <t>Falkland Islands</t>
  </si>
  <si>
    <t>VP-F[1]</t>
  </si>
  <si>
    <t>VP-FAA to VP-FZZ</t>
  </si>
  <si>
    <t>Faroe Islands</t>
  </si>
  <si>
    <t>See Denmark</t>
  </si>
  <si>
    <t>Fiji Islands</t>
  </si>
  <si>
    <t>DQ[1]</t>
  </si>
  <si>
    <t>DQ-AAA to DQ-ZZZ. Colonial allocation VQ-F</t>
  </si>
  <si>
    <t>Finland</t>
  </si>
  <si>
    <t>OH[1]</t>
  </si>
  <si>
    <t>OH-AAA to OH-ZZZ</t>
  </si>
  <si>
    <t>OH-001 to OH-999 and OH-1000 to OH-9999 (gliders)</t>
  </si>
  <si>
    <t>OH-G001 to OH-G999 (autogyros)</t>
  </si>
  <si>
    <t>OH-U001 to OH-U999 (ultralights)</t>
  </si>
  <si>
    <t>France</t>
  </si>
  <si>
    <t>F[1]</t>
  </si>
  <si>
    <t>F-AAAA to F-ZZZZ</t>
  </si>
  <si>
    <t>F-AYAA to F-AZZZ (Historic aircraft)</t>
  </si>
  <si>
    <t>F-CAAA to F-CZZZ (Gliders)</t>
  </si>
  <si>
    <t>F-DAAA to F-DZZZ (Radio controlled Model aircraft)</t>
  </si>
  <si>
    <t>F-JAAA to F-JZZZ (Ultralights)</t>
  </si>
  <si>
    <t>F-OAAA to F-OZZZ (Overseas Territories and aircraft on long-term lease to foreign operators)</t>
  </si>
  <si>
    <t>F-PAAA to F-PZZZ (Homebuilt)</t>
  </si>
  <si>
    <t>F-WAAA to F-WZZZ (Test and Delivery)</t>
  </si>
  <si>
    <t>F-ZAAA to F-ZZZZ (State owned)</t>
  </si>
  <si>
    <t>"department number"-AA to -ZZ &amp; -AAA to -ZZZ (Ultralights)[e.g.: 59-ABC for the Nord département ]</t>
  </si>
  <si>
    <t>French West Indies</t>
  </si>
  <si>
    <t>F-OG</t>
  </si>
  <si>
    <t>F-OGAA to F-OGZZ</t>
  </si>
  <si>
    <t>French Guiana</t>
  </si>
  <si>
    <t>F-O[d]</t>
  </si>
  <si>
    <t>F-OAAA to F-OCZZ</t>
  </si>
  <si>
    <t>F-OEAA to F-OFZZ</t>
  </si>
  <si>
    <t>F-OIAA to F-OLZZ</t>
  </si>
  <si>
    <t>F-ONAA to F-OZZZ</t>
  </si>
  <si>
    <t>Gabon</t>
  </si>
  <si>
    <t>TR[1]</t>
  </si>
  <si>
    <t>TR-AAA to TR-ZZZ</t>
  </si>
  <si>
    <t>TR-KAA to TR-KZZ (Military)</t>
  </si>
  <si>
    <t>Gambia</t>
  </si>
  <si>
    <t>C5[1]</t>
  </si>
  <si>
    <t>C5-AAA to C5-ZZZ. Colonial allocation VP-X</t>
  </si>
  <si>
    <t>Georgia</t>
  </si>
  <si>
    <t>4L[1]</t>
  </si>
  <si>
    <t>4L-AAA to 4L-ZZZ</t>
  </si>
  <si>
    <t>4L-10000 to 4L-99999</t>
  </si>
  <si>
    <t>Germany</t>
  </si>
  <si>
    <t>D[1]</t>
  </si>
  <si>
    <t>D-AAAA to D-AZZZ for aircraft with more than 20 t MTOW</t>
  </si>
  <si>
    <t>D-AUAA to D-AZZZ (test registrations) for aircraft manufactured by Airbus at Finkenwerder</t>
  </si>
  <si>
    <t>D-BAAA to D-BZZZ for aircraft with 14–20 t MTOW</t>
  </si>
  <si>
    <t>D-CAAA to D-CZZZ for aircraft with 5.7–14 t MTOW</t>
  </si>
  <si>
    <t>D-EAAA to D-EZZZ for single-engine aircraft up to 2 t MTOW</t>
  </si>
  <si>
    <t>D-FAAA to D-FZZZ for single-engine aircraft from to 2–5.7 t MTOW</t>
  </si>
  <si>
    <t>D-GAAA to D-GZZZ for multi-engine aircraft up to 2 t MTOW</t>
  </si>
  <si>
    <t>D-HAAA to D-HZZZ for rotorcraft</t>
  </si>
  <si>
    <t>D-IAAA to D-IZZZ for multi-engine aircraft from 2–5.7 t MTOW</t>
  </si>
  <si>
    <t>D-KAAA to D-KZZZ for powered gliders</t>
  </si>
  <si>
    <t>D-LAAA to D-LZZZ for airships</t>
  </si>
  <si>
    <t>D-MAAA to D-MZZZ for powered ultralight aircraft</t>
  </si>
  <si>
    <t>D-NAAA to D-NZZZ for non-powered ultralight aircraft</t>
  </si>
  <si>
    <t>D-OAAA to D-OZZZ for manned free balloons</t>
  </si>
  <si>
    <t>D-0001 to D-9999 for gliders.</t>
  </si>
  <si>
    <t>Historic: Danzig YM incorporated into Germany with D prefix. Saar allocated EZ during League of Nations mandate became part of Germany with D prefix in 1935, and used SL during French protectorate from 1947 and became part of Germany again in 1957 with the D prefix. East Germany DM, later replaced by DDR, now part of Germany using D.</t>
  </si>
  <si>
    <t>Ghana</t>
  </si>
  <si>
    <t>9G[1]</t>
  </si>
  <si>
    <t>9G-AAA to 9G-ZZZ. Colonial allocation Gold Coast VP-A.</t>
  </si>
  <si>
    <t>Gibraltar</t>
  </si>
  <si>
    <t>VP-G[1]</t>
  </si>
  <si>
    <t>VP-GAA to VP-GZZ. Colonial allocation VR-G.</t>
  </si>
  <si>
    <t>Greece</t>
  </si>
  <si>
    <t>SX[1]</t>
  </si>
  <si>
    <t>SX-AAA to SX-ZZZ for powered airplanes[citation needed]</t>
  </si>
  <si>
    <t>SX-H reserved for helicopters[citation needed]</t>
  </si>
  <si>
    <t>SX-U reserved for ultralights[citation needed]</t>
  </si>
  <si>
    <t>SX-101 to SX-999 for gliders[citation needed]</t>
  </si>
  <si>
    <t>Greenland</t>
  </si>
  <si>
    <t>Previously GL.</t>
  </si>
  <si>
    <t>Grenada</t>
  </si>
  <si>
    <t>J3[1]</t>
  </si>
  <si>
    <t>J3-AAA to J3-ZZZ. Colonial allocation VQ-G.</t>
  </si>
  <si>
    <t>Guatemala</t>
  </si>
  <si>
    <t>TG[1]</t>
  </si>
  <si>
    <t>TG-AAA to TG-ZZZ</t>
  </si>
  <si>
    <t>Guernsey</t>
  </si>
  <si>
    <t>2[1]</t>
  </si>
  <si>
    <t>2-AAAA to 2-ZZZZ. Since 2013</t>
  </si>
  <si>
    <t>Guinea</t>
  </si>
  <si>
    <t>3X[1]</t>
  </si>
  <si>
    <t>3X-AAA to 3X-ZZZ.</t>
  </si>
  <si>
    <t>Guinea Bissau</t>
  </si>
  <si>
    <t>J5[1]</t>
  </si>
  <si>
    <t>J5-AAA to J5-ZZZ. Colonial allocation Portuguese Guinea CR-G.</t>
  </si>
  <si>
    <t>Guyana</t>
  </si>
  <si>
    <t>8R[1]</t>
  </si>
  <si>
    <t>8R-AAA to 8R-ZZZ. Colonial allocation VP-G.</t>
  </si>
  <si>
    <t>Haiti</t>
  </si>
  <si>
    <t>HH[1]</t>
  </si>
  <si>
    <t>HH-AAA to HH-ZZZ</t>
  </si>
  <si>
    <t>Honduras</t>
  </si>
  <si>
    <t>HR[1]</t>
  </si>
  <si>
    <t>HR-AAA to HR-ZZZ</t>
  </si>
  <si>
    <t>Hong Kong</t>
  </si>
  <si>
    <t>B-H, B-K, B-L</t>
  </si>
  <si>
    <t>B-HAA to B-HZZ</t>
  </si>
  <si>
    <t>B-KAA to B-KZZ</t>
  </si>
  <si>
    <t>B-LAA to B-LZZ</t>
  </si>
  <si>
    <t>Previously VR-H during British rule.</t>
  </si>
  <si>
    <t>Hungary</t>
  </si>
  <si>
    <t>HA[1]</t>
  </si>
  <si>
    <t>HA-AAA to HA-ZZZ</t>
  </si>
  <si>
    <t>HA-1111 to HA-9999 (Gliders, Ultralights and motor-gliders)</t>
  </si>
  <si>
    <t>Iceland</t>
  </si>
  <si>
    <t>TF[1]</t>
  </si>
  <si>
    <t>TF-AAA to TF-ZZZ</t>
  </si>
  <si>
    <t>TF-100 to TF-999 (Microlights)</t>
  </si>
  <si>
    <t>India</t>
  </si>
  <si>
    <t>VT[1]</t>
  </si>
  <si>
    <t>VT-AAA to VT-ZZZ. From 1919 until 1929, G-I. Colonial allocation (Portuguese State of India, incorporated into India in 1961) CR-I.</t>
  </si>
  <si>
    <t>Indonesia</t>
  </si>
  <si>
    <t>PK[1]</t>
  </si>
  <si>
    <t>PK-AAA to PK-ZZZ</t>
  </si>
  <si>
    <t>Iran</t>
  </si>
  <si>
    <t>EP[1]</t>
  </si>
  <si>
    <t>EP-AAA to EP-ZZZ. Previously RV.</t>
  </si>
  <si>
    <t>Iraq</t>
  </si>
  <si>
    <t>YI[1]</t>
  </si>
  <si>
    <t>YI-AAA to YI-ZZZ</t>
  </si>
  <si>
    <t>Ireland</t>
  </si>
  <si>
    <t>EI,[1] EJ[1]</t>
  </si>
  <si>
    <t>EI-AAA to EI-ZZZ for normal allocation.</t>
  </si>
  <si>
    <t>EJ-AAAA to EJ-ZZZZ for VIP or business aircraft.</t>
  </si>
  <si>
    <t>Israel</t>
  </si>
  <si>
    <t>4X[1]</t>
  </si>
  <si>
    <t>4X-AAA to 4X-ZZZ. Colonial allocation (Mandate) Palestine VQ-P.</t>
  </si>
  <si>
    <t>Italy</t>
  </si>
  <si>
    <t>I[1]</t>
  </si>
  <si>
    <t>I-AAAA to I-ZZZZ</t>
  </si>
  <si>
    <t>I-0001 to I-Z999 (ultralights and advanced ultralights)</t>
  </si>
  <si>
    <t>Jamaica</t>
  </si>
  <si>
    <t>6Y[1]</t>
  </si>
  <si>
    <t>6Y-AAA to 6Y-ZZZ. Colonial allocation VP-J.</t>
  </si>
  <si>
    <t>Japan</t>
  </si>
  <si>
    <t>JA[1]</t>
  </si>
  <si>
    <t>JA0001 to JA9999</t>
  </si>
  <si>
    <t>JA001A to JA999Z</t>
  </si>
  <si>
    <t>JA01AA to JA99ZZ</t>
  </si>
  <si>
    <t>JA-AAAA to JA-ZZZZ</t>
  </si>
  <si>
    <t>JAA001 to JAA999 (balloons)</t>
  </si>
  <si>
    <t>JR0201 to JR6ZZZ Ultralight aviation (control surface control type)</t>
  </si>
  <si>
    <t>JR7001 to JR7ZZZ Same as above (weight transfer control type)</t>
  </si>
  <si>
    <t>JR8001 to JR9ZZZ Same as above (parachute type)</t>
  </si>
  <si>
    <t>JR9001 to JR9ZZZ Gyroplane</t>
  </si>
  <si>
    <t>JR0001 to JR0200 Other homebuilt aircraft[15]</t>
  </si>
  <si>
    <t>Jersey</t>
  </si>
  <si>
    <t>ZJ[a]</t>
  </si>
  <si>
    <t>ZJ-AAA to ZJ-ZZZ</t>
  </si>
  <si>
    <t>Jordan</t>
  </si>
  <si>
    <t>JY[1]</t>
  </si>
  <si>
    <t>JY-AAA to JY-ZZZ. Historical TJ.</t>
  </si>
  <si>
    <t>Kosovo, Republic of</t>
  </si>
  <si>
    <t>Z6[16]</t>
  </si>
  <si>
    <t>Z6-AAA to Z6-ZZZ</t>
  </si>
  <si>
    <t>Kazakhstan</t>
  </si>
  <si>
    <t>UP[1]</t>
  </si>
  <si>
    <t>UP-AAA01 to UP-ZZZ99 (Suffix letters refer to aircraft type). Change from UN to avoid confusion with the United Nations.</t>
  </si>
  <si>
    <t>Kenya</t>
  </si>
  <si>
    <t>5Y[1]</t>
  </si>
  <si>
    <t>5Y-AAA to 5Y-ZZZ. Colonial allocation VP-K.</t>
  </si>
  <si>
    <t>Kiribati</t>
  </si>
  <si>
    <t>T3</t>
  </si>
  <si>
    <t>T3-AAA to T3-ZZZ</t>
  </si>
  <si>
    <t>Korea, Democratic People's Republic of</t>
  </si>
  <si>
    <t>P</t>
  </si>
  <si>
    <t>P-500 to P-999</t>
  </si>
  <si>
    <t>Korea, Republic of</t>
  </si>
  <si>
    <t>HL[17][1]</t>
  </si>
  <si>
    <t>HLC000 to HLC999 for ultralight</t>
  </si>
  <si>
    <t>HL0000 to HL0599 for glider</t>
  </si>
  <si>
    <t>HL0600 to HL0799 for airship</t>
  </si>
  <si>
    <t>HL1000 to HL1799 for piston engine</t>
  </si>
  <si>
    <t>HL2000 to HL2099 for piston engine</t>
  </si>
  <si>
    <t>HL5100 to HL5499 for turboprop</t>
  </si>
  <si>
    <t>HL6100 to HL6199 for piston engine helicopter</t>
  </si>
  <si>
    <t>HL7100 to HL7199 for single turbojet</t>
  </si>
  <si>
    <t>HL7200 to HL7299, HL7500 to HL7599, HL7700 to HL7799, HL8000 to HL8099, HL8200 to HL8299, HL8300 to HL8399 for twin-jet aircraft</t>
  </si>
  <si>
    <t>HL7300 to HL7399 for tri-jet aircraft</t>
  </si>
  <si>
    <t>HL7400 to HL7499, HL7600 to HL7699, HL8400 to HL8499, HL8600 to HL8699 for quad-jet aircraft</t>
  </si>
  <si>
    <t>HL9100 to HL9699 for turboshaft helicopter. From 1919 until 1936, F-K. Colonial allocation incorporated into Korea in 1963.</t>
  </si>
  <si>
    <t>Kuwait</t>
  </si>
  <si>
    <t>9K[1]</t>
  </si>
  <si>
    <t>9K-AAA to 9K-ZZZ.</t>
  </si>
  <si>
    <t>Kyrgyzstan</t>
  </si>
  <si>
    <t>EX[1]</t>
  </si>
  <si>
    <t>EX-100 to EX-999</t>
  </si>
  <si>
    <t>EX-10000 to EX-99999</t>
  </si>
  <si>
    <t>Laos</t>
  </si>
  <si>
    <t>RDPL[1]</t>
  </si>
  <si>
    <t>RDPL-10000 to RDPL-99999. At 10 characters, including the dash, this is the joint-longest registration, along with Panama. Previously F-L, XW.</t>
  </si>
  <si>
    <t>Latvia</t>
  </si>
  <si>
    <t>YL[1]</t>
  </si>
  <si>
    <t>YL-AAA to YL-ZZZ</t>
  </si>
  <si>
    <t>YL-000 (balloons)</t>
  </si>
  <si>
    <t>Lebanon</t>
  </si>
  <si>
    <t>OD[1]</t>
  </si>
  <si>
    <t>OD-AAA to OD-ZZZ. Previously LR.</t>
  </si>
  <si>
    <t>Lesotho</t>
  </si>
  <si>
    <t>7P[1]</t>
  </si>
  <si>
    <t>7P-AAA to 7P-ZZZ. Colonial allocation VQ-ZA, VQ-ZD.</t>
  </si>
  <si>
    <t>Liberia</t>
  </si>
  <si>
    <t>A8[1]</t>
  </si>
  <si>
    <t>A8-AAA to A8-ZZZ. Previously EL was cancelled by the United Nations due to illegal use.[citation needed]</t>
  </si>
  <si>
    <t>Libya</t>
  </si>
  <si>
    <t>5A[1]</t>
  </si>
  <si>
    <t>5A-AAA to 5A-ZZZ</t>
  </si>
  <si>
    <t>Liechtenstein</t>
  </si>
  <si>
    <t>HB plus national emblem[1]</t>
  </si>
  <si>
    <t>HB-AAA to HB-ZZZ. Shares allocation with Switzerland.</t>
  </si>
  <si>
    <t>Lithuania</t>
  </si>
  <si>
    <t>LY[1]</t>
  </si>
  <si>
    <t>LY-AAA to LY-ZZZ</t>
  </si>
  <si>
    <t>Luxembourg</t>
  </si>
  <si>
    <t>LX[1]</t>
  </si>
  <si>
    <t>LX-AAA to LX-ZZZ</t>
  </si>
  <si>
    <t>LX-BAA to LX-BZZ (balloons)</t>
  </si>
  <si>
    <t>LX-CAA to LX-CZZ (glider and motorglider)</t>
  </si>
  <si>
    <t>LX-HAA to LX-HZZ (helicopters)</t>
  </si>
  <si>
    <t>LX-XAA to LX-XZZ (ultralights). Previously UL.</t>
  </si>
  <si>
    <t>Macau</t>
  </si>
  <si>
    <t>B-M</t>
  </si>
  <si>
    <t>B-MAA to B-MZZ</t>
  </si>
  <si>
    <t>Allocation during Portuguese rule CR-M until 1975 and CS-M from 1995 until 1999</t>
  </si>
  <si>
    <t>Madagascar</t>
  </si>
  <si>
    <t>5R[1]</t>
  </si>
  <si>
    <t>5R-AAA to 5R-ZZZ</t>
  </si>
  <si>
    <t>Malawi</t>
  </si>
  <si>
    <t>7Q[1]</t>
  </si>
  <si>
    <t>7Q-AAA to 7Q-ZZZ. Colonial allocation VP-Y (was shared with Zambia and Zimbabwe).</t>
  </si>
  <si>
    <t>Malaysia</t>
  </si>
  <si>
    <t>9M[1]</t>
  </si>
  <si>
    <t>9M-AAA to 9M-ZZZ</t>
  </si>
  <si>
    <t>9M-EAA to 9M-EZZ (amateur-built)</t>
  </si>
  <si>
    <t>9M-UAA to 9M-UZZ (microlight). Colonial allocation North Borneo/Sabah VR-O, Sarawak VR-W Straits Settlements VR-S before becoming part of Malaysia. Previously also VR-J, VR-R.</t>
  </si>
  <si>
    <t>Maldives</t>
  </si>
  <si>
    <t>8Q[1]</t>
  </si>
  <si>
    <t>8Q-AAA to 8Q-ZZZ</t>
  </si>
  <si>
    <t>Mali</t>
  </si>
  <si>
    <t>TZ[1]</t>
  </si>
  <si>
    <t>TZ-AAA to TZ-ZZZ</t>
  </si>
  <si>
    <t>Malta</t>
  </si>
  <si>
    <t>9H[1]</t>
  </si>
  <si>
    <t>9H-AAA to 9H-ZZZ. Colonial allocation VP-M.</t>
  </si>
  <si>
    <t>Isle of Man[18]</t>
  </si>
  <si>
    <t>M[1]</t>
  </si>
  <si>
    <t>M-AAAA to M-ZZZZ</t>
  </si>
  <si>
    <t>Marshall Islands</t>
  </si>
  <si>
    <t>V7[1]</t>
  </si>
  <si>
    <t>V7-0001 to V7-9999</t>
  </si>
  <si>
    <t>Martinique</t>
  </si>
  <si>
    <t>F-OM</t>
  </si>
  <si>
    <t>F-OMAA to F-OMZZ</t>
  </si>
  <si>
    <t>Mauritania</t>
  </si>
  <si>
    <t>5T[1]</t>
  </si>
  <si>
    <t>5T-AAA to 5T-ZZZ</t>
  </si>
  <si>
    <t>Mauritius</t>
  </si>
  <si>
    <t>3B[1]</t>
  </si>
  <si>
    <t>3B-AAA to 3B-ZZZ. Colonial allocation VQ-M.</t>
  </si>
  <si>
    <t>XA plus national emblem[1]</t>
  </si>
  <si>
    <t>XA-AAA to XA-ZZZ (Commercial)</t>
  </si>
  <si>
    <t>XB plus national emblem[1]</t>
  </si>
  <si>
    <t>XB-AAA to XB-ZZZ (Private)</t>
  </si>
  <si>
    <t>XC plus national emblem[1]</t>
  </si>
  <si>
    <t>XC-AAA to XC-ZZZ (Government)[19]</t>
  </si>
  <si>
    <t>Micronesia, Federated States of</t>
  </si>
  <si>
    <t>V6[1]</t>
  </si>
  <si>
    <t>V6-AAA to V6-ZZZ</t>
  </si>
  <si>
    <t>Moldova</t>
  </si>
  <si>
    <t>ER[1]</t>
  </si>
  <si>
    <t>ER-AAA to ER-ZZZ</t>
  </si>
  <si>
    <t>ER-10000 to ER-99999</t>
  </si>
  <si>
    <t>Monaco</t>
  </si>
  <si>
    <t>3A[1]</t>
  </si>
  <si>
    <t>3A-MAA to 3A-MZZ. Previously CZ, MC.</t>
  </si>
  <si>
    <t>Mongolia</t>
  </si>
  <si>
    <t>JU[1]</t>
  </si>
  <si>
    <t>JU-1000 to JU-9999. Previously MT.</t>
  </si>
  <si>
    <t>Montenegro</t>
  </si>
  <si>
    <t>4O[1]</t>
  </si>
  <si>
    <t>4O-AAA to 4O-ZZZ</t>
  </si>
  <si>
    <t>Montserrat</t>
  </si>
  <si>
    <t>VP-M[1]</t>
  </si>
  <si>
    <t>VP-MAA to VP-MZZ</t>
  </si>
  <si>
    <t>Morocco</t>
  </si>
  <si>
    <t>CN[1]</t>
  </si>
  <si>
    <t>CN-AAA to CN-ZZZ and CNA-XXX is reserved for military</t>
  </si>
  <si>
    <t>Mozambique</t>
  </si>
  <si>
    <t>C9[1]</t>
  </si>
  <si>
    <t>C9-AAA to C9-ZZZ. Colonial allocations CR-A, CR-B.</t>
  </si>
  <si>
    <t>Myanmar</t>
  </si>
  <si>
    <t>XY[1]</t>
  </si>
  <si>
    <t>XY-AAA to XY-ZZZ</t>
  </si>
  <si>
    <t>XZ[1]</t>
  </si>
  <si>
    <t>XZ-AAA to XZ-ZZZ (Not Used)</t>
  </si>
  <si>
    <t>Namibia</t>
  </si>
  <si>
    <t>V5[1]</t>
  </si>
  <si>
    <t>V5-AAA to V5-ZZZ</t>
  </si>
  <si>
    <t>Nauru</t>
  </si>
  <si>
    <t>C2[1]</t>
  </si>
  <si>
    <t>C2-AAA to C2-ZZZ</t>
  </si>
  <si>
    <t>Nepal</t>
  </si>
  <si>
    <t>9N[1]</t>
  </si>
  <si>
    <t>9N-AAA to 9N-ZZZ (commercial aircraft)</t>
  </si>
  <si>
    <t>9N-RAA to 9N-RZZ (government aircraft)</t>
  </si>
  <si>
    <t>Netherlands</t>
  </si>
  <si>
    <t>PH[1]</t>
  </si>
  <si>
    <t>PH-AAA to PH-ZZZ</t>
  </si>
  <si>
    <t>PH-1AA to PH-1ZZ (drones)</t>
  </si>
  <si>
    <t>PH-1A1 to PH-9Z9 (microlights)</t>
  </si>
  <si>
    <t>PH-100 to PH-9999 (gliders)</t>
  </si>
  <si>
    <t>Netherlands Antilles</t>
  </si>
  <si>
    <t>PJ[1]</t>
  </si>
  <si>
    <t>PJ-AAA to PJ-ZZZ</t>
  </si>
  <si>
    <t>New Zealand</t>
  </si>
  <si>
    <t>ZK[1]</t>
  </si>
  <si>
    <t>ZK-A**, ZK-B**, ZK-GA*, ZK-HA* reserved for historical aircraft including helicopters and gliders since 1987</t>
  </si>
  <si>
    <t>ZK-FA*, ZK-FB* balloons</t>
  </si>
  <si>
    <t>ZK-G** gliders</t>
  </si>
  <si>
    <t>ZK-H**, ZK-I** helicopters</t>
  </si>
  <si>
    <t>ZK-RA*, ZK-RB*, ZK-RC*, ZK-RD* gyrocopters</t>
  </si>
  <si>
    <t>ZK-Q** marks are prohibited by ICAO</t>
  </si>
  <si>
    <t>Remainder for fixed-wing aircraft[20] From 1921 until 1929, G-NZ.</t>
  </si>
  <si>
    <t>ZL[e][1]</t>
  </si>
  <si>
    <t>ZM[e][1]</t>
  </si>
  <si>
    <t>Nicaragua</t>
  </si>
  <si>
    <t>YN[1]</t>
  </si>
  <si>
    <t>YN-AAA to YN-ZZZ. Previously AN.</t>
  </si>
  <si>
    <t>Niger</t>
  </si>
  <si>
    <t>5U[1]</t>
  </si>
  <si>
    <t>5U-AAA to 5U-ZZZ</t>
  </si>
  <si>
    <t>5N[1]</t>
  </si>
  <si>
    <t>5N-AAA to 5N-ZZZ. Colonial allocation VR-N (was shared with Cameroon).</t>
  </si>
  <si>
    <t>North Macedonia</t>
  </si>
  <si>
    <t>Z3</t>
  </si>
  <si>
    <t>Z3-AAA to Z3-ZZZ</t>
  </si>
  <si>
    <t>Z3-HAA to Z3-HZZ (helicopters)</t>
  </si>
  <si>
    <t>Z3-UA-001 to Z3-UA-999 (ultralight)</t>
  </si>
  <si>
    <t>Z3-OAA to Z3-OZZ (hot air balloons)</t>
  </si>
  <si>
    <t>Norway</t>
  </si>
  <si>
    <t>LN[1]</t>
  </si>
  <si>
    <t>LN-AAA to LN-ZZZ Aircraft in general, except:</t>
  </si>
  <si>
    <t>LN-G**, Gliders</t>
  </si>
  <si>
    <t>LN-O**, Helicopters</t>
  </si>
  <si>
    <t>LN-C**, Balloons</t>
  </si>
  <si>
    <t>LN-Y**, Sports aircraft</t>
  </si>
  <si>
    <t>Oman</t>
  </si>
  <si>
    <t>A4O[1]</t>
  </si>
  <si>
    <t>A4O-AA to A4O-ZZ</t>
  </si>
  <si>
    <t>A4O-AAA to A4O-ZZZ</t>
  </si>
  <si>
    <t>Pakistan</t>
  </si>
  <si>
    <t>AP[1]</t>
  </si>
  <si>
    <t>AP-AAA to AP-ZZZ, civil aircraft, from 1947</t>
  </si>
  <si>
    <t>Palestine</t>
  </si>
  <si>
    <t>SU-Y</t>
  </si>
  <si>
    <t>SU-YAA to SU-YZZ</t>
  </si>
  <si>
    <t>Temporary assignment of Egyptian prefix</t>
  </si>
  <si>
    <t>E4</t>
  </si>
  <si>
    <t>E4-AAA to E4-ZZZ</t>
  </si>
  <si>
    <t>Colonial allocation VQ-P, replaced by 4X.[c]</t>
  </si>
  <si>
    <t>Panama</t>
  </si>
  <si>
    <t>HP[1]</t>
  </si>
  <si>
    <t>HP-1000AAA to HP-9999ZZZ. Previously RX. The three letters (AAA–ZZZ) stand for the ICAO code of the airline, such as CMP for Copa Airlines and PST for Air Panama. At 10 characters, including the dash, this is the joint-longest registration, along with Laos.</t>
  </si>
  <si>
    <t>Papua New Guinea</t>
  </si>
  <si>
    <t>P2[1]</t>
  </si>
  <si>
    <t>P2-AAA to P2-ZZZ</t>
  </si>
  <si>
    <t>Paraguay</t>
  </si>
  <si>
    <t>ZP[1]</t>
  </si>
  <si>
    <t>ZP-AAA to ZP-ZZZ</t>
  </si>
  <si>
    <t>Peru</t>
  </si>
  <si>
    <t>OB[1]</t>
  </si>
  <si>
    <t>OB-1000 to OB-9999 previously OB-initial-number, e.g. OB-M-1114, OB-M-1245, OB-T-1274. Previously OA.</t>
  </si>
  <si>
    <t>Philippines</t>
  </si>
  <si>
    <t>RP[1]</t>
  </si>
  <si>
    <t>RP-0001 to RP-9999 (Government-owned aircraft)</t>
  </si>
  <si>
    <t>RP-C0001 to RP-C9999 (Aircraft with complete registrations)</t>
  </si>
  <si>
    <t>RP-G0001 to RP-G9999 (Gliders)</t>
  </si>
  <si>
    <t>RP-R0001 to RP-R9999 (Limited registrations)</t>
  </si>
  <si>
    <t>RP-U001A to RP-U999Z (Unmanned Aerial Vehicles)</t>
  </si>
  <si>
    <t>RP-X0001 to RP-X9999 (Experimental certificate)</t>
  </si>
  <si>
    <t>RP-S0001 to RP-S9999 (Non-type certificated aircraft). Previously PI.</t>
  </si>
  <si>
    <t>Poland</t>
  </si>
  <si>
    <t>SP - civil[1]</t>
  </si>
  <si>
    <t>SP-AAA to SP-ZZZ</t>
  </si>
  <si>
    <t>SP-0*** - Motor-gliders</t>
  </si>
  <si>
    <t>SP-1*** to SP-3***, SP-8*** - Gliders</t>
  </si>
  <si>
    <t>SP-B** - Balloons</t>
  </si>
  <si>
    <t>SP-L** reserved for LOT Polish Airlines</t>
  </si>
  <si>
    <t>SP-S*** - Ultralights</t>
  </si>
  <si>
    <t>SP-X*** - Autogyros</t>
  </si>
  <si>
    <t>SP-Y** - Experimental</t>
  </si>
  <si>
    <t>SN - government [21]</t>
  </si>
  <si>
    <t>SN-(two digits 00-99)(two letters) State-owned aircraft (public order services); Last two digits indicate type and owner.</t>
  </si>
  <si>
    <t>X - Helicopter, Y - Aeroplane, A - Other</t>
  </si>
  <si>
    <t>A - Central Institutions**, G (H,D,U*) - Border Guard, P (N,K,W*) - Police, S (F) - Fire Dept**, T - Civil Protection**, R - Govt Rescue Service**, Z (C,E,B) Customs**, M,L - other government services**, Q - trial flights**</t>
  </si>
  <si>
    <t>* will be used if run out of primary letter; ** currently unused / unseen</t>
  </si>
  <si>
    <t>e.g. SN-32XP X - helicopter, P - Police; SN-24XG - X - helicopter, G - Border Guard</t>
  </si>
  <si>
    <t xml:space="preserve"> Police helicopters:[22] </t>
  </si>
  <si>
    <t xml:space="preserve"> SN-3..XP - PZL W-3 Sokol; </t>
  </si>
  <si>
    <t xml:space="preserve"> SN-4..XP - Mil Mi-8; </t>
  </si>
  <si>
    <t xml:space="preserve"> SN-7..XP - Sikorsky S70i Black Hawk</t>
  </si>
  <si>
    <t xml:space="preserve"> SN-8..XP - Bell 407 GXi</t>
  </si>
  <si>
    <t xml:space="preserve"> SN-1..XP - mix of types: 2x Bell 206 JetRanger III, 1x Bell 412P, Mil Mi-2 (all Mi-2 retired)</t>
  </si>
  <si>
    <t>Note: some Border Guard aircraft (e.g. EC135 &amp; R44) currently use civil SP-VS* registration [23]</t>
  </si>
  <si>
    <t>Portugal</t>
  </si>
  <si>
    <t>CR,[1] CS[1]</t>
  </si>
  <si>
    <t>CR-AAA to CR-ZZZ Aircraft registered in the overseas provinces, used until 1975</t>
  </si>
  <si>
    <t>CS-AAA to CS-ZZZ Aircraft in general, except:</t>
  </si>
  <si>
    <t>CS-B**, Balloons</t>
  </si>
  <si>
    <t>CS-H**, Helicopters</t>
  </si>
  <si>
    <t>CS-P**, Gliders</t>
  </si>
  <si>
    <t>CS-T**, Airliners (used by most commercial airlines)</t>
  </si>
  <si>
    <t>CS-U**, Ultralight Aircraft</t>
  </si>
  <si>
    <t>CS-X**, Experimental</t>
  </si>
  <si>
    <t>Qatar</t>
  </si>
  <si>
    <t>A7[1]</t>
  </si>
  <si>
    <t>A7-AAA to A7-ZZZ</t>
  </si>
  <si>
    <t>A7-AAA to A7-AZZ: Airbus aircraft of Qatar Airways</t>
  </si>
  <si>
    <t>A7-BAA to A7-BZZ: Boeing aircraft of Qatar Airways</t>
  </si>
  <si>
    <t>A7-HAA to A7-HZZ &amp; A7-MAA to A7-MZZ (official use)</t>
  </si>
  <si>
    <t>Réunion Island</t>
  </si>
  <si>
    <t>F-OD</t>
  </si>
  <si>
    <t>F-ODAA to F-ODZZ</t>
  </si>
  <si>
    <t>Romania</t>
  </si>
  <si>
    <t>YR[1]</t>
  </si>
  <si>
    <t>YR-AAA to YR-ZZZ</t>
  </si>
  <si>
    <t>YR-1000 to YR-9999 (Gliders and ultralights). Previously CV until 1929.</t>
  </si>
  <si>
    <t>YR-D0000 to YR-D9999 (UAVs, drones).</t>
  </si>
  <si>
    <t>Russian Federation</t>
  </si>
  <si>
    <t>RA[1]</t>
  </si>
  <si>
    <t>RA-00001 to RA-99999 (First two digits indicate aircraft type)[citation needed]</t>
  </si>
  <si>
    <t>FLA RF-00001 to FLA RF-99999 or ФЛА РФ-00001 to ФЛА РФ-99999 (Private - no longer valid)</t>
  </si>
  <si>
    <t>RA-0001K to RA-9999K (Ultralight - no longer valid)</t>
  </si>
  <si>
    <t>RA-0001G to RA-9999G (Private - aircraft without type certificate)</t>
  </si>
  <si>
    <t>RA-0001A to RA-9999A (Ultralight)</t>
  </si>
  <si>
    <t>RF [a]</t>
  </si>
  <si>
    <t>RF-00001 to RF-99999 (state-owned aircraft; first two digits indicate owner). Previously RR; Soviet Union CCCP or SSSR.</t>
  </si>
  <si>
    <t>Rwanda</t>
  </si>
  <si>
    <t>9XR[1]</t>
  </si>
  <si>
    <t>9XR-AA to 9XR-ZZ</t>
  </si>
  <si>
    <t>Saint Helena/Ascension</t>
  </si>
  <si>
    <t>VQ-H[1]</t>
  </si>
  <si>
    <t>VQ-HAA to VQ-HZZ</t>
  </si>
  <si>
    <t>Saint Kitts and Nevis</t>
  </si>
  <si>
    <t>V4[1]</t>
  </si>
  <si>
    <t>V4-AAA to V4-ZZZ. Colonial allocation Leeward Islands VP-L (was shared with Antigua and Barbuda, and the British Virgin Islands).</t>
  </si>
  <si>
    <t>Saint Lucia</t>
  </si>
  <si>
    <t>J6[1]</t>
  </si>
  <si>
    <t>J6-AAA to J6-ZZZ. Colonial allocation VQ-L</t>
  </si>
  <si>
    <t>Saint Vincent and the Grenadines</t>
  </si>
  <si>
    <t>J8[1]</t>
  </si>
  <si>
    <t>J8-AAA to J8-ZZZ. Colonial allocation VP-V.</t>
  </si>
  <si>
    <t>Samoa</t>
  </si>
  <si>
    <t>5W[1]</t>
  </si>
  <si>
    <t>5W-AAA to 5W-ZZZ, since 1961.</t>
  </si>
  <si>
    <t>San Marino</t>
  </si>
  <si>
    <t>T7[1]</t>
  </si>
  <si>
    <t>T7-AAA to T7-ZZZ</t>
  </si>
  <si>
    <t>T7-001 to T7-999 (microlights)</t>
  </si>
  <si>
    <t>São Tomé and Príncipe</t>
  </si>
  <si>
    <t>S9[1]</t>
  </si>
  <si>
    <t>S9-AAA to S9-ZZZ. Colonial allocation CR-S.</t>
  </si>
  <si>
    <t>Saudi Arabia</t>
  </si>
  <si>
    <t>HZ[1]</t>
  </si>
  <si>
    <t>HZ-AAA to HZ-ZZZ</t>
  </si>
  <si>
    <t>HZ-AA1 to HZ-ZZ99</t>
  </si>
  <si>
    <t>HZ-AAA1 to HZ-ZZZ99</t>
  </si>
  <si>
    <t>HZ-AAAA to HZ-ZZZZ. Previously SA; pre-1940s allocation Hejaz UH</t>
  </si>
  <si>
    <t>Senegal</t>
  </si>
  <si>
    <t>6V[1]</t>
  </si>
  <si>
    <t>6V-AAA to 6V-ZZZ</t>
  </si>
  <si>
    <t>6W[e][1]</t>
  </si>
  <si>
    <t>Serbia</t>
  </si>
  <si>
    <t>YU[1]</t>
  </si>
  <si>
    <t>YU-AAA to YU-ZZZ</t>
  </si>
  <si>
    <t>YU-0000 to YU-9999 (Gliders)</t>
  </si>
  <si>
    <t>YU-A000 to YU-Z999 (Ultralight).</t>
  </si>
  <si>
    <t>YU-D0000 to YU-D9999 (Drone/Unmanned Aircraft). Previously Yugoslavia. Previously UN.</t>
  </si>
  <si>
    <t>Seychelles</t>
  </si>
  <si>
    <t>S7[1]</t>
  </si>
  <si>
    <t>S7-AAA to S7-ZZZ. Colonial allocation VQ-S.</t>
  </si>
  <si>
    <t>Sierra Leone</t>
  </si>
  <si>
    <t>9L[1]</t>
  </si>
  <si>
    <t>9L-AAA to 9L-ZZZ. Colonial allocation VR-L until 1961.</t>
  </si>
  <si>
    <t>Singapore</t>
  </si>
  <si>
    <t>9V[1]</t>
  </si>
  <si>
    <t>9V-AAA to 9V-ZZZ. Colonial allocation VR-S.</t>
  </si>
  <si>
    <t>Slovakia</t>
  </si>
  <si>
    <t>OM[1]</t>
  </si>
  <si>
    <t>OM-AAA to OM-ZZZ</t>
  </si>
  <si>
    <t>OM-AAAA to OM-ZZZZ (Ultralight)</t>
  </si>
  <si>
    <t>OM-M000 to OM-M999 (Microlights)</t>
  </si>
  <si>
    <t>OM-0000 to OM-9999 (Gliders)</t>
  </si>
  <si>
    <t>Slovenia</t>
  </si>
  <si>
    <t>S5[1]</t>
  </si>
  <si>
    <t>S5-AAA to S5-9999</t>
  </si>
  <si>
    <t>S5-DAA to S5-DZZ (General)</t>
  </si>
  <si>
    <t>S5-HAA to S5-HZZ (Helicopters)</t>
  </si>
  <si>
    <t>S5-PAA to S5-PZZ (Ultralights)</t>
  </si>
  <si>
    <t>S5-MAA to S5-MZZ (Amateur builds)</t>
  </si>
  <si>
    <t>S5-JAA to S5-JZZ (Gyrocopters)</t>
  </si>
  <si>
    <t>S5-1000 to S5-1999 (Oldtimer gliders)</t>
  </si>
  <si>
    <t>S5-3000 to S5-3999 (Single-seater gliders)</t>
  </si>
  <si>
    <t>S5-7000 to S5-7999 (Doubleseater gliders)</t>
  </si>
  <si>
    <t>S5-KAA to S5-KZZ (Motorgliders/sustainers)</t>
  </si>
  <si>
    <t>S5-OAA to S5-OZZ (Hot air balloons). Temporary SL.</t>
  </si>
  <si>
    <t>Solomon Islands</t>
  </si>
  <si>
    <t>H4[1]</t>
  </si>
  <si>
    <t>H4-AAA to H4-ZZZ. Colonial allocation VP-P.</t>
  </si>
  <si>
    <t>Somalia</t>
  </si>
  <si>
    <t>6O[1]</t>
  </si>
  <si>
    <t>6O-AAA to 6O-ZZZ. Previously 6OS.</t>
  </si>
  <si>
    <t>South Africa</t>
  </si>
  <si>
    <t>ZS[1]</t>
  </si>
  <si>
    <t>ZS-AAA to ZS-ZZZ (type certified aircraft)</t>
  </si>
  <si>
    <t>ZT[1]</t>
  </si>
  <si>
    <t>ZT-RAA to ZT-RZZ (type certified rotorcraft) and ZT-TAA to ZT-TZZ (civil RPAS)[24]</t>
  </si>
  <si>
    <t>ZU[1]</t>
  </si>
  <si>
    <t>ZU-AAA to ZU-ZZZ (non-type certified aircraft). From 1921 to 1929, G-UA.</t>
  </si>
  <si>
    <t>South Sudan</t>
  </si>
  <si>
    <t>Z8</t>
  </si>
  <si>
    <t>Z8-AAA to Z8-ZZZ</t>
  </si>
  <si>
    <t>Spain</t>
  </si>
  <si>
    <t>EC (Civil), EM (Military)[1]</t>
  </si>
  <si>
    <t>EC-AAA to EC-WZZ (Civil Aircraft)</t>
  </si>
  <si>
    <t>EC-YAA to EC-ZZZ (Homebuilt aircraft)</t>
  </si>
  <si>
    <t>EC-AA0 to EC-ZZ9 (Ultralight)</t>
  </si>
  <si>
    <t>EC-001 to EC-999 (Test and delivery).</t>
  </si>
  <si>
    <t>EM-AAA to EM-ZZZ (Military)</t>
  </si>
  <si>
    <t>Sri Lanka</t>
  </si>
  <si>
    <t>4R[1]</t>
  </si>
  <si>
    <t>4R-AAA to 4R-ZZZ. Colonial allocation Ceylon VP-C then CY-from 1950. 4R- registrations from December 1953 onwards.</t>
  </si>
  <si>
    <t>Sudan</t>
  </si>
  <si>
    <t>ST[1]</t>
  </si>
  <si>
    <t>ST-AAA to ST-ZZZ. Until 1958 SN.</t>
  </si>
  <si>
    <t>Suriname</t>
  </si>
  <si>
    <t>PZ[1]</t>
  </si>
  <si>
    <t>PZ-AAA to PZ-ZZZ</t>
  </si>
  <si>
    <t>PZ-HAA to PZ-HZZ (helicopters)</t>
  </si>
  <si>
    <t>PZ-TAA to PZ-TZZ (commercial transport)</t>
  </si>
  <si>
    <t>PZ-UAA to PZ-UZZ (agriculture crop-dusters)</t>
  </si>
  <si>
    <t>Swaziland: see Eswatini</t>
  </si>
  <si>
    <t>3D[1]</t>
  </si>
  <si>
    <t>Sweden</t>
  </si>
  <si>
    <t>SE[1]</t>
  </si>
  <si>
    <t>SE-AAA to SE-ZZZ</t>
  </si>
  <si>
    <t>SE-AAA to SE-CZZ (prop aircraft, general use)</t>
  </si>
  <si>
    <t>SE-DAA to SE-DZZ (jets)</t>
  </si>
  <si>
    <t>SE-EAA to SE-GZZ (prop aircraft, general use)</t>
  </si>
  <si>
    <t>SE-HAA to SE-HZZ (helicopters)</t>
  </si>
  <si>
    <t>SE-IAA to SE-IZZ (prop aircraft, general use)</t>
  </si>
  <si>
    <t>SE-JAA to SE-JZZ (helicopters)</t>
  </si>
  <si>
    <t>SE-KAA to SE-MZZ (prop aircraft, general use)</t>
  </si>
  <si>
    <t>SE-RAA to SE-RZZ (jets)</t>
  </si>
  <si>
    <t>SE-SAA to SE-UZZ (sailplanes and gliders)</t>
  </si>
  <si>
    <t>SE-VAA to SE-VZZ (ultralights)</t>
  </si>
  <si>
    <t>SE-XAA to SE-XZZ (homebuilts)</t>
  </si>
  <si>
    <t>SE-YAA to SE-YZZ (ultralights)</t>
  </si>
  <si>
    <t>SE-ZAA to SE-ZZZ (lighter than air)</t>
  </si>
  <si>
    <t>SE-A01 to SE-Z99 (test and delivery)</t>
  </si>
  <si>
    <t>Switzerland</t>
  </si>
  <si>
    <t>General pattern: HB-AAA to HB-ZZZ, with HB-1 to HB-9999 for Gliders and Motorgliders. The registration often denotes the aircraft type and maker. Some examples:</t>
  </si>
  <si>
    <t>HB-Axx two-engined aircraft from 5.7 to 15 tons, Aircraft over 15 tons due to shortage of Jxx.</t>
  </si>
  <si>
    <t>HB-Bxx balloons</t>
  </si>
  <si>
    <t>HB-Cxx single-engined Cessnas under 5.7 tons</t>
  </si>
  <si>
    <t>HB-Dxx other single-engined aircraft under 5.7 tons</t>
  </si>
  <si>
    <t>HB-Fxx Swiss-produced aircraft like PC-6 and PC-12</t>
  </si>
  <si>
    <t>HB-Ixx and HB-Jxx aircraft over 15 tons, including DC-3</t>
  </si>
  <si>
    <t>HB-Nxx single-engined Pipers under 5.7 tons if HB-P is exhausted</t>
  </si>
  <si>
    <t>HB-Vxx business jets under 15 tons</t>
  </si>
  <si>
    <t>HB-Xxx helicopters</t>
  </si>
  <si>
    <t>HB-Yxx experimental aircraft. Also used by Liechtenstein. Previously CH.</t>
  </si>
  <si>
    <t>HB-Zxx helicopters</t>
  </si>
  <si>
    <t>Syria</t>
  </si>
  <si>
    <t>YK[1]</t>
  </si>
  <si>
    <t>YK-AAA to YK-ZZZ</t>
  </si>
  <si>
    <t>Tahiti</t>
  </si>
  <si>
    <t>F-OH</t>
  </si>
  <si>
    <t>F-OHAA to F-OHZZ</t>
  </si>
  <si>
    <t>Taiwan</t>
  </si>
  <si>
    <t>B</t>
  </si>
  <si>
    <t>B-00000 to B-99999 after 1990s[25]</t>
  </si>
  <si>
    <t>Tajikistan</t>
  </si>
  <si>
    <t>EY[1]</t>
  </si>
  <si>
    <t>EY-10000 to EY-99999</t>
  </si>
  <si>
    <t>Tanzania</t>
  </si>
  <si>
    <t>5H[1]</t>
  </si>
  <si>
    <t>5H-AAA to 5H-ZZZ. Colonial allocation Tanganyika VR-T and Zanzibar VP-Z.</t>
  </si>
  <si>
    <t>Thailand</t>
  </si>
  <si>
    <t>HS[1]</t>
  </si>
  <si>
    <t>HS-AAA to HS-ZZZ</t>
  </si>
  <si>
    <t>Togo</t>
  </si>
  <si>
    <t>5V[1]</t>
  </si>
  <si>
    <t>5V-AAA to 5V-ZZZ</t>
  </si>
  <si>
    <t>Tonga</t>
  </si>
  <si>
    <t>A3[1]</t>
  </si>
  <si>
    <t>A3-AAA to A3-ZZZ</t>
  </si>
  <si>
    <t>Trinidad and Tobago</t>
  </si>
  <si>
    <t>9Y[1]</t>
  </si>
  <si>
    <t>9Y-AAA to 9Y-ZZZ. Colonial allocation VP-T.</t>
  </si>
  <si>
    <t>Tunisia</t>
  </si>
  <si>
    <t>TS[1]</t>
  </si>
  <si>
    <t>TS-AAA to TS-ZZZ</t>
  </si>
  <si>
    <t>Turkey</t>
  </si>
  <si>
    <t>TC[1]</t>
  </si>
  <si>
    <t>TC-AAA to TC-ZZZ</t>
  </si>
  <si>
    <t>TC-BAA to TC-BZZ (Hot air balloons)</t>
  </si>
  <si>
    <t>TC-HAA to TC-HZZ (Helicopters)</t>
  </si>
  <si>
    <t>TC-PAA to TC-PZZ (Gliders)</t>
  </si>
  <si>
    <t>TC-UAA to TC-UZZ (Ultralights and microlights)</t>
  </si>
  <si>
    <t>TC-ZAA to TC-ZZZ (Agricultural aircraft)</t>
  </si>
  <si>
    <t>Turkmenistan</t>
  </si>
  <si>
    <t>EZ[1]</t>
  </si>
  <si>
    <t>EZ-A100 to EZ-Z999</t>
  </si>
  <si>
    <t>Turks and Caicos</t>
  </si>
  <si>
    <t>VQ-T[1]</t>
  </si>
  <si>
    <t>VQ-TAA to VQ-TZZ</t>
  </si>
  <si>
    <t>Tuvalu</t>
  </si>
  <si>
    <t>T2</t>
  </si>
  <si>
    <t>T2-AAA to T2-ZZZ</t>
  </si>
  <si>
    <t>Uganda</t>
  </si>
  <si>
    <t>5X[1]</t>
  </si>
  <si>
    <t>5X-AAA to 5X-ZZZ. Colonial allocation VP-U until 1962.</t>
  </si>
  <si>
    <t>Ukraine</t>
  </si>
  <si>
    <t>UR[1]</t>
  </si>
  <si>
    <t>UR-AAA to UR-ZZZ</t>
  </si>
  <si>
    <t>UR10000 to UR99999</t>
  </si>
  <si>
    <t>UR-AAAA to UR-ZZZZ (private aircraft)</t>
  </si>
  <si>
    <t>United Arab Emirates</t>
  </si>
  <si>
    <t>A6[1]</t>
  </si>
  <si>
    <t>A6-AAA to A6-ZZZ</t>
  </si>
  <si>
    <t>United Kingdom</t>
  </si>
  <si>
    <t>G[1]</t>
  </si>
  <si>
    <t>G-AAAA to G-ZZZZ</t>
  </si>
  <si>
    <t>G-1-1 to G-99-99 (UK aircraft test serials for test and delivery purposes - Previously K).</t>
  </si>
  <si>
    <t>United Nations[f]</t>
  </si>
  <si>
    <t>4U[a]</t>
  </si>
  <si>
    <t>4U-AAA to 4U-ZZZ</t>
  </si>
  <si>
    <t>United States of America</t>
  </si>
  <si>
    <t>N[1]</t>
  </si>
  <si>
    <t>N1 to N99999</t>
  </si>
  <si>
    <t>N1A to N9999Z</t>
  </si>
  <si>
    <t>N1AA to N999ZZ.</t>
  </si>
  <si>
    <t>Prior to 1948 the letter 'N' was usually suffixed by one of the six following; 'C' for Commercial, 'L' for Limited, 'P' for Private, 'R' for Restricted, 'S' for State or 'X' for Experimental.[citation needed]</t>
  </si>
  <si>
    <t>Uruguay</t>
  </si>
  <si>
    <t>CX[g][1]</t>
  </si>
  <si>
    <t>CX-AAA to CX-ZZZ. Historic C-U.</t>
  </si>
  <si>
    <t>Uzbekistan</t>
  </si>
  <si>
    <t>UK[1]</t>
  </si>
  <si>
    <t>UK10000 to UK99999</t>
  </si>
  <si>
    <t>Vanuatu</t>
  </si>
  <si>
    <t>YJ[1]</t>
  </si>
  <si>
    <t>YJ-AA1 to YJ-ZZ99</t>
  </si>
  <si>
    <t>Venezuela</t>
  </si>
  <si>
    <t>YV[1]</t>
  </si>
  <si>
    <t>YV1000 to YV9999</t>
  </si>
  <si>
    <t>YV100T to YV999T</t>
  </si>
  <si>
    <t>YV100E to YV999E (training)</t>
  </si>
  <si>
    <t>YVO100 to YVO999 (Official use)</t>
  </si>
  <si>
    <t>Vietnam</t>
  </si>
  <si>
    <t>VN</t>
  </si>
  <si>
    <t>VN-1000 to VN-9999</t>
  </si>
  <si>
    <t>VN-A100 to VN-A999 (turbo jet engine)</t>
  </si>
  <si>
    <t>VN-B100 to VN-B999 (turbo prop engine)</t>
  </si>
  <si>
    <t>VN-C100 to VN-C999 (internal combustion engine)</t>
  </si>
  <si>
    <t>Previously XV (South Vietnam).</t>
  </si>
  <si>
    <t>Yemen</t>
  </si>
  <si>
    <t>7O[1]</t>
  </si>
  <si>
    <t>7O-AAA to 7O-ZZZ. Historic 4W until 1978 (North Yemen, Yemen Arab Republic). Previously YE.</t>
  </si>
  <si>
    <t>Zambia</t>
  </si>
  <si>
    <t>9J[1]</t>
  </si>
  <si>
    <t>9J-AAA to 9J-ZZZ. Colonial allocation Northern Rhodesia VP-R, VP-Y (was shared with Malawi and Zimbabwe).</t>
  </si>
  <si>
    <t>Zimbabwe</t>
  </si>
  <si>
    <t>Z[1]</t>
  </si>
  <si>
    <t>Z-AAA to Z-ZZZ. Colonial allocation Southern Rhodesia VP-W, VP-Y (was shared with Malawi and Zambia).</t>
  </si>
  <si>
    <t>Isle of Man</t>
  </si>
  <si>
    <t>???</t>
  </si>
  <si>
    <t>c/n</t>
  </si>
  <si>
    <t>registration</t>
  </si>
  <si>
    <t>N-NUMBER</t>
  </si>
  <si>
    <t>SERIAL NUMBER</t>
  </si>
  <si>
    <t>MFR MDL CODE</t>
  </si>
  <si>
    <t>ENG MFR MDL</t>
  </si>
  <si>
    <t>YEAR MFR</t>
  </si>
  <si>
    <t>TYPE REGISTRANT</t>
  </si>
  <si>
    <t>NAME</t>
  </si>
  <si>
    <t>STREET</t>
  </si>
  <si>
    <t>STREET2</t>
  </si>
  <si>
    <t>CITY</t>
  </si>
  <si>
    <t>STATE</t>
  </si>
  <si>
    <t>ZIP CODE</t>
  </si>
  <si>
    <t>REGION</t>
  </si>
  <si>
    <t>COUNTY</t>
  </si>
  <si>
    <t>COUNTRY</t>
  </si>
  <si>
    <t>LAST ACTION DATE</t>
  </si>
  <si>
    <t>CERT ISSUE DATE</t>
  </si>
  <si>
    <t>CERTIFICATION</t>
  </si>
  <si>
    <t>TYPE AIRCRAFT</t>
  </si>
  <si>
    <t>TYPE ENGINE</t>
  </si>
  <si>
    <t>STATUS CODE</t>
  </si>
  <si>
    <t>MODE S CODE</t>
  </si>
  <si>
    <t>FRACT OWNER</t>
  </si>
  <si>
    <t>AIR WORTH DATE</t>
  </si>
  <si>
    <t>OTHER NAMES(1)</t>
  </si>
  <si>
    <t>OTHER NAMES(2)</t>
  </si>
  <si>
    <t>OTHER NAMES(3)</t>
  </si>
  <si>
    <t>OTHER NAMES(4)</t>
  </si>
  <si>
    <t>OTHER NAMES(5)</t>
  </si>
  <si>
    <t>EXPIRATION DATE</t>
  </si>
  <si>
    <t>UNIQUE ID</t>
  </si>
  <si>
    <t>KIT MFR</t>
  </si>
  <si>
    <t xml:space="preserve"> KIT MODEL</t>
  </si>
  <si>
    <t>MODE S CODE HEX</t>
  </si>
  <si>
    <t>Countif Fix</t>
  </si>
  <si>
    <t>Date - Last Action</t>
  </si>
  <si>
    <t>Date - Cert Issue</t>
  </si>
  <si>
    <t>Date - Air Worth</t>
  </si>
  <si>
    <t>Date - Expiration</t>
  </si>
  <si>
    <t>Rotorcraft</t>
  </si>
  <si>
    <t>Lookup TCDS</t>
  </si>
  <si>
    <t>Lookup TC Holder</t>
  </si>
  <si>
    <t>Lookup Model</t>
  </si>
  <si>
    <t>Cert Status</t>
  </si>
  <si>
    <t>Assigned Mfg Year</t>
  </si>
  <si>
    <t>Cert Part</t>
  </si>
  <si>
    <t>Class</t>
  </si>
  <si>
    <t>Cert Basis</t>
  </si>
  <si>
    <t>Old</t>
  </si>
  <si>
    <t>Certification2</t>
  </si>
  <si>
    <t>REG TYPE</t>
  </si>
  <si>
    <t>Operator</t>
  </si>
  <si>
    <t>Op Part</t>
  </si>
  <si>
    <t>Govt</t>
  </si>
  <si>
    <t>Municipality</t>
  </si>
  <si>
    <t>School</t>
  </si>
  <si>
    <t>Club</t>
  </si>
  <si>
    <t>CAP</t>
  </si>
  <si>
    <t>Federal</t>
  </si>
  <si>
    <t>FAA</t>
  </si>
  <si>
    <t>MIL</t>
  </si>
  <si>
    <t>FBI DEA</t>
  </si>
  <si>
    <t>Selected</t>
  </si>
  <si>
    <t>Exclude2</t>
  </si>
  <si>
    <t>1119K</t>
  </si>
  <si>
    <t>4220016</t>
  </si>
  <si>
    <t>52165</t>
  </si>
  <si>
    <t>JETHQ LLC</t>
  </si>
  <si>
    <t>1001 S MAIN ST STE 4062</t>
  </si>
  <si>
    <t/>
  </si>
  <si>
    <t>KALISPELL</t>
  </si>
  <si>
    <t>MT</t>
  </si>
  <si>
    <t>599015635</t>
  </si>
  <si>
    <t>S</t>
  </si>
  <si>
    <t>US</t>
  </si>
  <si>
    <t>20210111</t>
  </si>
  <si>
    <t>1T</t>
  </si>
  <si>
    <t>5</t>
  </si>
  <si>
    <t>V</t>
  </si>
  <si>
    <t>50031607</t>
  </si>
  <si>
    <t>Y</t>
  </si>
  <si>
    <t>20110901</t>
  </si>
  <si>
    <t>ROCKET AIR LLC</t>
  </si>
  <si>
    <t>20240131</t>
  </si>
  <si>
    <t>00305989</t>
  </si>
  <si>
    <t>A03387</t>
  </si>
  <si>
    <t>4220016^</t>
  </si>
  <si>
    <t>143RL</t>
  </si>
  <si>
    <t>52187</t>
  </si>
  <si>
    <t>RDW VENTURES LLC</t>
  </si>
  <si>
    <t>5375 LONG ISLAND DR</t>
  </si>
  <si>
    <t>ATLANTA</t>
  </si>
  <si>
    <t>GA</t>
  </si>
  <si>
    <t>30327</t>
  </si>
  <si>
    <t>7</t>
  </si>
  <si>
    <t>20190708</t>
  </si>
  <si>
    <t>20100105</t>
  </si>
  <si>
    <t>50127527</t>
  </si>
  <si>
    <t>20120107</t>
  </si>
  <si>
    <t>20220831</t>
  </si>
  <si>
    <t>00446869</t>
  </si>
  <si>
    <t>A0AF57</t>
  </si>
  <si>
    <t>190JE</t>
  </si>
  <si>
    <t>HAWKER RC19 LLC</t>
  </si>
  <si>
    <t>1400 BRAODWAY 15TH FLOOR</t>
  </si>
  <si>
    <t>NEW YORK</t>
  </si>
  <si>
    <t>NY</t>
  </si>
  <si>
    <t>100185300</t>
  </si>
  <si>
    <t>1</t>
  </si>
  <si>
    <t>20191211</t>
  </si>
  <si>
    <t>20170112</t>
  </si>
  <si>
    <t>50264370</t>
  </si>
  <si>
    <t>20120225</t>
  </si>
  <si>
    <t>20230131</t>
  </si>
  <si>
    <t>01018908</t>
  </si>
  <si>
    <t>A168F8</t>
  </si>
  <si>
    <t>21FX</t>
  </si>
  <si>
    <t>GREENWICH STREET LEASING LLC</t>
  </si>
  <si>
    <t>117 SALEM CHURCH RD</t>
  </si>
  <si>
    <t>NEWARK</t>
  </si>
  <si>
    <t>DE</t>
  </si>
  <si>
    <t>197132940</t>
  </si>
  <si>
    <t>20180614</t>
  </si>
  <si>
    <t>20120523</t>
  </si>
  <si>
    <t>25</t>
  </si>
  <si>
    <t>50333674</t>
  </si>
  <si>
    <t>20111216</t>
  </si>
  <si>
    <t>20210531</t>
  </si>
  <si>
    <t>01063669</t>
  </si>
  <si>
    <t>A1B7BC</t>
  </si>
  <si>
    <t>230JE</t>
  </si>
  <si>
    <t>4220015</t>
  </si>
  <si>
    <t>HAWKER RC 23 LLC</t>
  </si>
  <si>
    <t>1400 BROADWAY FL 15</t>
  </si>
  <si>
    <t>20181101</t>
  </si>
  <si>
    <t>20151125</t>
  </si>
  <si>
    <t>50404515</t>
  </si>
  <si>
    <t>20160414</t>
  </si>
  <si>
    <t>20211130</t>
  </si>
  <si>
    <t>00384478</t>
  </si>
  <si>
    <t>A2094D</t>
  </si>
  <si>
    <t>4220015^</t>
  </si>
  <si>
    <t>237JL</t>
  </si>
  <si>
    <t>HAWKER 4000 ACQUISITIONS LLC</t>
  </si>
  <si>
    <t>3700 AIRPORT RD STE 304</t>
  </si>
  <si>
    <t>BOCA RATON</t>
  </si>
  <si>
    <t>FL</t>
  </si>
  <si>
    <t>334316409</t>
  </si>
  <si>
    <t>20190506</t>
  </si>
  <si>
    <t>20181203</t>
  </si>
  <si>
    <t>50421524</t>
  </si>
  <si>
    <t>20080905</t>
  </si>
  <si>
    <t>20211231</t>
  </si>
  <si>
    <t>00297169</t>
  </si>
  <si>
    <t>A22354</t>
  </si>
  <si>
    <t>243PG</t>
  </si>
  <si>
    <t>DUCERA AVIATION LLC</t>
  </si>
  <si>
    <t>499 PARK AVE 16TH FLOOR</t>
  </si>
  <si>
    <t>10022</t>
  </si>
  <si>
    <t>20181116</t>
  </si>
  <si>
    <t>50436160</t>
  </si>
  <si>
    <t>20111004</t>
  </si>
  <si>
    <t>01078834</t>
  </si>
  <si>
    <t>A23C70</t>
  </si>
  <si>
    <t>319SG</t>
  </si>
  <si>
    <t>SUNSHINE SKY AVIATION LLC</t>
  </si>
  <si>
    <t>1650 NW 87TH AVE</t>
  </si>
  <si>
    <t>DORAL</t>
  </si>
  <si>
    <t>331722614</t>
  </si>
  <si>
    <t>20191023</t>
  </si>
  <si>
    <t>20190823</t>
  </si>
  <si>
    <t>50664727</t>
  </si>
  <si>
    <t>20120127</t>
  </si>
  <si>
    <t>01002556</t>
  </si>
  <si>
    <t>A369D7</t>
  </si>
  <si>
    <t>31JE</t>
  </si>
  <si>
    <t>N450JE LLC</t>
  </si>
  <si>
    <t>1400 BROADWAY 15TH FL</t>
  </si>
  <si>
    <t>10018</t>
  </si>
  <si>
    <t>20180601</t>
  </si>
  <si>
    <t>20150521</t>
  </si>
  <si>
    <t>50642505</t>
  </si>
  <si>
    <t>20110916</t>
  </si>
  <si>
    <t>01002545</t>
  </si>
  <si>
    <t>A34545</t>
  </si>
  <si>
    <t>339RA</t>
  </si>
  <si>
    <t>GREENLEAF AVIATION LLC</t>
  </si>
  <si>
    <t>4381 NW 124TH AVE</t>
  </si>
  <si>
    <t>CORAL SPRINGS</t>
  </si>
  <si>
    <t>330657634</t>
  </si>
  <si>
    <t>20181201</t>
  </si>
  <si>
    <t>20151230</t>
  </si>
  <si>
    <t>50734266</t>
  </si>
  <si>
    <t>20110926</t>
  </si>
  <si>
    <t>01052036</t>
  </si>
  <si>
    <t>A3B8B6</t>
  </si>
  <si>
    <t>33VC</t>
  </si>
  <si>
    <t>SILVER LAKE AVIATION LLC</t>
  </si>
  <si>
    <t>303 N 2370 W</t>
  </si>
  <si>
    <t>SALT LAKE CITY</t>
  </si>
  <si>
    <t>UT</t>
  </si>
  <si>
    <t>841162948</t>
  </si>
  <si>
    <t>20200319</t>
  </si>
  <si>
    <t>20100517</t>
  </si>
  <si>
    <t>50712524</t>
  </si>
  <si>
    <t>20091118</t>
  </si>
  <si>
    <t>20230430</t>
  </si>
  <si>
    <t>01009331</t>
  </si>
  <si>
    <t>A39554</t>
  </si>
  <si>
    <t>349AJ</t>
  </si>
  <si>
    <t>BANK OF UTAH TRUSTEE</t>
  </si>
  <si>
    <t>50 S 200 E STE 110</t>
  </si>
  <si>
    <t>841111617</t>
  </si>
  <si>
    <t>20190418</t>
  </si>
  <si>
    <t>20181213</t>
  </si>
  <si>
    <t>50757306</t>
  </si>
  <si>
    <t>20120508</t>
  </si>
  <si>
    <t>01012297</t>
  </si>
  <si>
    <t>A3DEC6</t>
  </si>
  <si>
    <t>360JE</t>
  </si>
  <si>
    <t>HAWKER RC 36 LLC</t>
  </si>
  <si>
    <t>1400 BROADWAY FL 15TH</t>
  </si>
  <si>
    <t>20190806</t>
  </si>
  <si>
    <t>20160909</t>
  </si>
  <si>
    <t>51006431</t>
  </si>
  <si>
    <t>20170125</t>
  </si>
  <si>
    <t>20220930</t>
  </si>
  <si>
    <t>01044965</t>
  </si>
  <si>
    <t>A40D19</t>
  </si>
  <si>
    <t>3663T</t>
  </si>
  <si>
    <t>TVPX AIRCRAFT SOLUTIONS INC TRUSTEE</t>
  </si>
  <si>
    <t>39 E EAGLE RIDGE DR STE 201</t>
  </si>
  <si>
    <t>NORTH SALT LAKE</t>
  </si>
  <si>
    <t>840542533</t>
  </si>
  <si>
    <t>20180820</t>
  </si>
  <si>
    <t>51022551</t>
  </si>
  <si>
    <t>20141219</t>
  </si>
  <si>
    <t>20210831</t>
  </si>
  <si>
    <t>01038078</t>
  </si>
  <si>
    <t>A42569</t>
  </si>
  <si>
    <t>400MR</t>
  </si>
  <si>
    <t>MURFIN INC</t>
  </si>
  <si>
    <t>250 N WATER ST STE 300</t>
  </si>
  <si>
    <t>WICHITA</t>
  </si>
  <si>
    <t>KS</t>
  </si>
  <si>
    <t>672021216</t>
  </si>
  <si>
    <t>3</t>
  </si>
  <si>
    <t>20180913</t>
  </si>
  <si>
    <t>20160209</t>
  </si>
  <si>
    <t>51126704</t>
  </si>
  <si>
    <t>20110907</t>
  </si>
  <si>
    <t>20220228</t>
  </si>
  <si>
    <t>00432439</t>
  </si>
  <si>
    <t>A4ADC4</t>
  </si>
  <si>
    <t>400VG</t>
  </si>
  <si>
    <t>N50VM LLC</t>
  </si>
  <si>
    <t>PO BOX 2127</t>
  </si>
  <si>
    <t>SAN JUAN</t>
  </si>
  <si>
    <t>PR</t>
  </si>
  <si>
    <t>009222127</t>
  </si>
  <si>
    <t>RQ</t>
  </si>
  <si>
    <t>20200826</t>
  </si>
  <si>
    <t>20200818</t>
  </si>
  <si>
    <t>51127203</t>
  </si>
  <si>
    <t>20111117</t>
  </si>
  <si>
    <t>20230831</t>
  </si>
  <si>
    <t>00444029</t>
  </si>
  <si>
    <t>A4AE83</t>
  </si>
  <si>
    <t>4026</t>
  </si>
  <si>
    <t>ROURKE CHRISTOPHER TRUSTEE</t>
  </si>
  <si>
    <t>117 PERIMETER RD</t>
  </si>
  <si>
    <t>NASHUA</t>
  </si>
  <si>
    <t>NH</t>
  </si>
  <si>
    <t>030631302</t>
  </si>
  <si>
    <t>E</t>
  </si>
  <si>
    <t>20190912</t>
  </si>
  <si>
    <t>1N</t>
  </si>
  <si>
    <t>51133471</t>
  </si>
  <si>
    <t>20191016</t>
  </si>
  <si>
    <t>00446859</t>
  </si>
  <si>
    <t>A4B739</t>
  </si>
  <si>
    <t>40RQ</t>
  </si>
  <si>
    <t>PENN AEROSPACE SOLUTIONS LLC</t>
  </si>
  <si>
    <t>601 LIBERTY ST</t>
  </si>
  <si>
    <t>WATSONTOWN</t>
  </si>
  <si>
    <t>PA</t>
  </si>
  <si>
    <t>177771133</t>
  </si>
  <si>
    <t>20200609</t>
  </si>
  <si>
    <t>51125716</t>
  </si>
  <si>
    <t>20140915</t>
  </si>
  <si>
    <t>20230630</t>
  </si>
  <si>
    <t>01013233</t>
  </si>
  <si>
    <t>A4ABCE</t>
  </si>
  <si>
    <t>411TF</t>
  </si>
  <si>
    <t>MAPLE HOLDINGS LLC</t>
  </si>
  <si>
    <t>11150 OVERBROOK STE 210</t>
  </si>
  <si>
    <t>LEAWOOD</t>
  </si>
  <si>
    <t>66211</t>
  </si>
  <si>
    <t>20180810</t>
  </si>
  <si>
    <t>20130129</t>
  </si>
  <si>
    <t>51154606</t>
  </si>
  <si>
    <t>20120517</t>
  </si>
  <si>
    <t>20220131</t>
  </si>
  <si>
    <t>01080951</t>
  </si>
  <si>
    <t>A4D986</t>
  </si>
  <si>
    <t>421DD</t>
  </si>
  <si>
    <t>D AND E AVIATION LLC</t>
  </si>
  <si>
    <t>73 DOCKHAM SHORE RD</t>
  </si>
  <si>
    <t>GILFORD</t>
  </si>
  <si>
    <t>032496628</t>
  </si>
  <si>
    <t>20200221</t>
  </si>
  <si>
    <t>20160429</t>
  </si>
  <si>
    <t>51177645</t>
  </si>
  <si>
    <t>20200124</t>
  </si>
  <si>
    <t>20220430</t>
  </si>
  <si>
    <t>00384468</t>
  </si>
  <si>
    <t>A4FFA5</t>
  </si>
  <si>
    <t>440MB</t>
  </si>
  <si>
    <t>6302</t>
  </si>
  <si>
    <t>3980214</t>
  </si>
  <si>
    <t>54565</t>
  </si>
  <si>
    <t>BOUCHARD TRANSPORTATION CO INC</t>
  </si>
  <si>
    <t>58 S SERVICE RD</t>
  </si>
  <si>
    <t>MELVILLE</t>
  </si>
  <si>
    <t>117472344</t>
  </si>
  <si>
    <t>20180406</t>
  </si>
  <si>
    <t>26</t>
  </si>
  <si>
    <t>51245662</t>
  </si>
  <si>
    <t>20171110</t>
  </si>
  <si>
    <t>20210430</t>
  </si>
  <si>
    <t>01246987</t>
  </si>
  <si>
    <t>A54BB2</t>
  </si>
  <si>
    <t>3980214^</t>
  </si>
  <si>
    <t>453JE</t>
  </si>
  <si>
    <t>HAWKER ACQUISITION LLC</t>
  </si>
  <si>
    <t>1400 BROADWAY  15TH FLOOR</t>
  </si>
  <si>
    <t>20180710</t>
  </si>
  <si>
    <t>20121228</t>
  </si>
  <si>
    <t>51277016</t>
  </si>
  <si>
    <t>20110928</t>
  </si>
  <si>
    <t>01052034</t>
  </si>
  <si>
    <t>A57E0E</t>
  </si>
  <si>
    <t>458WB</t>
  </si>
  <si>
    <t>AIR RIGHTS AVIATION LLC</t>
  </si>
  <si>
    <t>2850 E CAMELBACK RD</t>
  </si>
  <si>
    <t>PHOENIX</t>
  </si>
  <si>
    <t>AZ</t>
  </si>
  <si>
    <t>850164311</t>
  </si>
  <si>
    <t>4</t>
  </si>
  <si>
    <t>20190114</t>
  </si>
  <si>
    <t>20181231</t>
  </si>
  <si>
    <t>51310712</t>
  </si>
  <si>
    <t>20120620</t>
  </si>
  <si>
    <t>01050975</t>
  </si>
  <si>
    <t>A591CA</t>
  </si>
  <si>
    <t>46WC</t>
  </si>
  <si>
    <t>WELDBEND CORP</t>
  </si>
  <si>
    <t>1209 ORANGE ST</t>
  </si>
  <si>
    <t>WILMINGTON</t>
  </si>
  <si>
    <t>19801</t>
  </si>
  <si>
    <t>20130102</t>
  </si>
  <si>
    <t>51314471</t>
  </si>
  <si>
    <t>20111130</t>
  </si>
  <si>
    <t>01066161</t>
  </si>
  <si>
    <t>A59939</t>
  </si>
  <si>
    <t>473HB</t>
  </si>
  <si>
    <t>SIERRA PACIFIC INDUSTRIES</t>
  </si>
  <si>
    <t>3730 FLIGHT AVE</t>
  </si>
  <si>
    <t>REDDING</t>
  </si>
  <si>
    <t>CA</t>
  </si>
  <si>
    <t>960029387</t>
  </si>
  <si>
    <t>20190820</t>
  </si>
  <si>
    <t>20140107</t>
  </si>
  <si>
    <t>51346360</t>
  </si>
  <si>
    <t>20120427</t>
  </si>
  <si>
    <t>01080952</t>
  </si>
  <si>
    <t>A5CCF0</t>
  </si>
  <si>
    <t>480JE</t>
  </si>
  <si>
    <t>52181</t>
  </si>
  <si>
    <t>HAWKER RC 48 LLC</t>
  </si>
  <si>
    <t>1400 BROADWAY 15TH FLOOR</t>
  </si>
  <si>
    <t>20201223</t>
  </si>
  <si>
    <t>20141231</t>
  </si>
  <si>
    <t>51364546</t>
  </si>
  <si>
    <t>20150112</t>
  </si>
  <si>
    <t>20231231</t>
  </si>
  <si>
    <t>01049165</t>
  </si>
  <si>
    <t>A5E966</t>
  </si>
  <si>
    <t>50GP</t>
  </si>
  <si>
    <t>COMMONWEALTH AIRCRAFT LEASING INC</t>
  </si>
  <si>
    <t>C/O MICHAEL ORTIZ P A</t>
  </si>
  <si>
    <t>1430 S DIXIE HWY STE 321</t>
  </si>
  <si>
    <t>CORAL GABLES</t>
  </si>
  <si>
    <t>33141</t>
  </si>
  <si>
    <t>20200207</t>
  </si>
  <si>
    <t>51434073</t>
  </si>
  <si>
    <t>20170406</t>
  </si>
  <si>
    <t>20230228</t>
  </si>
  <si>
    <t>00384498</t>
  </si>
  <si>
    <t>A6383B</t>
  </si>
  <si>
    <t>639RA</t>
  </si>
  <si>
    <t>SCALED COMPOSITES LLC</t>
  </si>
  <si>
    <t>1624 FLIGHT LINE</t>
  </si>
  <si>
    <t>MOJAVE</t>
  </si>
  <si>
    <t>935011663</t>
  </si>
  <si>
    <t>20200407</t>
  </si>
  <si>
    <t>415</t>
  </si>
  <si>
    <t>52060243</t>
  </si>
  <si>
    <t>20200624</t>
  </si>
  <si>
    <t>00384948</t>
  </si>
  <si>
    <t>A860A3</t>
  </si>
  <si>
    <t>66BW</t>
  </si>
  <si>
    <t>SUNRISE/RED RIVER LLC</t>
  </si>
  <si>
    <t>6400 S AIRPARK PL HNGR 10</t>
  </si>
  <si>
    <t>ANCHORAGE</t>
  </si>
  <si>
    <t>AK</t>
  </si>
  <si>
    <t>995021866</t>
  </si>
  <si>
    <t>20200602</t>
  </si>
  <si>
    <t>52131016</t>
  </si>
  <si>
    <t>20130903</t>
  </si>
  <si>
    <t>01046759</t>
  </si>
  <si>
    <t>A8B20E</t>
  </si>
  <si>
    <t>68HB</t>
  </si>
  <si>
    <t>20190412</t>
  </si>
  <si>
    <t>20160906</t>
  </si>
  <si>
    <t>52200617</t>
  </si>
  <si>
    <t>20120117</t>
  </si>
  <si>
    <t>01079197</t>
  </si>
  <si>
    <t>A9018F</t>
  </si>
  <si>
    <t>700JE</t>
  </si>
  <si>
    <t>HAWKER RC7 LLC</t>
  </si>
  <si>
    <t>20190326</t>
  </si>
  <si>
    <t>20160426</t>
  </si>
  <si>
    <t>52252533</t>
  </si>
  <si>
    <t>20111012</t>
  </si>
  <si>
    <t>00293789</t>
  </si>
  <si>
    <t>A9555B</t>
  </si>
  <si>
    <t>70RC</t>
  </si>
  <si>
    <t>THIBAULT JOHN TRUSTEE</t>
  </si>
  <si>
    <t>17 ZEUS DR</t>
  </si>
  <si>
    <t>CHELMSFORD</t>
  </si>
  <si>
    <t>MA</t>
  </si>
  <si>
    <t>018244426</t>
  </si>
  <si>
    <t>20181217</t>
  </si>
  <si>
    <t>52251657</t>
  </si>
  <si>
    <t>20181229</t>
  </si>
  <si>
    <t>COUTURE PAULA TRUSTEE</t>
  </si>
  <si>
    <t>01074249</t>
  </si>
  <si>
    <t>A953AF</t>
  </si>
  <si>
    <t>713AK</t>
  </si>
  <si>
    <t>RLR LEASING LLC</t>
  </si>
  <si>
    <t>153 GARFIELD RD</t>
  </si>
  <si>
    <t>CONCORD</t>
  </si>
  <si>
    <t>017424905</t>
  </si>
  <si>
    <t>20200918</t>
  </si>
  <si>
    <t>20141124</t>
  </si>
  <si>
    <t>52303474</t>
  </si>
  <si>
    <t>20120723</t>
  </si>
  <si>
    <t>20231130</t>
  </si>
  <si>
    <t>01080941</t>
  </si>
  <si>
    <t>A9873C</t>
  </si>
  <si>
    <t>715CJ</t>
  </si>
  <si>
    <t>HAWKER I LLC</t>
  </si>
  <si>
    <t>12851 FOSTER ST STE 100</t>
  </si>
  <si>
    <t>OVERLAND PARK</t>
  </si>
  <si>
    <t>662132611</t>
  </si>
  <si>
    <t>20200831</t>
  </si>
  <si>
    <t>20150109</t>
  </si>
  <si>
    <t>52307333</t>
  </si>
  <si>
    <t>20111215</t>
  </si>
  <si>
    <t>00388639</t>
  </si>
  <si>
    <t>A98EDB</t>
  </si>
  <si>
    <t>729JE</t>
  </si>
  <si>
    <t>20201022</t>
  </si>
  <si>
    <t>20200929</t>
  </si>
  <si>
    <t>52342710</t>
  </si>
  <si>
    <t>20110902</t>
  </si>
  <si>
    <t>20230930</t>
  </si>
  <si>
    <t>01007386</t>
  </si>
  <si>
    <t>A9C5C8</t>
  </si>
  <si>
    <t>7657T</t>
  </si>
  <si>
    <t>47257</t>
  </si>
  <si>
    <t>2072404</t>
  </si>
  <si>
    <t>17022</t>
  </si>
  <si>
    <t>COSTET OLIVIER HOLGER</t>
  </si>
  <si>
    <t>101 NORSE DR</t>
  </si>
  <si>
    <t>COLUMBIA</t>
  </si>
  <si>
    <t>SC</t>
  </si>
  <si>
    <t>292293303</t>
  </si>
  <si>
    <t>20210128</t>
  </si>
  <si>
    <t>52453572</t>
  </si>
  <si>
    <t>19600201</t>
  </si>
  <si>
    <t>00573327</t>
  </si>
  <si>
    <t>AA577A</t>
  </si>
  <si>
    <t>2072404^</t>
  </si>
  <si>
    <t>795CJ</t>
  </si>
  <si>
    <t>20181029</t>
  </si>
  <si>
    <t>52545323</t>
  </si>
  <si>
    <t>20181112</t>
  </si>
  <si>
    <t>20211031</t>
  </si>
  <si>
    <t>01080950</t>
  </si>
  <si>
    <t>AACAD3</t>
  </si>
  <si>
    <t>796RM</t>
  </si>
  <si>
    <t>WHITE OAK AVIATION LLC</t>
  </si>
  <si>
    <t>1101 SKOKIE BLVD STE 300</t>
  </si>
  <si>
    <t>NORTHBROOK</t>
  </si>
  <si>
    <t>IL</t>
  </si>
  <si>
    <t>600624124</t>
  </si>
  <si>
    <t>C</t>
  </si>
  <si>
    <t>20180823</t>
  </si>
  <si>
    <t>20130107</t>
  </si>
  <si>
    <t>52547722</t>
  </si>
  <si>
    <t>20111121</t>
  </si>
  <si>
    <t>01064201</t>
  </si>
  <si>
    <t>AACFD2</t>
  </si>
  <si>
    <t>837RE</t>
  </si>
  <si>
    <t>UDR INC</t>
  </si>
  <si>
    <t>1745 SHEA CENTER DR STE 200</t>
  </si>
  <si>
    <t>HIGHLANDS RANCH</t>
  </si>
  <si>
    <t>CO</t>
  </si>
  <si>
    <t>801291540</t>
  </si>
  <si>
    <t>20200512</t>
  </si>
  <si>
    <t>20111013</t>
  </si>
  <si>
    <t>52671727</t>
  </si>
  <si>
    <t>20110922</t>
  </si>
  <si>
    <t>20231031</t>
  </si>
  <si>
    <t>01052031</t>
  </si>
  <si>
    <t>AB73D7</t>
  </si>
  <si>
    <t>86LF</t>
  </si>
  <si>
    <t>MUY CONSULTING INC</t>
  </si>
  <si>
    <t>17890 BLANCO RD STE 403A</t>
  </si>
  <si>
    <t>SAN ANTONIO</t>
  </si>
  <si>
    <t>TX</t>
  </si>
  <si>
    <t>782321031</t>
  </si>
  <si>
    <t>2</t>
  </si>
  <si>
    <t>20180313</t>
  </si>
  <si>
    <t>20150827</t>
  </si>
  <si>
    <t>52746576</t>
  </si>
  <si>
    <t>20110906</t>
  </si>
  <si>
    <t>00467779</t>
  </si>
  <si>
    <t>ABCD7E</t>
  </si>
  <si>
    <t>875HB</t>
  </si>
  <si>
    <t>20190416</t>
  </si>
  <si>
    <t>20130207</t>
  </si>
  <si>
    <t>53004632</t>
  </si>
  <si>
    <t>20120720</t>
  </si>
  <si>
    <t>01083430</t>
  </si>
  <si>
    <t>AC099A</t>
  </si>
  <si>
    <t>899AK</t>
  </si>
  <si>
    <t>CHASING TIME LLC</t>
  </si>
  <si>
    <t>942 WINDEMERE DR NW</t>
  </si>
  <si>
    <t>SALEM</t>
  </si>
  <si>
    <t>OR</t>
  </si>
  <si>
    <t>973042722</t>
  </si>
  <si>
    <t>20200901</t>
  </si>
  <si>
    <t>53063315</t>
  </si>
  <si>
    <t>20090819</t>
  </si>
  <si>
    <t>00384938</t>
  </si>
  <si>
    <t>AC66CD</t>
  </si>
  <si>
    <t>900H</t>
  </si>
  <si>
    <t>HOAK TRAVEL INC</t>
  </si>
  <si>
    <t>20190208</t>
  </si>
  <si>
    <t>20181120</t>
  </si>
  <si>
    <t>53067733</t>
  </si>
  <si>
    <t>20111111</t>
  </si>
  <si>
    <t>01014744</t>
  </si>
  <si>
    <t>AC6FDB</t>
  </si>
  <si>
    <t>903SS</t>
  </si>
  <si>
    <t>20191223</t>
  </si>
  <si>
    <t>53075762</t>
  </si>
  <si>
    <t>20221231</t>
  </si>
  <si>
    <t>01046762</t>
  </si>
  <si>
    <t>AC7BF2</t>
  </si>
  <si>
    <t>960AM</t>
  </si>
  <si>
    <t>ALTITUDE AVIATION GROUP LLC</t>
  </si>
  <si>
    <t>4100 CAMPUS DR STE 220</t>
  </si>
  <si>
    <t>NEWPORT BEACH</t>
  </si>
  <si>
    <t>926601900</t>
  </si>
  <si>
    <t>20181031</t>
  </si>
  <si>
    <t>53256062</t>
  </si>
  <si>
    <t>20100820</t>
  </si>
  <si>
    <t>01050983</t>
  </si>
  <si>
    <t>AD5C32</t>
  </si>
  <si>
    <t>979TM</t>
  </si>
  <si>
    <t>53323311</t>
  </si>
  <si>
    <t>20120414</t>
  </si>
  <si>
    <t>01012242</t>
  </si>
  <si>
    <t>ADA6C9</t>
  </si>
  <si>
    <t>986JC</t>
  </si>
  <si>
    <t>NAPLETON AVIATION GROUP LLC</t>
  </si>
  <si>
    <t>1 OAKBROOK TER STE 600</t>
  </si>
  <si>
    <t>OAKBROOK TERRACE</t>
  </si>
  <si>
    <t>601814485</t>
  </si>
  <si>
    <t>20180928</t>
  </si>
  <si>
    <t>20130219</t>
  </si>
  <si>
    <t>53341071</t>
  </si>
  <si>
    <t>20110923</t>
  </si>
  <si>
    <t>01002410</t>
  </si>
  <si>
    <t>ADC239</t>
  </si>
  <si>
    <t>9930</t>
  </si>
  <si>
    <t>BEARD AVIATION LLC</t>
  </si>
  <si>
    <t>214 E LAKE RD</t>
  </si>
  <si>
    <t>TUXEDO PARK</t>
  </si>
  <si>
    <t>109874260</t>
  </si>
  <si>
    <t>20190129</t>
  </si>
  <si>
    <t>20180508</t>
  </si>
  <si>
    <t>53360040</t>
  </si>
  <si>
    <t>20081227</t>
  </si>
  <si>
    <t>01002358</t>
  </si>
  <si>
    <t>ADE020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</si>
</sst>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rgb="FF0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6">
    <xf numFmtId="0" fontId="0" fillId="0" borderId="0" xfId="0"/>
    <xf numFmtId="17" fontId="0" fillId="0" borderId="0" xfId="0" applyNumberFormat="1"/>
    <xf numFmtId="0" fontId="0" fillId="0" borderId="0" xfId="0"/>
    <xf numFmtId="0" fontId="0" fillId="0" borderId="0" xfId="0" applyNumberFormat="1"/>
    <xf numFmtId="2" fontId="0" fillId="0" borderId="0" xfId="0" applyNumberFormat="1"/>
    <xf numFmtId="14" fontId="0" fillId="0" borderId="0" xfId="0" applyNumberFormat="1"/>
  </cellXfs>
  <cellStyles count="2">
    <cellStyle name="Normal" xfId="0" builtinId="0"/>
    <cellStyle name="Normal 2" xfId="1" xr:uid="{B3F893ED-41EC-4E96-AC70-5990261A4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9B4B-68BB-4815-BD2D-0FB7408A9A49}">
  <sheetPr codeName="Sheet1" filterMode="1"/>
  <dimension ref="A1:S511"/>
  <sheetViews>
    <sheetView topLeftCell="A37" workbookViewId="0">
      <selection activeCell="B4" sqref="B4:E492"/>
    </sheetView>
  </sheetViews>
  <sheetFormatPr defaultRowHeight="15" x14ac:dyDescent="0.25"/>
  <cols>
    <col min="5" max="5" width="38.140625" customWidth="1"/>
    <col min="10" max="10" width="18" customWidth="1"/>
  </cols>
  <sheetData>
    <row r="1" spans="2:19" x14ac:dyDescent="0.25">
      <c r="K1" t="s">
        <v>0</v>
      </c>
      <c r="L1" t="s">
        <v>1</v>
      </c>
      <c r="M1" t="s">
        <v>2</v>
      </c>
      <c r="N1" t="s">
        <v>3</v>
      </c>
      <c r="O1" t="s">
        <v>4</v>
      </c>
      <c r="P1" t="s">
        <v>5</v>
      </c>
      <c r="Q1" t="s">
        <v>6</v>
      </c>
      <c r="R1" t="s">
        <v>7</v>
      </c>
      <c r="S1" t="s">
        <v>8</v>
      </c>
    </row>
    <row r="2" spans="2:19" hidden="1" x14ac:dyDescent="0.25">
      <c r="R2" t="s">
        <v>9</v>
      </c>
    </row>
    <row r="3" spans="2:19" hidden="1" x14ac:dyDescent="0.25"/>
    <row r="4" spans="2:19" x14ac:dyDescent="0.25">
      <c r="B4" t="str">
        <f>K4</f>
        <v>N4000R</v>
      </c>
      <c r="C4" t="str">
        <f>H4</f>
        <v>RC-01</v>
      </c>
      <c r="D4" t="str">
        <f ca="1">J4</f>
        <v>current</v>
      </c>
      <c r="E4" t="str">
        <f>IF(Q4=0,IF(K5=0,"???",K5),Q4)</f>
        <v>Hawker Beechcraft</v>
      </c>
      <c r="F4" t="s">
        <v>598</v>
      </c>
      <c r="H4" t="str">
        <f>M4</f>
        <v>RC-01</v>
      </c>
      <c r="I4" t="str">
        <f>ROW()&amp;":"&amp;MATCH("RC"&amp;"*",M5:$M$498,0)+ROW()-1</f>
        <v>4:7</v>
      </c>
      <c r="J4" t="str">
        <f ca="1">INDIRECT("o"&amp;MATCH("RC"&amp;"*",M5:$M$498,0)+ROW()-2)</f>
        <v>current</v>
      </c>
      <c r="K4" t="s">
        <v>10</v>
      </c>
      <c r="L4" t="s">
        <v>11</v>
      </c>
      <c r="M4" t="s">
        <v>12</v>
      </c>
      <c r="N4" t="s">
        <v>13</v>
      </c>
      <c r="O4" t="s">
        <v>14</v>
      </c>
      <c r="Q4" t="s">
        <v>15</v>
      </c>
      <c r="R4">
        <v>2001</v>
      </c>
    </row>
    <row r="5" spans="2:19" hidden="1" x14ac:dyDescent="0.25">
      <c r="K5" t="s">
        <v>16</v>
      </c>
    </row>
    <row r="6" spans="2:19" hidden="1" x14ac:dyDescent="0.25">
      <c r="O6" t="s">
        <v>17</v>
      </c>
      <c r="Q6" t="s">
        <v>18</v>
      </c>
    </row>
    <row r="7" spans="2:19" hidden="1" x14ac:dyDescent="0.25"/>
    <row r="8" spans="2:19" x14ac:dyDescent="0.25">
      <c r="B8" t="str">
        <f>K8</f>
        <v>N802HH</v>
      </c>
      <c r="C8" t="str">
        <f>H8</f>
        <v>RC-02</v>
      </c>
      <c r="D8" t="str">
        <f ca="1">J8</f>
        <v>current</v>
      </c>
      <c r="E8" t="str">
        <f>IF(Q8=0,IF(K9=0,"???",K9),Q8)</f>
        <v>Hawker Beechcraft</v>
      </c>
      <c r="F8" t="s">
        <v>598</v>
      </c>
      <c r="H8" t="str">
        <f>M8</f>
        <v>RC-02</v>
      </c>
      <c r="I8" t="str">
        <f>ROW()&amp;":"&amp;MATCH("RC"&amp;"*",M9:$M$498,0)+ROW()-1</f>
        <v>8:11</v>
      </c>
      <c r="J8" t="str">
        <f ca="1">INDIRECT("o"&amp;MATCH("RC"&amp;"*",M9:$M$498,0)+ROW()-2)</f>
        <v>current</v>
      </c>
      <c r="K8" t="s">
        <v>19</v>
      </c>
      <c r="L8" t="s">
        <v>11</v>
      </c>
      <c r="M8" t="s">
        <v>20</v>
      </c>
      <c r="N8" t="s">
        <v>21</v>
      </c>
      <c r="O8" t="s">
        <v>14</v>
      </c>
      <c r="Q8" t="s">
        <v>15</v>
      </c>
      <c r="R8">
        <v>2002</v>
      </c>
      <c r="S8" t="s">
        <v>22</v>
      </c>
    </row>
    <row r="9" spans="2:19" hidden="1" x14ac:dyDescent="0.25">
      <c r="K9" t="s">
        <v>23</v>
      </c>
    </row>
    <row r="10" spans="2:19" hidden="1" x14ac:dyDescent="0.25">
      <c r="O10" t="s">
        <v>17</v>
      </c>
      <c r="Q10" t="s">
        <v>18</v>
      </c>
    </row>
    <row r="11" spans="2:19" hidden="1" x14ac:dyDescent="0.25"/>
    <row r="12" spans="2:19" x14ac:dyDescent="0.25">
      <c r="B12" t="str">
        <f>K12</f>
        <v>N803HH</v>
      </c>
      <c r="C12" t="str">
        <f>H12</f>
        <v>RC-03</v>
      </c>
      <c r="D12" t="str">
        <f ca="1">J12</f>
        <v>withdrawn from use</v>
      </c>
      <c r="E12" t="str">
        <f>IF(Q12=0,IF(K13=0,"???",K13),Q12)</f>
        <v>Hawker Beechcraft</v>
      </c>
      <c r="F12" t="s">
        <v>598</v>
      </c>
      <c r="H12" t="str">
        <f>M12</f>
        <v>RC-03</v>
      </c>
      <c r="I12" t="str">
        <f>ROW()&amp;":"&amp;MATCH("RC"&amp;"*",M13:$M$498,0)+ROW()-1</f>
        <v>12:16</v>
      </c>
      <c r="J12" t="str">
        <f ca="1">INDIRECT("o"&amp;MATCH("RC"&amp;"*",M13:$M$498,0)+ROW()-2)</f>
        <v>withdrawn from use</v>
      </c>
      <c r="K12" t="s">
        <v>24</v>
      </c>
      <c r="L12" t="s">
        <v>11</v>
      </c>
      <c r="M12" t="s">
        <v>25</v>
      </c>
      <c r="N12" t="s">
        <v>26</v>
      </c>
      <c r="O12" t="s">
        <v>14</v>
      </c>
      <c r="Q12" t="s">
        <v>15</v>
      </c>
      <c r="R12">
        <v>2002</v>
      </c>
    </row>
    <row r="13" spans="2:19" hidden="1" x14ac:dyDescent="0.25">
      <c r="K13" t="s">
        <v>27</v>
      </c>
    </row>
    <row r="14" spans="2:19" hidden="1" x14ac:dyDescent="0.25">
      <c r="K14" t="s">
        <v>24</v>
      </c>
      <c r="L14" t="s">
        <v>28</v>
      </c>
    </row>
    <row r="15" spans="2:19" hidden="1" x14ac:dyDescent="0.25">
      <c r="O15" t="s">
        <v>29</v>
      </c>
      <c r="Q15" t="s">
        <v>18</v>
      </c>
    </row>
    <row r="16" spans="2:19" hidden="1" x14ac:dyDescent="0.25"/>
    <row r="17" spans="2:19" x14ac:dyDescent="0.25">
      <c r="B17" t="str">
        <f>K17</f>
        <v>N804HH</v>
      </c>
      <c r="C17" t="str">
        <f>H17</f>
        <v>RC-04</v>
      </c>
      <c r="D17" t="str">
        <f ca="1">J17</f>
        <v>withdrawn from use</v>
      </c>
      <c r="E17" t="str">
        <f>IF(Q17=0,IF(K18=0,"???",K18),Q17)</f>
        <v>Hawker Beechcraft</v>
      </c>
      <c r="F17" t="s">
        <v>598</v>
      </c>
      <c r="H17" t="str">
        <f>M17</f>
        <v>RC-04</v>
      </c>
      <c r="I17" t="str">
        <f>ROW()&amp;":"&amp;MATCH("RC"&amp;"*",M18:$M$498,0)+ROW()-1</f>
        <v>17:20</v>
      </c>
      <c r="J17" t="str">
        <f ca="1">INDIRECT("o"&amp;MATCH("RC"&amp;"*",M18:$M$498,0)+ROW()-2)</f>
        <v>withdrawn from use</v>
      </c>
      <c r="K17" t="s">
        <v>30</v>
      </c>
      <c r="L17" t="s">
        <v>11</v>
      </c>
      <c r="M17" t="s">
        <v>31</v>
      </c>
      <c r="N17" t="s">
        <v>32</v>
      </c>
      <c r="O17" t="s">
        <v>33</v>
      </c>
      <c r="Q17" t="s">
        <v>15</v>
      </c>
      <c r="R17">
        <v>2004</v>
      </c>
    </row>
    <row r="18" spans="2:19" hidden="1" x14ac:dyDescent="0.25">
      <c r="K18" t="s">
        <v>34</v>
      </c>
    </row>
    <row r="19" spans="2:19" hidden="1" x14ac:dyDescent="0.25">
      <c r="O19" t="s">
        <v>29</v>
      </c>
      <c r="Q19" t="s">
        <v>18</v>
      </c>
    </row>
    <row r="20" spans="2:19" hidden="1" x14ac:dyDescent="0.25"/>
    <row r="21" spans="2:19" x14ac:dyDescent="0.25">
      <c r="B21" t="str">
        <f>K21</f>
        <v>N805HH</v>
      </c>
      <c r="C21" t="str">
        <f>H21</f>
        <v>RC-05</v>
      </c>
      <c r="D21" t="str">
        <f ca="1">J21</f>
        <v>withdrawn from use</v>
      </c>
      <c r="E21" t="str">
        <f>IF(Q21=0,IF(K22=0,"???",K22),Q21)</f>
        <v>Hawker Beechcraft</v>
      </c>
      <c r="F21" t="s">
        <v>598</v>
      </c>
      <c r="H21" t="str">
        <f>M21</f>
        <v>RC-05</v>
      </c>
      <c r="I21" t="str">
        <f>ROW()&amp;":"&amp;MATCH("RC"&amp;"*",M22:$M$498,0)+ROW()-1</f>
        <v>21:25</v>
      </c>
      <c r="J21" t="str">
        <f ca="1">INDIRECT("o"&amp;MATCH("RC"&amp;"*",M22:$M$498,0)+ROW()-2)</f>
        <v>withdrawn from use</v>
      </c>
      <c r="K21" t="s">
        <v>35</v>
      </c>
      <c r="L21" t="s">
        <v>11</v>
      </c>
      <c r="M21" t="s">
        <v>36</v>
      </c>
      <c r="N21" t="s">
        <v>37</v>
      </c>
      <c r="O21" t="s">
        <v>14</v>
      </c>
      <c r="Q21" t="s">
        <v>15</v>
      </c>
      <c r="R21">
        <v>2004</v>
      </c>
      <c r="S21" t="s">
        <v>38</v>
      </c>
    </row>
    <row r="22" spans="2:19" hidden="1" x14ac:dyDescent="0.25">
      <c r="K22" t="s">
        <v>39</v>
      </c>
    </row>
    <row r="23" spans="2:19" hidden="1" x14ac:dyDescent="0.25">
      <c r="K23" t="s">
        <v>40</v>
      </c>
      <c r="L23" t="s">
        <v>41</v>
      </c>
    </row>
    <row r="24" spans="2:19" hidden="1" x14ac:dyDescent="0.25">
      <c r="O24" t="s">
        <v>29</v>
      </c>
      <c r="Q24" t="s">
        <v>18</v>
      </c>
    </row>
    <row r="25" spans="2:19" hidden="1" x14ac:dyDescent="0.25"/>
    <row r="26" spans="2:19" x14ac:dyDescent="0.25">
      <c r="B26" t="str">
        <f>K26</f>
        <v>N607HB</v>
      </c>
      <c r="C26" t="str">
        <f>H26</f>
        <v>RC-06</v>
      </c>
      <c r="D26" t="str">
        <f ca="1">J26</f>
        <v>broken up</v>
      </c>
      <c r="E26" t="str">
        <f>IF(Q26=0,IF(K27=0,"???",K27),Q26)</f>
        <v>Hawker Beechcraft</v>
      </c>
      <c r="F26" t="s">
        <v>598</v>
      </c>
      <c r="H26" t="str">
        <f>M26</f>
        <v>RC-06</v>
      </c>
      <c r="I26" t="str">
        <f>ROW()&amp;":"&amp;MATCH("RC"&amp;"*",M27:$M$498,0)+ROW()-1</f>
        <v>26:30</v>
      </c>
      <c r="J26" t="str">
        <f ca="1">INDIRECT("o"&amp;MATCH("RC"&amp;"*",M27:$M$498,0)+ROW()-2)</f>
        <v>broken up</v>
      </c>
      <c r="K26" t="s">
        <v>42</v>
      </c>
      <c r="L26" t="s">
        <v>11</v>
      </c>
      <c r="M26" t="s">
        <v>43</v>
      </c>
      <c r="N26" t="s">
        <v>44</v>
      </c>
      <c r="O26" t="s">
        <v>14</v>
      </c>
      <c r="Q26" t="s">
        <v>15</v>
      </c>
      <c r="R26">
        <v>2006</v>
      </c>
      <c r="S26" t="s">
        <v>45</v>
      </c>
    </row>
    <row r="27" spans="2:19" hidden="1" x14ac:dyDescent="0.25">
      <c r="K27" t="s">
        <v>46</v>
      </c>
    </row>
    <row r="28" spans="2:19" hidden="1" x14ac:dyDescent="0.25">
      <c r="K28" t="s">
        <v>47</v>
      </c>
      <c r="L28" t="s">
        <v>48</v>
      </c>
      <c r="Q28" t="s">
        <v>15</v>
      </c>
    </row>
    <row r="29" spans="2:19" hidden="1" x14ac:dyDescent="0.25">
      <c r="O29" t="s">
        <v>49</v>
      </c>
      <c r="Q29" t="s">
        <v>18</v>
      </c>
    </row>
    <row r="30" spans="2:19" hidden="1" x14ac:dyDescent="0.25"/>
    <row r="31" spans="2:19" x14ac:dyDescent="0.25">
      <c r="B31" t="str">
        <f>K31</f>
        <v>N700JE</v>
      </c>
      <c r="C31" t="str">
        <f>H31</f>
        <v>RC-07</v>
      </c>
      <c r="D31" t="str">
        <f ca="1">J31</f>
        <v>current</v>
      </c>
      <c r="E31" t="str">
        <f>IF(Q31=0,IF(K32=0,"???",K32),Q31)</f>
        <v>Talon Air</v>
      </c>
      <c r="F31" t="s">
        <v>598</v>
      </c>
      <c r="G31">
        <f>MATCH(K31,$A$500:$A$511,0)</f>
        <v>1</v>
      </c>
      <c r="H31" t="str">
        <f>M31</f>
        <v>RC-07</v>
      </c>
      <c r="I31" t="str">
        <f>ROW()&amp;":"&amp;MATCH("RC"&amp;"*",M32:$M$498,0)+ROW()-1</f>
        <v>31:36</v>
      </c>
      <c r="J31" t="str">
        <f ca="1">INDIRECT("o"&amp;MATCH("RC"&amp;"*",M32:$M$498,0)+ROW()-2)</f>
        <v>current</v>
      </c>
      <c r="K31" t="s">
        <v>50</v>
      </c>
      <c r="L31" t="s">
        <v>11</v>
      </c>
      <c r="M31" t="s">
        <v>51</v>
      </c>
      <c r="N31" t="s">
        <v>52</v>
      </c>
      <c r="O31" t="s">
        <v>14</v>
      </c>
      <c r="Q31" t="s">
        <v>53</v>
      </c>
      <c r="R31">
        <v>2006</v>
      </c>
    </row>
    <row r="32" spans="2:19" hidden="1" x14ac:dyDescent="0.25">
      <c r="K32" t="s">
        <v>54</v>
      </c>
    </row>
    <row r="33" spans="2:19" hidden="1" x14ac:dyDescent="0.25">
      <c r="K33" t="s">
        <v>55</v>
      </c>
      <c r="L33" t="s">
        <v>56</v>
      </c>
      <c r="S33" t="s">
        <v>57</v>
      </c>
    </row>
    <row r="34" spans="2:19" hidden="1" x14ac:dyDescent="0.25">
      <c r="K34" t="s">
        <v>58</v>
      </c>
      <c r="L34" t="s">
        <v>34</v>
      </c>
      <c r="Q34" t="s">
        <v>15</v>
      </c>
      <c r="S34" t="s">
        <v>57</v>
      </c>
    </row>
    <row r="35" spans="2:19" hidden="1" x14ac:dyDescent="0.25">
      <c r="O35" t="s">
        <v>17</v>
      </c>
      <c r="Q35" t="s">
        <v>18</v>
      </c>
    </row>
    <row r="36" spans="2:19" hidden="1" x14ac:dyDescent="0.25"/>
    <row r="37" spans="2:19" x14ac:dyDescent="0.25">
      <c r="B37" t="str">
        <f>K37</f>
        <v>N715CJ</v>
      </c>
      <c r="C37" t="str">
        <f>H37</f>
        <v>RC-08</v>
      </c>
      <c r="D37" t="str">
        <f ca="1">J37</f>
        <v>current</v>
      </c>
      <c r="E37" t="str">
        <f>IF(Q37=0,IF(K38=0,"???",K38),Q37)</f>
        <v>Priester Aviation</v>
      </c>
      <c r="F37" t="s">
        <v>598</v>
      </c>
      <c r="H37" t="str">
        <f>M37</f>
        <v>RC-08</v>
      </c>
      <c r="I37" t="str">
        <f>ROW()&amp;":"&amp;MATCH("RC"&amp;"*",M38:$M$498,0)+ROW()-1</f>
        <v>37:42</v>
      </c>
      <c r="J37" t="str">
        <f ca="1">INDIRECT("o"&amp;MATCH("RC"&amp;"*",M38:$M$498,0)+ROW()-2)</f>
        <v>current</v>
      </c>
      <c r="K37" t="s">
        <v>59</v>
      </c>
      <c r="L37" t="s">
        <v>11</v>
      </c>
      <c r="M37" t="s">
        <v>60</v>
      </c>
      <c r="N37" t="s">
        <v>61</v>
      </c>
      <c r="O37" t="s">
        <v>14</v>
      </c>
      <c r="Q37" t="s">
        <v>62</v>
      </c>
      <c r="R37">
        <v>2007</v>
      </c>
    </row>
    <row r="38" spans="2:19" hidden="1" x14ac:dyDescent="0.25">
      <c r="K38" t="s">
        <v>63</v>
      </c>
    </row>
    <row r="39" spans="2:19" hidden="1" x14ac:dyDescent="0.25">
      <c r="K39" t="s">
        <v>64</v>
      </c>
      <c r="L39" t="s">
        <v>65</v>
      </c>
    </row>
    <row r="40" spans="2:19" hidden="1" x14ac:dyDescent="0.25">
      <c r="K40" t="s">
        <v>64</v>
      </c>
      <c r="L40" t="s">
        <v>66</v>
      </c>
      <c r="S40" t="s">
        <v>67</v>
      </c>
    </row>
    <row r="41" spans="2:19" hidden="1" x14ac:dyDescent="0.25">
      <c r="O41" t="s">
        <v>17</v>
      </c>
      <c r="Q41" t="s">
        <v>18</v>
      </c>
    </row>
    <row r="42" spans="2:19" hidden="1" x14ac:dyDescent="0.25"/>
    <row r="43" spans="2:19" x14ac:dyDescent="0.25">
      <c r="B43" t="str">
        <f>K43</f>
        <v>N237JL</v>
      </c>
      <c r="C43" t="str">
        <f>H43</f>
        <v>RC-09</v>
      </c>
      <c r="D43" t="str">
        <f ca="1">J43</f>
        <v>current</v>
      </c>
      <c r="E43" t="str">
        <f>IF(Q43=0,IF(K44=0,"???",K44),Q43)</f>
        <v>Journey Aviation</v>
      </c>
      <c r="F43" t="s">
        <v>598</v>
      </c>
      <c r="H43" t="str">
        <f>M43</f>
        <v>RC-09</v>
      </c>
      <c r="I43" t="str">
        <f>ROW()&amp;":"&amp;MATCH("RC"&amp;"*",M44:$M$498,0)+ROW()-1</f>
        <v>43:51</v>
      </c>
      <c r="J43" t="str">
        <f ca="1">INDIRECT("o"&amp;MATCH("RC"&amp;"*",M44:$M$498,0)+ROW()-2)</f>
        <v>current</v>
      </c>
      <c r="K43" t="s">
        <v>68</v>
      </c>
      <c r="L43" t="s">
        <v>69</v>
      </c>
      <c r="M43" t="s">
        <v>70</v>
      </c>
      <c r="N43" t="s">
        <v>71</v>
      </c>
      <c r="O43" t="s">
        <v>14</v>
      </c>
      <c r="Q43" t="s">
        <v>72</v>
      </c>
      <c r="R43">
        <v>2008</v>
      </c>
    </row>
    <row r="44" spans="2:19" hidden="1" x14ac:dyDescent="0.25">
      <c r="K44" t="s">
        <v>73</v>
      </c>
    </row>
    <row r="45" spans="2:19" hidden="1" x14ac:dyDescent="0.25">
      <c r="G45" t="e">
        <f t="shared" ref="G45:G46" si="0">MATCH(K45,$A$500:$A$511,0)</f>
        <v>#N/A</v>
      </c>
      <c r="K45" t="s">
        <v>74</v>
      </c>
      <c r="L45" t="s">
        <v>75</v>
      </c>
      <c r="Q45" t="s">
        <v>53</v>
      </c>
    </row>
    <row r="46" spans="2:19" hidden="1" x14ac:dyDescent="0.25">
      <c r="G46" t="e">
        <f t="shared" si="0"/>
        <v>#N/A</v>
      </c>
      <c r="K46" t="s">
        <v>76</v>
      </c>
      <c r="L46" t="s">
        <v>77</v>
      </c>
      <c r="Q46" t="s">
        <v>53</v>
      </c>
    </row>
    <row r="47" spans="2:19" hidden="1" x14ac:dyDescent="0.25">
      <c r="K47" t="s">
        <v>78</v>
      </c>
      <c r="L47" t="s">
        <v>79</v>
      </c>
    </row>
    <row r="48" spans="2:19" hidden="1" x14ac:dyDescent="0.25">
      <c r="G48" t="e">
        <f>MATCH(K48,$A$500:$A$511,0)</f>
        <v>#N/A</v>
      </c>
      <c r="K48" t="s">
        <v>78</v>
      </c>
      <c r="L48" t="s">
        <v>80</v>
      </c>
      <c r="Q48" t="s">
        <v>53</v>
      </c>
      <c r="S48" t="s">
        <v>81</v>
      </c>
    </row>
    <row r="49" spans="2:19" hidden="1" x14ac:dyDescent="0.25">
      <c r="K49" t="s">
        <v>78</v>
      </c>
      <c r="L49" t="s">
        <v>82</v>
      </c>
      <c r="Q49" t="s">
        <v>15</v>
      </c>
    </row>
    <row r="50" spans="2:19" hidden="1" x14ac:dyDescent="0.25">
      <c r="O50" t="s">
        <v>17</v>
      </c>
      <c r="Q50" t="s">
        <v>18</v>
      </c>
    </row>
    <row r="51" spans="2:19" hidden="1" x14ac:dyDescent="0.25"/>
    <row r="52" spans="2:19" x14ac:dyDescent="0.25">
      <c r="B52" t="str">
        <f>K52</f>
        <v>N7657T</v>
      </c>
      <c r="C52" t="str">
        <f>H52</f>
        <v>RC-10</v>
      </c>
      <c r="D52" t="str">
        <f ca="1">J52</f>
        <v>current</v>
      </c>
      <c r="E52" t="str">
        <f>IF(Q52=0,IF(K53=0,"???",K53),Q52)</f>
        <v>Lima Delta Co (Trustee) bought 8/3/18</v>
      </c>
      <c r="F52" t="s">
        <v>598</v>
      </c>
      <c r="H52" t="str">
        <f>M52</f>
        <v>RC-10</v>
      </c>
      <c r="I52" t="str">
        <f>ROW()&amp;":"&amp;MATCH("RC"&amp;"*",M53:$M$498,0)+ROW()-1</f>
        <v>52:59</v>
      </c>
      <c r="J52" t="str">
        <f ca="1">INDIRECT("o"&amp;MATCH("RC"&amp;"*",M53:$M$498,0)+ROW()-2)</f>
        <v>current</v>
      </c>
      <c r="K52" t="s">
        <v>83</v>
      </c>
      <c r="L52" t="s">
        <v>11</v>
      </c>
      <c r="M52" t="s">
        <v>84</v>
      </c>
      <c r="O52" t="s">
        <v>14</v>
      </c>
      <c r="R52">
        <v>2008</v>
      </c>
    </row>
    <row r="53" spans="2:19" hidden="1" x14ac:dyDescent="0.25">
      <c r="K53" t="s">
        <v>85</v>
      </c>
    </row>
    <row r="54" spans="2:19" hidden="1" x14ac:dyDescent="0.25">
      <c r="K54" t="s">
        <v>86</v>
      </c>
      <c r="L54" t="s">
        <v>87</v>
      </c>
    </row>
    <row r="55" spans="2:19" hidden="1" x14ac:dyDescent="0.25">
      <c r="K55" t="s">
        <v>86</v>
      </c>
      <c r="L55" t="s">
        <v>88</v>
      </c>
    </row>
    <row r="56" spans="2:19" hidden="1" x14ac:dyDescent="0.25">
      <c r="K56" t="s">
        <v>89</v>
      </c>
      <c r="L56" t="s">
        <v>90</v>
      </c>
    </row>
    <row r="57" spans="2:19" hidden="1" x14ac:dyDescent="0.25">
      <c r="G57" t="e">
        <f>MATCH(K57,$A$500:$A$511,0)</f>
        <v>#N/A</v>
      </c>
      <c r="K57" t="s">
        <v>89</v>
      </c>
      <c r="L57" t="s">
        <v>91</v>
      </c>
      <c r="Q57" t="s">
        <v>53</v>
      </c>
      <c r="S57" t="s">
        <v>92</v>
      </c>
    </row>
    <row r="58" spans="2:19" hidden="1" x14ac:dyDescent="0.25">
      <c r="O58" t="s">
        <v>17</v>
      </c>
      <c r="Q58" t="s">
        <v>18</v>
      </c>
    </row>
    <row r="59" spans="2:19" hidden="1" x14ac:dyDescent="0.25"/>
    <row r="60" spans="2:19" x14ac:dyDescent="0.25">
      <c r="B60" t="str">
        <f>K60</f>
        <v>N1119K</v>
      </c>
      <c r="C60" t="str">
        <f>H60</f>
        <v>RC-11</v>
      </c>
      <c r="D60" t="str">
        <f ca="1">J60</f>
        <v>current</v>
      </c>
      <c r="E60" t="str">
        <f>IF(Q60=0,IF(K61=0,"???",K61),Q60)</f>
        <v>JetHQ LLC, Kalispell MT bought 12/29/20 (Rocket Air LLC)</v>
      </c>
      <c r="F60" t="s">
        <v>598</v>
      </c>
      <c r="H60" t="str">
        <f>M60</f>
        <v>RC-11</v>
      </c>
      <c r="I60" t="str">
        <f>ROW()&amp;":"&amp;MATCH("RC"&amp;"*",M61:$M$498,0)+ROW()-1</f>
        <v>60:66</v>
      </c>
      <c r="J60" t="str">
        <f ca="1">INDIRECT("o"&amp;MATCH("RC"&amp;"*",M61:$M$498,0)+ROW()-2)</f>
        <v>current</v>
      </c>
      <c r="K60" t="s">
        <v>93</v>
      </c>
      <c r="L60" t="s">
        <v>69</v>
      </c>
      <c r="M60" t="s">
        <v>94</v>
      </c>
      <c r="O60" t="s">
        <v>95</v>
      </c>
      <c r="R60">
        <v>2008</v>
      </c>
    </row>
    <row r="61" spans="2:19" hidden="1" x14ac:dyDescent="0.25">
      <c r="K61" t="s">
        <v>96</v>
      </c>
    </row>
    <row r="62" spans="2:19" hidden="1" x14ac:dyDescent="0.25">
      <c r="G62">
        <f t="shared" ref="G62:G63" si="1">MATCH(K62,$A$500:$A$511,0)</f>
        <v>2</v>
      </c>
      <c r="K62" t="s">
        <v>93</v>
      </c>
      <c r="L62" t="s">
        <v>97</v>
      </c>
      <c r="Q62" t="s">
        <v>53</v>
      </c>
    </row>
    <row r="63" spans="2:19" hidden="1" x14ac:dyDescent="0.25">
      <c r="G63" t="e">
        <f t="shared" si="1"/>
        <v>#N/A</v>
      </c>
      <c r="K63" t="s">
        <v>78</v>
      </c>
      <c r="L63" t="s">
        <v>98</v>
      </c>
      <c r="Q63" t="s">
        <v>53</v>
      </c>
    </row>
    <row r="64" spans="2:19" hidden="1" x14ac:dyDescent="0.25">
      <c r="K64" t="s">
        <v>40</v>
      </c>
      <c r="L64" t="s">
        <v>99</v>
      </c>
      <c r="S64" t="s">
        <v>100</v>
      </c>
    </row>
    <row r="65" spans="2:19" hidden="1" x14ac:dyDescent="0.25">
      <c r="O65" t="s">
        <v>17</v>
      </c>
      <c r="Q65" t="s">
        <v>18</v>
      </c>
    </row>
    <row r="66" spans="2:19" hidden="1" x14ac:dyDescent="0.25"/>
    <row r="67" spans="2:19" x14ac:dyDescent="0.25">
      <c r="B67" t="str">
        <f>K67</f>
        <v>N400MR</v>
      </c>
      <c r="C67" t="str">
        <f>H67</f>
        <v>RC-12</v>
      </c>
      <c r="D67" t="str">
        <f ca="1">J67</f>
        <v>current</v>
      </c>
      <c r="E67" t="str">
        <f>IF(Q67=0,IF(K68=0,"???",K68),Q67)</f>
        <v>AirShare</v>
      </c>
      <c r="F67" t="s">
        <v>598</v>
      </c>
      <c r="H67" t="str">
        <f>M67</f>
        <v>RC-12</v>
      </c>
      <c r="I67" t="str">
        <f>ROW()&amp;":"&amp;MATCH("RC"&amp;"*",M68:$M$498,0)+ROW()-1</f>
        <v>67:73</v>
      </c>
      <c r="J67" t="str">
        <f ca="1">INDIRECT("o"&amp;MATCH("RC"&amp;"*",M68:$M$498,0)+ROW()-2)</f>
        <v>current</v>
      </c>
      <c r="K67" t="s">
        <v>101</v>
      </c>
      <c r="L67" t="s">
        <v>11</v>
      </c>
      <c r="M67" t="s">
        <v>102</v>
      </c>
      <c r="O67" t="s">
        <v>14</v>
      </c>
      <c r="Q67" t="s">
        <v>103</v>
      </c>
      <c r="R67">
        <v>2008</v>
      </c>
    </row>
    <row r="68" spans="2:19" hidden="1" x14ac:dyDescent="0.25">
      <c r="K68" t="s">
        <v>104</v>
      </c>
    </row>
    <row r="69" spans="2:19" hidden="1" x14ac:dyDescent="0.25">
      <c r="K69" t="s">
        <v>101</v>
      </c>
      <c r="L69" t="s">
        <v>105</v>
      </c>
    </row>
    <row r="70" spans="2:19" hidden="1" x14ac:dyDescent="0.25">
      <c r="K70" t="s">
        <v>106</v>
      </c>
      <c r="L70" t="s">
        <v>107</v>
      </c>
      <c r="Q70" t="s">
        <v>108</v>
      </c>
      <c r="S70" t="s">
        <v>109</v>
      </c>
    </row>
    <row r="71" spans="2:19" hidden="1" x14ac:dyDescent="0.25">
      <c r="K71" t="s">
        <v>101</v>
      </c>
      <c r="Q71" t="s">
        <v>15</v>
      </c>
    </row>
    <row r="72" spans="2:19" hidden="1" x14ac:dyDescent="0.25">
      <c r="O72" t="s">
        <v>17</v>
      </c>
      <c r="Q72" t="s">
        <v>18</v>
      </c>
    </row>
    <row r="73" spans="2:19" hidden="1" x14ac:dyDescent="0.25"/>
    <row r="74" spans="2:19" x14ac:dyDescent="0.25">
      <c r="B74" t="str">
        <f>K74</f>
        <v>XA-MMA</v>
      </c>
      <c r="C74" t="str">
        <f>H74</f>
        <v>RC-13</v>
      </c>
      <c r="D74" t="str">
        <f ca="1">J74</f>
        <v>current</v>
      </c>
      <c r="E74" t="str">
        <f>IF(Q74=0,IF(K75=0,"???",K75),Q74)</f>
        <v>???</v>
      </c>
      <c r="F74" t="s">
        <v>599</v>
      </c>
      <c r="H74" t="str">
        <f>M74</f>
        <v>RC-13</v>
      </c>
      <c r="I74" t="str">
        <f>ROW()&amp;":"&amp;MATCH("RC"&amp;"*",M75:$M$498,0)+ROW()-1</f>
        <v>74:79</v>
      </c>
      <c r="J74" t="str">
        <f ca="1">INDIRECT("o"&amp;MATCH("RC"&amp;"*",M75:$M$498,0)+ROW()-2)</f>
        <v>current</v>
      </c>
      <c r="K74" t="s">
        <v>110</v>
      </c>
      <c r="L74" t="s">
        <v>11</v>
      </c>
      <c r="M74" t="s">
        <v>111</v>
      </c>
      <c r="O74" t="s">
        <v>14</v>
      </c>
      <c r="R74">
        <v>2008</v>
      </c>
    </row>
    <row r="75" spans="2:19" hidden="1" x14ac:dyDescent="0.25"/>
    <row r="76" spans="2:19" hidden="1" x14ac:dyDescent="0.25">
      <c r="K76" t="s">
        <v>112</v>
      </c>
      <c r="L76" t="s">
        <v>113</v>
      </c>
      <c r="S76" t="s">
        <v>114</v>
      </c>
    </row>
    <row r="77" spans="2:19" hidden="1" x14ac:dyDescent="0.25">
      <c r="K77" t="s">
        <v>115</v>
      </c>
      <c r="L77" t="s">
        <v>116</v>
      </c>
      <c r="Q77" t="s">
        <v>15</v>
      </c>
    </row>
    <row r="78" spans="2:19" hidden="1" x14ac:dyDescent="0.25">
      <c r="O78" t="s">
        <v>17</v>
      </c>
      <c r="Q78" t="s">
        <v>18</v>
      </c>
    </row>
    <row r="79" spans="2:19" hidden="1" x14ac:dyDescent="0.25"/>
    <row r="80" spans="2:19" x14ac:dyDescent="0.25">
      <c r="B80" t="str">
        <f>K80</f>
        <v>N50GP</v>
      </c>
      <c r="C80" t="str">
        <f>H80</f>
        <v>RC-14</v>
      </c>
      <c r="D80" t="str">
        <f ca="1">J80</f>
        <v>current</v>
      </c>
      <c r="E80" t="str">
        <f>IF(Q80=0,IF(K81=0,"???",K81),Q80)</f>
        <v>Commonwealth Aircraft Leasing Inc, Coral Gables FL bought 12/23/19</v>
      </c>
      <c r="F80" t="s">
        <v>598</v>
      </c>
      <c r="H80" t="str">
        <f>M80</f>
        <v>RC-14</v>
      </c>
      <c r="I80" t="str">
        <f>ROW()&amp;":"&amp;MATCH("RC"&amp;"*",M81:$M$498,0)+ROW()-1</f>
        <v>80:87</v>
      </c>
      <c r="J80" t="str">
        <f ca="1">INDIRECT("o"&amp;MATCH("RC"&amp;"*",M81:$M$498,0)+ROW()-2)</f>
        <v>current</v>
      </c>
      <c r="K80" t="s">
        <v>117</v>
      </c>
      <c r="L80" t="s">
        <v>11</v>
      </c>
      <c r="M80" t="s">
        <v>118</v>
      </c>
      <c r="O80" t="s">
        <v>14</v>
      </c>
      <c r="R80">
        <v>2007</v>
      </c>
    </row>
    <row r="81" spans="2:19" hidden="1" x14ac:dyDescent="0.25">
      <c r="K81" t="s">
        <v>119</v>
      </c>
    </row>
    <row r="82" spans="2:19" hidden="1" x14ac:dyDescent="0.25">
      <c r="K82" t="s">
        <v>117</v>
      </c>
      <c r="L82" t="s">
        <v>120</v>
      </c>
      <c r="Q82" t="s">
        <v>121</v>
      </c>
    </row>
    <row r="83" spans="2:19" hidden="1" x14ac:dyDescent="0.25">
      <c r="K83" t="s">
        <v>122</v>
      </c>
      <c r="L83" t="s">
        <v>123</v>
      </c>
      <c r="S83" t="s">
        <v>124</v>
      </c>
    </row>
    <row r="84" spans="2:19" hidden="1" x14ac:dyDescent="0.25">
      <c r="K84" t="s">
        <v>125</v>
      </c>
      <c r="L84" t="s">
        <v>126</v>
      </c>
      <c r="S84" t="s">
        <v>124</v>
      </c>
    </row>
    <row r="85" spans="2:19" hidden="1" x14ac:dyDescent="0.25">
      <c r="K85" t="s">
        <v>127</v>
      </c>
      <c r="L85" t="s">
        <v>128</v>
      </c>
      <c r="Q85" t="s">
        <v>15</v>
      </c>
    </row>
    <row r="86" spans="2:19" hidden="1" x14ac:dyDescent="0.25">
      <c r="O86" t="s">
        <v>17</v>
      </c>
      <c r="Q86" t="s">
        <v>18</v>
      </c>
    </row>
    <row r="87" spans="2:19" hidden="1" x14ac:dyDescent="0.25"/>
    <row r="88" spans="2:19" x14ac:dyDescent="0.25">
      <c r="B88" t="str">
        <f>K88</f>
        <v>XA-NOI</v>
      </c>
      <c r="C88" t="str">
        <f>H88</f>
        <v>RC-15</v>
      </c>
      <c r="D88" t="str">
        <f ca="1">J88</f>
        <v>current</v>
      </c>
      <c r="E88" t="str">
        <f>IF(Q88=0,IF(K89=0,"???",K89),Q88)</f>
        <v>???</v>
      </c>
      <c r="F88" t="s">
        <v>599</v>
      </c>
      <c r="H88" t="str">
        <f>M88</f>
        <v>RC-15</v>
      </c>
      <c r="I88" t="str">
        <f>ROW()&amp;":"&amp;MATCH("RC"&amp;"*",M89:$M$498,0)+ROW()-1</f>
        <v>88:95</v>
      </c>
      <c r="J88" t="str">
        <f ca="1">INDIRECT("o"&amp;MATCH("RC"&amp;"*",M89:$M$498,0)+ROW()-2)</f>
        <v>current</v>
      </c>
      <c r="K88" t="s">
        <v>129</v>
      </c>
      <c r="L88" t="s">
        <v>11</v>
      </c>
      <c r="M88" t="s">
        <v>130</v>
      </c>
      <c r="O88" t="s">
        <v>14</v>
      </c>
      <c r="R88">
        <v>2008</v>
      </c>
    </row>
    <row r="89" spans="2:19" hidden="1" x14ac:dyDescent="0.25"/>
    <row r="90" spans="2:19" hidden="1" x14ac:dyDescent="0.25">
      <c r="K90" t="s">
        <v>131</v>
      </c>
      <c r="L90" s="1">
        <v>41365</v>
      </c>
    </row>
    <row r="91" spans="2:19" hidden="1" x14ac:dyDescent="0.25">
      <c r="K91" t="s">
        <v>131</v>
      </c>
      <c r="L91" t="s">
        <v>132</v>
      </c>
      <c r="Q91" t="s">
        <v>15</v>
      </c>
    </row>
    <row r="92" spans="2:19" hidden="1" x14ac:dyDescent="0.25">
      <c r="K92" t="s">
        <v>133</v>
      </c>
      <c r="L92" t="s">
        <v>134</v>
      </c>
    </row>
    <row r="93" spans="2:19" hidden="1" x14ac:dyDescent="0.25">
      <c r="K93" t="s">
        <v>135</v>
      </c>
      <c r="L93" t="s">
        <v>136</v>
      </c>
    </row>
    <row r="94" spans="2:19" hidden="1" x14ac:dyDescent="0.25">
      <c r="O94" t="s">
        <v>17</v>
      </c>
      <c r="Q94" t="s">
        <v>18</v>
      </c>
    </row>
    <row r="95" spans="2:19" hidden="1" x14ac:dyDescent="0.25"/>
    <row r="96" spans="2:19" x14ac:dyDescent="0.25">
      <c r="B96" t="str">
        <f>K96</f>
        <v>N9930</v>
      </c>
      <c r="C96" t="str">
        <f>H96</f>
        <v>RC-16</v>
      </c>
      <c r="D96" t="str">
        <f ca="1">J96</f>
        <v>current</v>
      </c>
      <c r="E96" t="str">
        <f>IF(Q96=0,IF(K97=0,"???",K97),Q96)</f>
        <v>Stronghold Aviation LLC, Tuxedo Park NY bought 1/13/21, rg 03/17/21</v>
      </c>
      <c r="F96" t="s">
        <v>598</v>
      </c>
      <c r="H96" t="str">
        <f>M96</f>
        <v>RC-16</v>
      </c>
      <c r="I96" t="str">
        <f>ROW()&amp;":"&amp;MATCH("RC"&amp;"*",M97:$M$498,0)+ROW()-1</f>
        <v>96:103</v>
      </c>
      <c r="J96" t="str">
        <f ca="1">INDIRECT("o"&amp;MATCH("RC"&amp;"*",M97:$M$498,0)+ROW()-2)</f>
        <v>current</v>
      </c>
      <c r="K96" t="s">
        <v>137</v>
      </c>
      <c r="L96" t="s">
        <v>11</v>
      </c>
      <c r="M96" t="s">
        <v>138</v>
      </c>
      <c r="O96" t="s">
        <v>14</v>
      </c>
      <c r="R96">
        <v>2008</v>
      </c>
    </row>
    <row r="97" spans="2:19" hidden="1" x14ac:dyDescent="0.25">
      <c r="K97" t="s">
        <v>139</v>
      </c>
    </row>
    <row r="98" spans="2:19" hidden="1" x14ac:dyDescent="0.25">
      <c r="K98" t="s">
        <v>137</v>
      </c>
      <c r="L98" t="s">
        <v>140</v>
      </c>
    </row>
    <row r="99" spans="2:19" hidden="1" x14ac:dyDescent="0.25">
      <c r="K99" t="s">
        <v>141</v>
      </c>
      <c r="L99" t="s">
        <v>142</v>
      </c>
    </row>
    <row r="100" spans="2:19" hidden="1" x14ac:dyDescent="0.25">
      <c r="G100" t="e">
        <f>MATCH(K100,$A$500:$A$511,0)</f>
        <v>#N/A</v>
      </c>
      <c r="K100" t="s">
        <v>141</v>
      </c>
      <c r="L100" t="s">
        <v>143</v>
      </c>
      <c r="Q100" t="s">
        <v>53</v>
      </c>
      <c r="S100" t="s">
        <v>144</v>
      </c>
    </row>
    <row r="101" spans="2:19" hidden="1" x14ac:dyDescent="0.25">
      <c r="K101" t="s">
        <v>145</v>
      </c>
      <c r="Q101" t="s">
        <v>15</v>
      </c>
    </row>
    <row r="102" spans="2:19" hidden="1" x14ac:dyDescent="0.25">
      <c r="O102" t="s">
        <v>17</v>
      </c>
      <c r="Q102" t="s">
        <v>18</v>
      </c>
    </row>
    <row r="103" spans="2:19" hidden="1" x14ac:dyDescent="0.25"/>
    <row r="104" spans="2:19" x14ac:dyDescent="0.25">
      <c r="B104" t="str">
        <f>K104</f>
        <v>N900H</v>
      </c>
      <c r="C104" t="str">
        <f>H104</f>
        <v>RC-17</v>
      </c>
      <c r="D104" t="str">
        <f ca="1">J104</f>
        <v>current</v>
      </c>
      <c r="E104" t="str">
        <f>IF(Q104=0,IF(K105=0,"???",K105),Q104)</f>
        <v>REGD.08-02-2019,HOAK TRAVEL INC,NEWARK,DE</v>
      </c>
      <c r="F104" t="s">
        <v>598</v>
      </c>
      <c r="H104" t="str">
        <f>M104</f>
        <v>RC-17</v>
      </c>
      <c r="I104" t="str">
        <f>ROW()&amp;":"&amp;MATCH("RC"&amp;"*",M105:$M$498,0)+ROW()-1</f>
        <v>104:110</v>
      </c>
      <c r="J104" t="str">
        <f ca="1">INDIRECT("o"&amp;MATCH("RC"&amp;"*",M105:$M$498,0)+ROW()-2)</f>
        <v>current</v>
      </c>
      <c r="K104" t="s">
        <v>146</v>
      </c>
      <c r="L104" t="s">
        <v>11</v>
      </c>
      <c r="M104" t="s">
        <v>147</v>
      </c>
      <c r="O104" t="s">
        <v>14</v>
      </c>
      <c r="R104">
        <v>2009</v>
      </c>
    </row>
    <row r="105" spans="2:19" hidden="1" x14ac:dyDescent="0.25">
      <c r="K105" t="s">
        <v>148</v>
      </c>
    </row>
    <row r="106" spans="2:19" hidden="1" x14ac:dyDescent="0.25">
      <c r="K106" t="s">
        <v>149</v>
      </c>
      <c r="L106" t="s">
        <v>150</v>
      </c>
    </row>
    <row r="107" spans="2:19" hidden="1" x14ac:dyDescent="0.25">
      <c r="K107" t="s">
        <v>149</v>
      </c>
      <c r="L107" t="s">
        <v>151</v>
      </c>
      <c r="S107" t="s">
        <v>152</v>
      </c>
    </row>
    <row r="108" spans="2:19" hidden="1" x14ac:dyDescent="0.25">
      <c r="K108" t="s">
        <v>153</v>
      </c>
      <c r="L108" t="s">
        <v>116</v>
      </c>
      <c r="Q108" t="s">
        <v>15</v>
      </c>
    </row>
    <row r="109" spans="2:19" hidden="1" x14ac:dyDescent="0.25">
      <c r="O109" t="s">
        <v>17</v>
      </c>
      <c r="Q109" t="s">
        <v>18</v>
      </c>
    </row>
    <row r="110" spans="2:19" hidden="1" x14ac:dyDescent="0.25"/>
    <row r="111" spans="2:19" x14ac:dyDescent="0.25">
      <c r="B111" t="str">
        <f>K111</f>
        <v>N86LF</v>
      </c>
      <c r="C111" t="str">
        <f>H111</f>
        <v>RC-18</v>
      </c>
      <c r="D111" t="str">
        <f ca="1">J111</f>
        <v>current</v>
      </c>
      <c r="E111" t="str">
        <f>IF(Q111=0,IF(K112=0,"???",K112),Q111)</f>
        <v>rg 4/2/2010 RC18 Inc</v>
      </c>
      <c r="F111" t="s">
        <v>598</v>
      </c>
      <c r="H111" t="str">
        <f>M111</f>
        <v>RC-18</v>
      </c>
      <c r="I111" t="str">
        <f>ROW()&amp;":"&amp;MATCH("RC"&amp;"*",M112:$M$498,0)+ROW()-1</f>
        <v>111:116</v>
      </c>
      <c r="J111" t="str">
        <f ca="1">INDIRECT("o"&amp;MATCH("RC"&amp;"*",M112:$M$498,0)+ROW()-2)</f>
        <v>current</v>
      </c>
      <c r="K111" t="s">
        <v>154</v>
      </c>
      <c r="L111" t="s">
        <v>11</v>
      </c>
      <c r="M111" t="s">
        <v>155</v>
      </c>
      <c r="O111" t="s">
        <v>14</v>
      </c>
      <c r="R111">
        <v>2009</v>
      </c>
      <c r="S111" t="s">
        <v>156</v>
      </c>
    </row>
    <row r="112" spans="2:19" hidden="1" x14ac:dyDescent="0.25">
      <c r="K112" t="s">
        <v>157</v>
      </c>
    </row>
    <row r="113" spans="2:19" hidden="1" x14ac:dyDescent="0.25">
      <c r="K113" t="s">
        <v>158</v>
      </c>
    </row>
    <row r="114" spans="2:19" hidden="1" x14ac:dyDescent="0.25">
      <c r="K114" t="s">
        <v>159</v>
      </c>
      <c r="L114" t="s">
        <v>160</v>
      </c>
      <c r="Q114" t="s">
        <v>15</v>
      </c>
    </row>
    <row r="115" spans="2:19" hidden="1" x14ac:dyDescent="0.25">
      <c r="O115" t="s">
        <v>17</v>
      </c>
      <c r="Q115" t="s">
        <v>18</v>
      </c>
    </row>
    <row r="116" spans="2:19" hidden="1" x14ac:dyDescent="0.25"/>
    <row r="117" spans="2:19" x14ac:dyDescent="0.25">
      <c r="B117" t="str">
        <f>K117</f>
        <v>N190JE</v>
      </c>
      <c r="C117" t="str">
        <f>H117</f>
        <v>RC-19</v>
      </c>
      <c r="D117" t="str">
        <f ca="1">J117</f>
        <v>current</v>
      </c>
      <c r="E117" t="str">
        <f>IF(Q117=0,IF(K118=0,"???",K118),Q117)</f>
        <v>Talon Air</v>
      </c>
      <c r="F117" t="s">
        <v>598</v>
      </c>
      <c r="G117">
        <f>MATCH(K117,$A$500:$A$511,0)</f>
        <v>11</v>
      </c>
      <c r="H117" t="str">
        <f>M117</f>
        <v>RC-19</v>
      </c>
      <c r="I117" t="str">
        <f>ROW()&amp;":"&amp;MATCH("RC"&amp;"*",M118:$M$498,0)+ROW()-1</f>
        <v>117:122</v>
      </c>
      <c r="J117" t="str">
        <f ca="1">INDIRECT("o"&amp;MATCH("RC"&amp;"*",M118:$M$498,0)+ROW()-2)</f>
        <v>current</v>
      </c>
      <c r="K117" t="s">
        <v>161</v>
      </c>
      <c r="L117" t="s">
        <v>11</v>
      </c>
      <c r="M117" t="s">
        <v>162</v>
      </c>
      <c r="O117" t="s">
        <v>14</v>
      </c>
      <c r="Q117" t="s">
        <v>53</v>
      </c>
      <c r="R117">
        <v>2008</v>
      </c>
    </row>
    <row r="118" spans="2:19" hidden="1" x14ac:dyDescent="0.25">
      <c r="K118" t="s">
        <v>163</v>
      </c>
    </row>
    <row r="119" spans="2:19" hidden="1" x14ac:dyDescent="0.25">
      <c r="K119" t="s">
        <v>159</v>
      </c>
      <c r="L119" t="s">
        <v>164</v>
      </c>
      <c r="Q119" t="s">
        <v>165</v>
      </c>
      <c r="S119" t="s">
        <v>166</v>
      </c>
    </row>
    <row r="120" spans="2:19" hidden="1" x14ac:dyDescent="0.25">
      <c r="K120" t="s">
        <v>167</v>
      </c>
      <c r="Q120" t="s">
        <v>15</v>
      </c>
    </row>
    <row r="121" spans="2:19" hidden="1" x14ac:dyDescent="0.25">
      <c r="O121" t="s">
        <v>17</v>
      </c>
      <c r="Q121" t="s">
        <v>18</v>
      </c>
    </row>
    <row r="122" spans="2:19" hidden="1" x14ac:dyDescent="0.25"/>
    <row r="123" spans="2:19" x14ac:dyDescent="0.25">
      <c r="B123" t="str">
        <f>K123</f>
        <v>N899AK</v>
      </c>
      <c r="C123" t="str">
        <f>H123</f>
        <v>RC-20</v>
      </c>
      <c r="D123" t="str">
        <f ca="1">J123</f>
        <v>current</v>
      </c>
      <c r="E123" t="str">
        <f>IF(Q123=0,IF(K124=0,"???",K124),Q123)</f>
        <v>Chasing Time LLC, Salem OR bought 8/31/20</v>
      </c>
      <c r="F123" t="s">
        <v>598</v>
      </c>
      <c r="H123" t="str">
        <f>M123</f>
        <v>RC-20</v>
      </c>
      <c r="I123" t="str">
        <f>ROW()&amp;":"&amp;MATCH("RC"&amp;"*",M124:$M$498,0)+ROW()-1</f>
        <v>123:129</v>
      </c>
      <c r="J123" t="str">
        <f ca="1">INDIRECT("o"&amp;MATCH("RC"&amp;"*",M124:$M$498,0)+ROW()-2)</f>
        <v>current</v>
      </c>
      <c r="K123" t="s">
        <v>168</v>
      </c>
      <c r="L123" t="s">
        <v>69</v>
      </c>
      <c r="M123" t="s">
        <v>169</v>
      </c>
      <c r="O123" t="s">
        <v>14</v>
      </c>
      <c r="R123">
        <v>2008</v>
      </c>
    </row>
    <row r="124" spans="2:19" hidden="1" x14ac:dyDescent="0.25">
      <c r="K124" t="s">
        <v>170</v>
      </c>
    </row>
    <row r="125" spans="2:19" hidden="1" x14ac:dyDescent="0.25">
      <c r="K125" t="s">
        <v>168</v>
      </c>
      <c r="L125" t="s">
        <v>171</v>
      </c>
    </row>
    <row r="126" spans="2:19" hidden="1" x14ac:dyDescent="0.25">
      <c r="G126" t="e">
        <f>MATCH(K126,$A$500:$A$511,0)</f>
        <v>#N/A</v>
      </c>
      <c r="K126" t="s">
        <v>168</v>
      </c>
      <c r="L126" t="s">
        <v>172</v>
      </c>
      <c r="Q126" t="s">
        <v>53</v>
      </c>
      <c r="S126" t="s">
        <v>173</v>
      </c>
    </row>
    <row r="127" spans="2:19" hidden="1" x14ac:dyDescent="0.25">
      <c r="K127" t="s">
        <v>174</v>
      </c>
      <c r="Q127" t="s">
        <v>15</v>
      </c>
    </row>
    <row r="128" spans="2:19" hidden="1" x14ac:dyDescent="0.25">
      <c r="O128" t="s">
        <v>17</v>
      </c>
      <c r="Q128" t="s">
        <v>18</v>
      </c>
    </row>
    <row r="129" spans="2:19" hidden="1" x14ac:dyDescent="0.25"/>
    <row r="130" spans="2:19" x14ac:dyDescent="0.25">
      <c r="B130" t="str">
        <f>K130</f>
        <v>N421DD</v>
      </c>
      <c r="C130" t="str">
        <f>H130</f>
        <v>RC-21</v>
      </c>
      <c r="D130" t="str">
        <f ca="1">J130</f>
        <v>current</v>
      </c>
      <c r="E130" t="str">
        <f>IF(Q130=0,IF(K131=0,"???",K131),Q130)</f>
        <v>Pro Airways</v>
      </c>
      <c r="F130" t="s">
        <v>598</v>
      </c>
      <c r="H130" t="str">
        <f>M130</f>
        <v>RC-21</v>
      </c>
      <c r="I130" t="str">
        <f>ROW()&amp;":"&amp;MATCH("RC"&amp;"*",M131:$M$498,0)+ROW()-1</f>
        <v>130:141</v>
      </c>
      <c r="J130" t="str">
        <f ca="1">INDIRECT("o"&amp;MATCH("RC"&amp;"*",M131:$M$498,0)+ROW()-2)</f>
        <v>current</v>
      </c>
      <c r="K130" t="s">
        <v>175</v>
      </c>
      <c r="L130" t="s">
        <v>11</v>
      </c>
      <c r="M130" t="s">
        <v>176</v>
      </c>
      <c r="O130" t="s">
        <v>177</v>
      </c>
      <c r="Q130" t="s">
        <v>178</v>
      </c>
      <c r="R130">
        <v>2008</v>
      </c>
    </row>
    <row r="131" spans="2:19" hidden="1" x14ac:dyDescent="0.25">
      <c r="K131" t="s">
        <v>179</v>
      </c>
    </row>
    <row r="132" spans="2:19" hidden="1" x14ac:dyDescent="0.25">
      <c r="G132" t="e">
        <f>MATCH(K132,$A$500:$A$511,0)</f>
        <v>#N/A</v>
      </c>
      <c r="K132" t="s">
        <v>180</v>
      </c>
      <c r="L132" t="s">
        <v>181</v>
      </c>
      <c r="Q132" t="s">
        <v>53</v>
      </c>
    </row>
    <row r="133" spans="2:19" hidden="1" x14ac:dyDescent="0.25">
      <c r="K133" t="s">
        <v>182</v>
      </c>
      <c r="L133" t="s">
        <v>183</v>
      </c>
    </row>
    <row r="134" spans="2:19" hidden="1" x14ac:dyDescent="0.25">
      <c r="K134" t="s">
        <v>184</v>
      </c>
      <c r="L134" t="s">
        <v>185</v>
      </c>
    </row>
    <row r="135" spans="2:19" hidden="1" x14ac:dyDescent="0.25">
      <c r="K135" t="s">
        <v>186</v>
      </c>
      <c r="L135" t="s">
        <v>187</v>
      </c>
    </row>
    <row r="136" spans="2:19" hidden="1" x14ac:dyDescent="0.25">
      <c r="K136" t="s">
        <v>188</v>
      </c>
      <c r="L136" t="s">
        <v>189</v>
      </c>
    </row>
    <row r="137" spans="2:19" hidden="1" x14ac:dyDescent="0.25">
      <c r="K137" t="s">
        <v>190</v>
      </c>
      <c r="L137" t="s">
        <v>191</v>
      </c>
      <c r="Q137" t="s">
        <v>192</v>
      </c>
    </row>
    <row r="138" spans="2:19" hidden="1" x14ac:dyDescent="0.25">
      <c r="K138" t="s">
        <v>184</v>
      </c>
      <c r="L138" t="s">
        <v>193</v>
      </c>
      <c r="Q138" t="s">
        <v>194</v>
      </c>
      <c r="S138" t="s">
        <v>195</v>
      </c>
    </row>
    <row r="139" spans="2:19" hidden="1" x14ac:dyDescent="0.25">
      <c r="K139" t="s">
        <v>188</v>
      </c>
      <c r="L139" t="s">
        <v>128</v>
      </c>
      <c r="Q139" t="s">
        <v>15</v>
      </c>
    </row>
    <row r="140" spans="2:19" hidden="1" x14ac:dyDescent="0.25">
      <c r="O140" t="s">
        <v>17</v>
      </c>
      <c r="Q140" t="s">
        <v>18</v>
      </c>
    </row>
    <row r="141" spans="2:19" hidden="1" x14ac:dyDescent="0.25"/>
    <row r="142" spans="2:19" x14ac:dyDescent="0.25">
      <c r="B142" t="str">
        <f>K142</f>
        <v>N639RA</v>
      </c>
      <c r="C142" t="str">
        <f>H142</f>
        <v>RC-22</v>
      </c>
      <c r="D142" t="str">
        <f ca="1">J142</f>
        <v>current</v>
      </c>
      <c r="E142" t="str">
        <f>IF(Q142=0,IF(K143=0,"???",K143),Q142)</f>
        <v>Scaled Composites LLC, Mojave CA bought 3/3/20</v>
      </c>
      <c r="F142" t="s">
        <v>598</v>
      </c>
      <c r="H142" t="str">
        <f>M142</f>
        <v>RC-22</v>
      </c>
      <c r="I142" t="str">
        <f>ROW()&amp;":"&amp;MATCH("RC"&amp;"*",M143:$M$498,0)+ROW()-1</f>
        <v>142:149</v>
      </c>
      <c r="J142" t="str">
        <f ca="1">INDIRECT("o"&amp;MATCH("RC"&amp;"*",M143:$M$498,0)+ROW()-2)</f>
        <v>current</v>
      </c>
      <c r="K142" t="s">
        <v>196</v>
      </c>
      <c r="L142" t="s">
        <v>11</v>
      </c>
      <c r="M142" t="s">
        <v>197</v>
      </c>
      <c r="O142" t="s">
        <v>14</v>
      </c>
      <c r="R142">
        <v>2008</v>
      </c>
    </row>
    <row r="143" spans="2:19" hidden="1" x14ac:dyDescent="0.25">
      <c r="K143" t="s">
        <v>198</v>
      </c>
    </row>
    <row r="144" spans="2:19" hidden="1" x14ac:dyDescent="0.25">
      <c r="K144" t="s">
        <v>196</v>
      </c>
      <c r="L144" t="s">
        <v>199</v>
      </c>
    </row>
    <row r="145" spans="2:19" hidden="1" x14ac:dyDescent="0.25">
      <c r="K145" t="s">
        <v>196</v>
      </c>
      <c r="L145" t="s">
        <v>200</v>
      </c>
    </row>
    <row r="146" spans="2:19" hidden="1" x14ac:dyDescent="0.25">
      <c r="K146" t="s">
        <v>201</v>
      </c>
      <c r="L146" t="s">
        <v>202</v>
      </c>
      <c r="S146" t="s">
        <v>203</v>
      </c>
    </row>
    <row r="147" spans="2:19" hidden="1" x14ac:dyDescent="0.25">
      <c r="K147" t="s">
        <v>204</v>
      </c>
      <c r="Q147" t="s">
        <v>15</v>
      </c>
    </row>
    <row r="148" spans="2:19" hidden="1" x14ac:dyDescent="0.25">
      <c r="O148" t="s">
        <v>17</v>
      </c>
      <c r="Q148" t="s">
        <v>18</v>
      </c>
    </row>
    <row r="149" spans="2:19" hidden="1" x14ac:dyDescent="0.25"/>
    <row r="150" spans="2:19" x14ac:dyDescent="0.25">
      <c r="B150" t="str">
        <f>K150</f>
        <v>N230JE</v>
      </c>
      <c r="C150" t="str">
        <f>H150</f>
        <v>RC-23</v>
      </c>
      <c r="D150" t="str">
        <f ca="1">J150</f>
        <v>current</v>
      </c>
      <c r="E150" t="str">
        <f>IF(Q150=0,IF(K151=0,"???",K151),Q150)</f>
        <v>Talon Air</v>
      </c>
      <c r="F150" t="s">
        <v>598</v>
      </c>
      <c r="G150">
        <f>MATCH(K150,$A$500:$A$511,0)</f>
        <v>8</v>
      </c>
      <c r="H150" t="str">
        <f>M150</f>
        <v>RC-23</v>
      </c>
      <c r="I150" t="str">
        <f>ROW()&amp;":"&amp;MATCH("RC"&amp;"*",M151:$M$498,0)+ROW()-1</f>
        <v>150:156</v>
      </c>
      <c r="J150" t="str">
        <f ca="1">INDIRECT("o"&amp;MATCH("RC"&amp;"*",M151:$M$498,0)+ROW()-2)</f>
        <v>current</v>
      </c>
      <c r="K150" t="s">
        <v>205</v>
      </c>
      <c r="L150" t="s">
        <v>11</v>
      </c>
      <c r="M150" t="s">
        <v>206</v>
      </c>
      <c r="O150" t="s">
        <v>14</v>
      </c>
      <c r="Q150" t="s">
        <v>53</v>
      </c>
      <c r="R150">
        <v>2009</v>
      </c>
    </row>
    <row r="151" spans="2:19" hidden="1" x14ac:dyDescent="0.25">
      <c r="K151" t="s">
        <v>207</v>
      </c>
    </row>
    <row r="152" spans="2:19" hidden="1" x14ac:dyDescent="0.25">
      <c r="K152" t="s">
        <v>208</v>
      </c>
      <c r="L152" t="s">
        <v>209</v>
      </c>
    </row>
    <row r="153" spans="2:19" hidden="1" x14ac:dyDescent="0.25">
      <c r="K153" t="s">
        <v>208</v>
      </c>
      <c r="L153" t="s">
        <v>210</v>
      </c>
      <c r="Q153" t="s">
        <v>108</v>
      </c>
      <c r="S153" t="s">
        <v>211</v>
      </c>
    </row>
    <row r="154" spans="2:19" hidden="1" x14ac:dyDescent="0.25">
      <c r="K154" t="s">
        <v>212</v>
      </c>
      <c r="L154" t="s">
        <v>213</v>
      </c>
      <c r="S154" t="s">
        <v>195</v>
      </c>
    </row>
    <row r="155" spans="2:19" hidden="1" x14ac:dyDescent="0.25">
      <c r="O155" t="s">
        <v>17</v>
      </c>
      <c r="Q155" t="s">
        <v>18</v>
      </c>
    </row>
    <row r="156" spans="2:19" hidden="1" x14ac:dyDescent="0.25"/>
    <row r="157" spans="2:19" x14ac:dyDescent="0.25">
      <c r="B157" t="str">
        <f>K157</f>
        <v>N400VG</v>
      </c>
      <c r="C157" t="str">
        <f>H157</f>
        <v>RC-24</v>
      </c>
      <c r="D157" t="str">
        <f ca="1">J157</f>
        <v>current</v>
      </c>
      <c r="E157" t="str">
        <f>IF(Q157=0,IF(K158=0,"???",K158),Q157)</f>
        <v>N50VM LLC, San Juan PR bought 7/13/20</v>
      </c>
      <c r="F157" t="s">
        <v>598</v>
      </c>
      <c r="H157" t="str">
        <f>M157</f>
        <v>RC-24</v>
      </c>
      <c r="I157" t="str">
        <f>ROW()&amp;":"&amp;MATCH("RC"&amp;"*",M158:$M$498,0)+ROW()-1</f>
        <v>157:165</v>
      </c>
      <c r="J157" t="str">
        <f ca="1">INDIRECT("o"&amp;MATCH("RC"&amp;"*",M158:$M$498,0)+ROW()-2)</f>
        <v>current</v>
      </c>
      <c r="K157" t="s">
        <v>214</v>
      </c>
      <c r="L157" t="s">
        <v>11</v>
      </c>
      <c r="M157" t="s">
        <v>215</v>
      </c>
      <c r="O157" t="s">
        <v>14</v>
      </c>
      <c r="R157">
        <v>2009</v>
      </c>
    </row>
    <row r="158" spans="2:19" hidden="1" x14ac:dyDescent="0.25">
      <c r="K158" t="s">
        <v>216</v>
      </c>
    </row>
    <row r="159" spans="2:19" hidden="1" x14ac:dyDescent="0.25">
      <c r="K159" t="s">
        <v>217</v>
      </c>
      <c r="L159" t="s">
        <v>218</v>
      </c>
    </row>
    <row r="160" spans="2:19" hidden="1" x14ac:dyDescent="0.25">
      <c r="K160" t="s">
        <v>219</v>
      </c>
      <c r="L160" t="s">
        <v>220</v>
      </c>
      <c r="Q160" t="s">
        <v>221</v>
      </c>
    </row>
    <row r="161" spans="2:19" hidden="1" x14ac:dyDescent="0.25">
      <c r="K161" t="s">
        <v>222</v>
      </c>
      <c r="L161" t="s">
        <v>223</v>
      </c>
    </row>
    <row r="162" spans="2:19" hidden="1" x14ac:dyDescent="0.25">
      <c r="K162" t="s">
        <v>224</v>
      </c>
      <c r="L162" t="s">
        <v>225</v>
      </c>
      <c r="S162" t="s">
        <v>226</v>
      </c>
    </row>
    <row r="163" spans="2:19" hidden="1" x14ac:dyDescent="0.25">
      <c r="K163" t="s">
        <v>227</v>
      </c>
      <c r="L163" t="s">
        <v>116</v>
      </c>
      <c r="Q163" t="s">
        <v>15</v>
      </c>
    </row>
    <row r="164" spans="2:19" hidden="1" x14ac:dyDescent="0.25">
      <c r="O164" t="s">
        <v>17</v>
      </c>
      <c r="Q164" t="s">
        <v>18</v>
      </c>
    </row>
    <row r="165" spans="2:19" hidden="1" x14ac:dyDescent="0.25"/>
    <row r="166" spans="2:19" x14ac:dyDescent="0.25">
      <c r="B166" t="str">
        <f>K166</f>
        <v>N143RL</v>
      </c>
      <c r="C166" t="str">
        <f>H166</f>
        <v>RC-25</v>
      </c>
      <c r="D166" t="str">
        <f ca="1">J166</f>
        <v>current</v>
      </c>
      <c r="E166" t="str">
        <f>IF(Q166=0,IF(K167=0,"???",K167),Q166)</f>
        <v>Jet Linx Aviation Inc.</v>
      </c>
      <c r="F166" t="s">
        <v>598</v>
      </c>
      <c r="H166" t="str">
        <f>M166</f>
        <v>RC-25</v>
      </c>
      <c r="I166" t="str">
        <f>ROW()&amp;":"&amp;MATCH("RC"&amp;"*",M167:$M$498,0)+ROW()-1</f>
        <v>166:171</v>
      </c>
      <c r="J166" t="str">
        <f ca="1">INDIRECT("o"&amp;MATCH("RC"&amp;"*",M167:$M$498,0)+ROW()-2)</f>
        <v>current</v>
      </c>
      <c r="K166" t="s">
        <v>228</v>
      </c>
      <c r="L166" t="s">
        <v>11</v>
      </c>
      <c r="M166" t="s">
        <v>229</v>
      </c>
      <c r="O166" t="s">
        <v>14</v>
      </c>
      <c r="Q166" t="s">
        <v>230</v>
      </c>
      <c r="R166">
        <v>2009</v>
      </c>
    </row>
    <row r="167" spans="2:19" hidden="1" x14ac:dyDescent="0.25">
      <c r="K167" t="s">
        <v>231</v>
      </c>
    </row>
    <row r="168" spans="2:19" hidden="1" x14ac:dyDescent="0.25">
      <c r="K168" t="s">
        <v>228</v>
      </c>
      <c r="L168" t="s">
        <v>232</v>
      </c>
    </row>
    <row r="169" spans="2:19" hidden="1" x14ac:dyDescent="0.25">
      <c r="K169" t="s">
        <v>233</v>
      </c>
      <c r="L169" t="s">
        <v>116</v>
      </c>
      <c r="Q169" t="s">
        <v>15</v>
      </c>
    </row>
    <row r="170" spans="2:19" hidden="1" x14ac:dyDescent="0.25">
      <c r="O170" t="s">
        <v>17</v>
      </c>
      <c r="Q170" t="s">
        <v>18</v>
      </c>
    </row>
    <row r="171" spans="2:19" hidden="1" x14ac:dyDescent="0.25"/>
    <row r="172" spans="2:19" x14ac:dyDescent="0.25">
      <c r="B172" t="str">
        <f>K172</f>
        <v>N4026</v>
      </c>
      <c r="C172" t="str">
        <f>H172</f>
        <v>RC-26</v>
      </c>
      <c r="D172" t="str">
        <f ca="1">J172</f>
        <v>current</v>
      </c>
      <c r="E172" t="str">
        <f>IF(Q172=0,IF(K173=0,"???",K173),Q172)</f>
        <v>Christopher Rourke (Trustee) Nashua NH bought 9/6/19</v>
      </c>
      <c r="F172" t="s">
        <v>598</v>
      </c>
      <c r="H172" t="str">
        <f>M172</f>
        <v>RC-26</v>
      </c>
      <c r="I172" t="str">
        <f>ROW()&amp;":"&amp;MATCH("RC"&amp;"*",M173:$M$498,0)+ROW()-1</f>
        <v>172:178</v>
      </c>
      <c r="J172" t="str">
        <f ca="1">INDIRECT("o"&amp;MATCH("RC"&amp;"*",M173:$M$498,0)+ROW()-2)</f>
        <v>current</v>
      </c>
      <c r="K172" t="s">
        <v>234</v>
      </c>
      <c r="L172" t="s">
        <v>11</v>
      </c>
      <c r="M172" t="s">
        <v>235</v>
      </c>
      <c r="O172" t="s">
        <v>14</v>
      </c>
      <c r="R172">
        <v>2009</v>
      </c>
    </row>
    <row r="173" spans="2:19" hidden="1" x14ac:dyDescent="0.25">
      <c r="K173" t="s">
        <v>236</v>
      </c>
    </row>
    <row r="174" spans="2:19" hidden="1" x14ac:dyDescent="0.25">
      <c r="K174" t="s">
        <v>237</v>
      </c>
      <c r="L174" t="s">
        <v>238</v>
      </c>
      <c r="S174" t="s">
        <v>239</v>
      </c>
    </row>
    <row r="175" spans="2:19" hidden="1" x14ac:dyDescent="0.25">
      <c r="K175" t="s">
        <v>240</v>
      </c>
      <c r="L175" t="s">
        <v>241</v>
      </c>
    </row>
    <row r="176" spans="2:19" hidden="1" x14ac:dyDescent="0.25">
      <c r="K176" t="s">
        <v>240</v>
      </c>
      <c r="Q176" t="s">
        <v>15</v>
      </c>
    </row>
    <row r="177" spans="2:19" hidden="1" x14ac:dyDescent="0.25">
      <c r="O177" t="s">
        <v>17</v>
      </c>
      <c r="Q177" t="s">
        <v>18</v>
      </c>
    </row>
    <row r="178" spans="2:19" hidden="1" x14ac:dyDescent="0.25"/>
    <row r="179" spans="2:19" x14ac:dyDescent="0.25">
      <c r="B179" t="str">
        <f>K179</f>
        <v>M-KENF</v>
      </c>
      <c r="C179" t="str">
        <f>H179</f>
        <v>RC-27</v>
      </c>
      <c r="D179" t="str">
        <f ca="1">J179</f>
        <v>current</v>
      </c>
      <c r="E179" t="str">
        <f>IF(Q179=0,IF(K180=0,"???",K180),Q179)</f>
        <v>dd 2/10 Avalanche Aviation Ltd Hamailton</v>
      </c>
      <c r="F179" t="s">
        <v>1567</v>
      </c>
      <c r="H179" t="str">
        <f>M179</f>
        <v>RC-27</v>
      </c>
      <c r="I179" t="str">
        <f>ROW()&amp;":"&amp;MATCH("RC"&amp;"*",M180:$M$498,0)+ROW()-1</f>
        <v>179:184</v>
      </c>
      <c r="J179" t="str">
        <f ca="1">INDIRECT("o"&amp;MATCH("RC"&amp;"*",M180:$M$498,0)+ROW()-2)</f>
        <v>current</v>
      </c>
      <c r="K179" t="s">
        <v>242</v>
      </c>
      <c r="L179" t="s">
        <v>11</v>
      </c>
      <c r="M179" t="s">
        <v>243</v>
      </c>
      <c r="O179" t="s">
        <v>14</v>
      </c>
      <c r="R179">
        <v>2009</v>
      </c>
      <c r="S179" t="s">
        <v>244</v>
      </c>
    </row>
    <row r="180" spans="2:19" hidden="1" x14ac:dyDescent="0.25">
      <c r="K180" t="s">
        <v>245</v>
      </c>
    </row>
    <row r="181" spans="2:19" hidden="1" x14ac:dyDescent="0.25">
      <c r="K181" t="s">
        <v>246</v>
      </c>
      <c r="L181" t="s">
        <v>247</v>
      </c>
      <c r="Q181" t="s">
        <v>15</v>
      </c>
    </row>
    <row r="182" spans="2:19" hidden="1" x14ac:dyDescent="0.25">
      <c r="L182" t="s">
        <v>248</v>
      </c>
    </row>
    <row r="183" spans="2:19" hidden="1" x14ac:dyDescent="0.25">
      <c r="O183" t="s">
        <v>17</v>
      </c>
      <c r="Q183" t="s">
        <v>18</v>
      </c>
    </row>
    <row r="184" spans="2:19" hidden="1" x14ac:dyDescent="0.25"/>
    <row r="185" spans="2:19" x14ac:dyDescent="0.25">
      <c r="B185" t="str">
        <f>K185</f>
        <v>N979TM</v>
      </c>
      <c r="C185" t="str">
        <f>H185</f>
        <v>RC-28</v>
      </c>
      <c r="D185" t="str">
        <f ca="1">J185</f>
        <v>current</v>
      </c>
      <c r="E185" t="str">
        <f>IF(Q185=0,IF(K186=0,"???",K186),Q185)</f>
        <v>Sierra Pacific Industries Redding CA bought 7/23/20</v>
      </c>
      <c r="F185" t="s">
        <v>598</v>
      </c>
      <c r="H185" t="str">
        <f>M185</f>
        <v>RC-28</v>
      </c>
      <c r="I185" t="str">
        <f>ROW()&amp;":"&amp;MATCH("RC"&amp;"*",M186:$M$498,0)+ROW()-1</f>
        <v>185:190</v>
      </c>
      <c r="J185" t="str">
        <f ca="1">INDIRECT("o"&amp;MATCH("RC"&amp;"*",M186:$M$498,0)+ROW()-2)</f>
        <v>current</v>
      </c>
      <c r="K185" t="s">
        <v>249</v>
      </c>
      <c r="L185" t="s">
        <v>69</v>
      </c>
      <c r="M185" t="s">
        <v>250</v>
      </c>
      <c r="O185" t="s">
        <v>14</v>
      </c>
      <c r="R185">
        <v>2009</v>
      </c>
    </row>
    <row r="186" spans="2:19" hidden="1" x14ac:dyDescent="0.25">
      <c r="K186" t="s">
        <v>251</v>
      </c>
    </row>
    <row r="187" spans="2:19" hidden="1" x14ac:dyDescent="0.25">
      <c r="K187" t="s">
        <v>249</v>
      </c>
      <c r="L187" t="s">
        <v>252</v>
      </c>
      <c r="S187" t="s">
        <v>253</v>
      </c>
    </row>
    <row r="188" spans="2:19" hidden="1" x14ac:dyDescent="0.25">
      <c r="K188" t="s">
        <v>254</v>
      </c>
      <c r="Q188" t="s">
        <v>15</v>
      </c>
    </row>
    <row r="189" spans="2:19" hidden="1" x14ac:dyDescent="0.25">
      <c r="O189" t="s">
        <v>17</v>
      </c>
      <c r="Q189" t="s">
        <v>18</v>
      </c>
    </row>
    <row r="190" spans="2:19" hidden="1" x14ac:dyDescent="0.25"/>
    <row r="191" spans="2:19" x14ac:dyDescent="0.25">
      <c r="B191" t="str">
        <f>K191</f>
        <v>N319SG</v>
      </c>
      <c r="C191" t="str">
        <f>H191</f>
        <v>RC-29</v>
      </c>
      <c r="D191" t="str">
        <f ca="1">J191</f>
        <v>current</v>
      </c>
      <c r="E191" t="str">
        <f>IF(Q191=0,IF(K192=0,"???",K192),Q191)</f>
        <v>rg 08/23/2019 Sunshine Sky Aviation LLC</v>
      </c>
      <c r="F191" t="s">
        <v>598</v>
      </c>
      <c r="H191" t="str">
        <f>M191</f>
        <v>RC-29</v>
      </c>
      <c r="I191" t="str">
        <f>ROW()&amp;":"&amp;MATCH("RC"&amp;"*",M192:$M$498,0)+ROW()-1</f>
        <v>191:198</v>
      </c>
      <c r="J191" t="str">
        <f ca="1">INDIRECT("o"&amp;MATCH("RC"&amp;"*",M192:$M$498,0)+ROW()-2)</f>
        <v>current</v>
      </c>
      <c r="K191" t="s">
        <v>255</v>
      </c>
      <c r="L191" t="s">
        <v>11</v>
      </c>
      <c r="M191" t="s">
        <v>256</v>
      </c>
      <c r="O191" t="s">
        <v>14</v>
      </c>
      <c r="R191">
        <v>2009</v>
      </c>
    </row>
    <row r="192" spans="2:19" hidden="1" x14ac:dyDescent="0.25">
      <c r="K192" t="s">
        <v>257</v>
      </c>
    </row>
    <row r="193" spans="2:19" hidden="1" x14ac:dyDescent="0.25">
      <c r="K193" t="s">
        <v>258</v>
      </c>
      <c r="L193" t="s">
        <v>259</v>
      </c>
    </row>
    <row r="194" spans="2:19" hidden="1" x14ac:dyDescent="0.25">
      <c r="K194" t="s">
        <v>260</v>
      </c>
      <c r="L194" t="s">
        <v>261</v>
      </c>
    </row>
    <row r="195" spans="2:19" hidden="1" x14ac:dyDescent="0.25">
      <c r="K195" t="s">
        <v>262</v>
      </c>
      <c r="L195" t="s">
        <v>263</v>
      </c>
      <c r="S195" t="s">
        <v>264</v>
      </c>
    </row>
    <row r="196" spans="2:19" hidden="1" x14ac:dyDescent="0.25">
      <c r="K196" t="s">
        <v>265</v>
      </c>
    </row>
    <row r="197" spans="2:19" hidden="1" x14ac:dyDescent="0.25">
      <c r="O197" t="s">
        <v>17</v>
      </c>
      <c r="Q197" t="s">
        <v>18</v>
      </c>
    </row>
    <row r="198" spans="2:19" hidden="1" x14ac:dyDescent="0.25"/>
    <row r="199" spans="2:19" x14ac:dyDescent="0.25">
      <c r="B199" t="str">
        <f>K199</f>
        <v>XA-OAC</v>
      </c>
      <c r="C199" t="str">
        <f>H199</f>
        <v>RC-30</v>
      </c>
      <c r="D199" t="str">
        <f ca="1">J199</f>
        <v>current</v>
      </c>
      <c r="E199" t="str">
        <f>IF(Q199=0,IF(K200=0,"???",K200),Q199)</f>
        <v>???</v>
      </c>
      <c r="F199" t="s">
        <v>599</v>
      </c>
      <c r="H199" t="str">
        <f>M199</f>
        <v>RC-30</v>
      </c>
      <c r="I199" t="str">
        <f>ROW()&amp;":"&amp;MATCH("RC"&amp;"*",M200:$M$498,0)+ROW()-1</f>
        <v>199:203</v>
      </c>
      <c r="J199" t="str">
        <f ca="1">INDIRECT("o"&amp;MATCH("RC"&amp;"*",M200:$M$498,0)+ROW()-2)</f>
        <v>current</v>
      </c>
      <c r="K199" t="s">
        <v>266</v>
      </c>
      <c r="L199" t="s">
        <v>11</v>
      </c>
      <c r="M199" t="s">
        <v>267</v>
      </c>
      <c r="O199" t="s">
        <v>14</v>
      </c>
      <c r="R199">
        <v>2009</v>
      </c>
    </row>
    <row r="200" spans="2:19" hidden="1" x14ac:dyDescent="0.25"/>
    <row r="201" spans="2:19" hidden="1" x14ac:dyDescent="0.25">
      <c r="K201" t="s">
        <v>268</v>
      </c>
      <c r="L201" t="s">
        <v>269</v>
      </c>
      <c r="S201" t="s">
        <v>270</v>
      </c>
    </row>
    <row r="202" spans="2:19" hidden="1" x14ac:dyDescent="0.25">
      <c r="O202" t="s">
        <v>17</v>
      </c>
      <c r="Q202" t="s">
        <v>18</v>
      </c>
    </row>
    <row r="203" spans="2:19" hidden="1" x14ac:dyDescent="0.25"/>
    <row r="204" spans="2:19" x14ac:dyDescent="0.25">
      <c r="B204" t="str">
        <f>K204</f>
        <v>N31JE</v>
      </c>
      <c r="C204" t="str">
        <f>H204</f>
        <v>RC-31</v>
      </c>
      <c r="D204" t="str">
        <f ca="1">J204</f>
        <v>current</v>
      </c>
      <c r="E204" t="str">
        <f>IF(Q204=0,IF(K205=0,"???",K205),Q204)</f>
        <v>Talon Air</v>
      </c>
      <c r="F204" t="s">
        <v>598</v>
      </c>
      <c r="G204">
        <f>MATCH(K204,$A$500:$A$511,0)</f>
        <v>5</v>
      </c>
      <c r="H204" t="str">
        <f>M204</f>
        <v>RC-31</v>
      </c>
      <c r="I204" t="str">
        <f>ROW()&amp;":"&amp;MATCH("RC"&amp;"*",M205:$M$498,0)+ROW()-1</f>
        <v>204:209</v>
      </c>
      <c r="J204" t="str">
        <f ca="1">INDIRECT("o"&amp;MATCH("RC"&amp;"*",M205:$M$498,0)+ROW()-2)</f>
        <v>current</v>
      </c>
      <c r="K204" t="s">
        <v>271</v>
      </c>
      <c r="L204" t="s">
        <v>11</v>
      </c>
      <c r="M204" t="s">
        <v>272</v>
      </c>
      <c r="O204" t="s">
        <v>14</v>
      </c>
      <c r="Q204" t="s">
        <v>53</v>
      </c>
      <c r="R204">
        <v>2009</v>
      </c>
    </row>
    <row r="205" spans="2:19" hidden="1" x14ac:dyDescent="0.25">
      <c r="K205" t="s">
        <v>273</v>
      </c>
    </row>
    <row r="206" spans="2:19" hidden="1" x14ac:dyDescent="0.25">
      <c r="K206" t="s">
        <v>274</v>
      </c>
      <c r="L206" t="s">
        <v>275</v>
      </c>
    </row>
    <row r="207" spans="2:19" hidden="1" x14ac:dyDescent="0.25">
      <c r="K207" t="s">
        <v>276</v>
      </c>
      <c r="L207" t="s">
        <v>277</v>
      </c>
      <c r="Q207" t="s">
        <v>178</v>
      </c>
      <c r="S207" t="s">
        <v>278</v>
      </c>
    </row>
    <row r="208" spans="2:19" hidden="1" x14ac:dyDescent="0.25">
      <c r="O208" t="s">
        <v>17</v>
      </c>
      <c r="Q208" t="s">
        <v>18</v>
      </c>
    </row>
    <row r="209" spans="2:19" hidden="1" x14ac:dyDescent="0.25"/>
    <row r="210" spans="2:19" x14ac:dyDescent="0.25">
      <c r="B210" t="str">
        <f>K210</f>
        <v>N729JE</v>
      </c>
      <c r="C210" t="str">
        <f>H210</f>
        <v>RC-32</v>
      </c>
      <c r="D210" t="str">
        <f ca="1">J210</f>
        <v>current</v>
      </c>
      <c r="E210" t="str">
        <f>IF(Q210=0,IF(K211=0,"???",K211),Q210)</f>
        <v>AirShare</v>
      </c>
      <c r="F210" t="s">
        <v>598</v>
      </c>
      <c r="H210" t="str">
        <f>M210</f>
        <v>RC-32</v>
      </c>
      <c r="I210" t="str">
        <f>ROW()&amp;":"&amp;MATCH("RC"&amp;"*",M211:$M$498,0)+ROW()-1</f>
        <v>210:220</v>
      </c>
      <c r="J210" t="str">
        <f ca="1">INDIRECT("o"&amp;MATCH("RC"&amp;"*",M211:$M$498,0)+ROW()-2)</f>
        <v>current</v>
      </c>
      <c r="K210" t="s">
        <v>279</v>
      </c>
      <c r="L210" t="s">
        <v>11</v>
      </c>
      <c r="M210" t="s">
        <v>280</v>
      </c>
      <c r="O210" t="s">
        <v>14</v>
      </c>
      <c r="Q210" t="s">
        <v>103</v>
      </c>
      <c r="R210">
        <v>2009</v>
      </c>
    </row>
    <row r="211" spans="2:19" hidden="1" x14ac:dyDescent="0.25">
      <c r="K211" t="s">
        <v>281</v>
      </c>
    </row>
    <row r="212" spans="2:19" hidden="1" x14ac:dyDescent="0.25">
      <c r="K212" t="s">
        <v>279</v>
      </c>
      <c r="L212" t="s">
        <v>282</v>
      </c>
      <c r="Q212" t="s">
        <v>103</v>
      </c>
    </row>
    <row r="213" spans="2:19" hidden="1" x14ac:dyDescent="0.25">
      <c r="K213" t="s">
        <v>283</v>
      </c>
      <c r="L213" t="s">
        <v>284</v>
      </c>
      <c r="Q213" t="s">
        <v>103</v>
      </c>
    </row>
    <row r="214" spans="2:19" hidden="1" x14ac:dyDescent="0.25">
      <c r="K214" t="s">
        <v>285</v>
      </c>
      <c r="L214" t="s">
        <v>286</v>
      </c>
    </row>
    <row r="215" spans="2:19" hidden="1" x14ac:dyDescent="0.25">
      <c r="K215" t="s">
        <v>287</v>
      </c>
      <c r="L215" t="s">
        <v>288</v>
      </c>
    </row>
    <row r="216" spans="2:19" hidden="1" x14ac:dyDescent="0.25">
      <c r="K216" t="s">
        <v>289</v>
      </c>
      <c r="L216" t="s">
        <v>290</v>
      </c>
    </row>
    <row r="217" spans="2:19" hidden="1" x14ac:dyDescent="0.25">
      <c r="K217" t="s">
        <v>289</v>
      </c>
      <c r="L217" t="s">
        <v>291</v>
      </c>
      <c r="S217" t="s">
        <v>292</v>
      </c>
    </row>
    <row r="218" spans="2:19" hidden="1" x14ac:dyDescent="0.25">
      <c r="K218" t="s">
        <v>293</v>
      </c>
      <c r="Q218" t="s">
        <v>15</v>
      </c>
    </row>
    <row r="219" spans="2:19" hidden="1" x14ac:dyDescent="0.25">
      <c r="O219" t="s">
        <v>17</v>
      </c>
      <c r="Q219" t="s">
        <v>18</v>
      </c>
    </row>
    <row r="220" spans="2:19" hidden="1" x14ac:dyDescent="0.25"/>
    <row r="221" spans="2:19" x14ac:dyDescent="0.25">
      <c r="B221" t="str">
        <f>K221</f>
        <v>N440MB</v>
      </c>
      <c r="C221" t="str">
        <f>H221</f>
        <v>RC-33</v>
      </c>
      <c r="D221" t="str">
        <f ca="1">J221</f>
        <v>current</v>
      </c>
      <c r="E221" t="str">
        <f>IF(Q221=0,IF(K222=0,"???",K222),Q221)</f>
        <v>rg 12/14/09 B No 200 Corp. Melville NY</v>
      </c>
      <c r="F221" t="s">
        <v>598</v>
      </c>
      <c r="H221" t="str">
        <f>M221</f>
        <v>RC-33</v>
      </c>
      <c r="I221" t="str">
        <f>ROW()&amp;":"&amp;MATCH("RC"&amp;"*",M222:$M$498,0)+ROW()-1</f>
        <v>221:225</v>
      </c>
      <c r="J221" t="str">
        <f ca="1">INDIRECT("o"&amp;MATCH("RC"&amp;"*",M222:$M$498,0)+ROW()-2)</f>
        <v>current</v>
      </c>
      <c r="K221" t="s">
        <v>294</v>
      </c>
      <c r="L221" t="s">
        <v>11</v>
      </c>
      <c r="M221" t="s">
        <v>295</v>
      </c>
      <c r="O221" t="s">
        <v>14</v>
      </c>
      <c r="R221">
        <v>2009</v>
      </c>
    </row>
    <row r="222" spans="2:19" hidden="1" x14ac:dyDescent="0.25">
      <c r="K222" t="s">
        <v>296</v>
      </c>
    </row>
    <row r="223" spans="2:19" hidden="1" x14ac:dyDescent="0.25">
      <c r="K223" t="s">
        <v>297</v>
      </c>
      <c r="L223" t="s">
        <v>116</v>
      </c>
      <c r="Q223" t="s">
        <v>15</v>
      </c>
    </row>
    <row r="224" spans="2:19" hidden="1" x14ac:dyDescent="0.25">
      <c r="O224" t="s">
        <v>17</v>
      </c>
      <c r="Q224" t="s">
        <v>18</v>
      </c>
    </row>
    <row r="225" spans="2:18" hidden="1" x14ac:dyDescent="0.25"/>
    <row r="226" spans="2:18" x14ac:dyDescent="0.25">
      <c r="B226" t="str">
        <f>K226</f>
        <v>OY-JJL</v>
      </c>
      <c r="C226" t="str">
        <f>H226</f>
        <v>RC-34</v>
      </c>
      <c r="D226" t="str">
        <f ca="1">J226</f>
        <v>current</v>
      </c>
      <c r="E226" t="str">
        <f>IF(Q226=0,IF(K227=0,"???",K227),Q226)</f>
        <v>Sun-Air of Scandinavia</v>
      </c>
      <c r="F226" t="s">
        <v>836</v>
      </c>
      <c r="H226" t="str">
        <f>M226</f>
        <v>RC-34</v>
      </c>
      <c r="I226" t="str">
        <f>ROW()&amp;":"&amp;MATCH("RC"&amp;"*",M227:$M$498,0)+ROW()-1</f>
        <v>226:237</v>
      </c>
      <c r="J226" t="str">
        <f ca="1">INDIRECT("o"&amp;MATCH("RC"&amp;"*",M227:$M$498,0)+ROW()-2)</f>
        <v>current</v>
      </c>
      <c r="K226" t="s">
        <v>298</v>
      </c>
      <c r="L226" t="s">
        <v>11</v>
      </c>
      <c r="M226" t="s">
        <v>299</v>
      </c>
      <c r="O226" t="s">
        <v>300</v>
      </c>
      <c r="Q226" t="s">
        <v>301</v>
      </c>
      <c r="R226">
        <v>2009</v>
      </c>
    </row>
    <row r="227" spans="2:18" hidden="1" x14ac:dyDescent="0.25">
      <c r="K227" t="s">
        <v>302</v>
      </c>
    </row>
    <row r="228" spans="2:18" hidden="1" x14ac:dyDescent="0.25">
      <c r="K228" t="s">
        <v>303</v>
      </c>
      <c r="L228" t="s">
        <v>304</v>
      </c>
    </row>
    <row r="229" spans="2:18" hidden="1" x14ac:dyDescent="0.25">
      <c r="K229" t="s">
        <v>305</v>
      </c>
      <c r="L229" t="s">
        <v>306</v>
      </c>
    </row>
    <row r="230" spans="2:18" hidden="1" x14ac:dyDescent="0.25">
      <c r="K230" t="s">
        <v>307</v>
      </c>
      <c r="L230" t="s">
        <v>308</v>
      </c>
      <c r="Q230" t="s">
        <v>301</v>
      </c>
    </row>
    <row r="231" spans="2:18" hidden="1" x14ac:dyDescent="0.25">
      <c r="K231" t="s">
        <v>307</v>
      </c>
      <c r="L231" t="s">
        <v>309</v>
      </c>
      <c r="Q231" t="s">
        <v>310</v>
      </c>
    </row>
    <row r="232" spans="2:18" hidden="1" x14ac:dyDescent="0.25">
      <c r="K232" t="s">
        <v>307</v>
      </c>
      <c r="L232" t="s">
        <v>311</v>
      </c>
      <c r="Q232" t="s">
        <v>312</v>
      </c>
    </row>
    <row r="233" spans="2:18" hidden="1" x14ac:dyDescent="0.25">
      <c r="K233" t="s">
        <v>307</v>
      </c>
      <c r="L233" t="s">
        <v>313</v>
      </c>
      <c r="Q233" t="s">
        <v>314</v>
      </c>
    </row>
    <row r="234" spans="2:18" hidden="1" x14ac:dyDescent="0.25">
      <c r="K234" t="s">
        <v>315</v>
      </c>
      <c r="L234" t="s">
        <v>316</v>
      </c>
      <c r="Q234" t="s">
        <v>314</v>
      </c>
    </row>
    <row r="235" spans="2:18" hidden="1" x14ac:dyDescent="0.25">
      <c r="K235" t="s">
        <v>317</v>
      </c>
      <c r="Q235" t="s">
        <v>15</v>
      </c>
    </row>
    <row r="236" spans="2:18" hidden="1" x14ac:dyDescent="0.25">
      <c r="O236" t="s">
        <v>17</v>
      </c>
      <c r="Q236" t="s">
        <v>18</v>
      </c>
    </row>
    <row r="237" spans="2:18" hidden="1" x14ac:dyDescent="0.25"/>
    <row r="238" spans="2:18" x14ac:dyDescent="0.25">
      <c r="B238" t="str">
        <f>K238</f>
        <v>N986JC</v>
      </c>
      <c r="C238" t="str">
        <f>H238</f>
        <v>RC-35</v>
      </c>
      <c r="D238" t="str">
        <f ca="1">J238</f>
        <v>current</v>
      </c>
      <c r="E238" t="str">
        <f>IF(Q238=0,IF(K239=0,"???",K239),Q238)</f>
        <v>Executive Air Taxi, Bismarck ND bought 12/31/20</v>
      </c>
      <c r="F238" t="s">
        <v>598</v>
      </c>
      <c r="H238" t="str">
        <f>M238</f>
        <v>RC-35</v>
      </c>
      <c r="I238" t="str">
        <f>ROW()&amp;":"&amp;MATCH("RC"&amp;"*",M239:$M$498,0)+ROW()-1</f>
        <v>238:243</v>
      </c>
      <c r="J238" t="str">
        <f ca="1">INDIRECT("o"&amp;MATCH("RC"&amp;"*",M239:$M$498,0)+ROW()-2)</f>
        <v>current</v>
      </c>
      <c r="K238" t="s">
        <v>318</v>
      </c>
      <c r="L238" t="s">
        <v>11</v>
      </c>
      <c r="M238" t="s">
        <v>319</v>
      </c>
      <c r="O238" t="s">
        <v>14</v>
      </c>
      <c r="R238">
        <v>2009</v>
      </c>
    </row>
    <row r="239" spans="2:18" hidden="1" x14ac:dyDescent="0.25">
      <c r="K239" t="s">
        <v>320</v>
      </c>
    </row>
    <row r="240" spans="2:18" hidden="1" x14ac:dyDescent="0.25">
      <c r="K240" t="s">
        <v>318</v>
      </c>
      <c r="L240" t="s">
        <v>321</v>
      </c>
    </row>
    <row r="241" spans="2:19" hidden="1" x14ac:dyDescent="0.25">
      <c r="K241" t="s">
        <v>318</v>
      </c>
      <c r="L241" t="s">
        <v>322</v>
      </c>
      <c r="S241" t="s">
        <v>323</v>
      </c>
    </row>
    <row r="242" spans="2:19" hidden="1" x14ac:dyDescent="0.25">
      <c r="O242" t="s">
        <v>17</v>
      </c>
      <c r="Q242" t="s">
        <v>18</v>
      </c>
    </row>
    <row r="243" spans="2:19" hidden="1" x14ac:dyDescent="0.25"/>
    <row r="244" spans="2:19" x14ac:dyDescent="0.25">
      <c r="B244" t="str">
        <f>K244</f>
        <v>N360JE</v>
      </c>
      <c r="C244" t="str">
        <f>H244</f>
        <v>RC-36</v>
      </c>
      <c r="D244" t="str">
        <f ca="1">J244</f>
        <v>current</v>
      </c>
      <c r="E244" t="str">
        <f>IF(Q244=0,IF(K245=0,"???",K245),Q244)</f>
        <v>Talon Air</v>
      </c>
      <c r="F244" t="s">
        <v>598</v>
      </c>
      <c r="G244">
        <f>MATCH(K244,$A$500:$A$511,0)</f>
        <v>12</v>
      </c>
      <c r="H244" t="str">
        <f>M244</f>
        <v>RC-36</v>
      </c>
      <c r="I244" t="str">
        <f>ROW()&amp;":"&amp;MATCH("RC"&amp;"*",M245:$M$498,0)+ROW()-1</f>
        <v>244:250</v>
      </c>
      <c r="J244" t="str">
        <f ca="1">INDIRECT("o"&amp;MATCH("RC"&amp;"*",M245:$M$498,0)+ROW()-2)</f>
        <v>current</v>
      </c>
      <c r="K244" t="s">
        <v>324</v>
      </c>
      <c r="L244" t="s">
        <v>11</v>
      </c>
      <c r="M244" t="s">
        <v>325</v>
      </c>
      <c r="O244" t="s">
        <v>14</v>
      </c>
      <c r="Q244" t="s">
        <v>53</v>
      </c>
      <c r="R244">
        <v>2009</v>
      </c>
    </row>
    <row r="245" spans="2:19" hidden="1" x14ac:dyDescent="0.25">
      <c r="K245" t="s">
        <v>326</v>
      </c>
    </row>
    <row r="246" spans="2:19" hidden="1" x14ac:dyDescent="0.25">
      <c r="K246" t="s">
        <v>327</v>
      </c>
      <c r="L246" t="s">
        <v>328</v>
      </c>
    </row>
    <row r="247" spans="2:19" hidden="1" x14ac:dyDescent="0.25">
      <c r="K247" t="s">
        <v>329</v>
      </c>
      <c r="L247" t="s">
        <v>330</v>
      </c>
    </row>
    <row r="248" spans="2:19" hidden="1" x14ac:dyDescent="0.25">
      <c r="K248" t="s">
        <v>329</v>
      </c>
      <c r="L248" t="s">
        <v>331</v>
      </c>
      <c r="Q248" t="s">
        <v>15</v>
      </c>
      <c r="S248" t="s">
        <v>332</v>
      </c>
    </row>
    <row r="249" spans="2:19" hidden="1" x14ac:dyDescent="0.25">
      <c r="O249" t="s">
        <v>17</v>
      </c>
      <c r="Q249" t="s">
        <v>18</v>
      </c>
    </row>
    <row r="250" spans="2:19" hidden="1" x14ac:dyDescent="0.25"/>
    <row r="251" spans="2:19" x14ac:dyDescent="0.25">
      <c r="B251" t="str">
        <f>K251</f>
        <v>N33VC</v>
      </c>
      <c r="C251" t="str">
        <f>H251</f>
        <v>RC-37</v>
      </c>
      <c r="D251" t="str">
        <f ca="1">J251</f>
        <v>current</v>
      </c>
      <c r="E251" t="str">
        <f>IF(Q251=0,IF(K252=0,"???",K252),Q251)</f>
        <v>rrg Silver Lake Aviation Llc Salt Lake City UT</v>
      </c>
      <c r="F251" t="s">
        <v>598</v>
      </c>
      <c r="H251" t="str">
        <f>M251</f>
        <v>RC-37</v>
      </c>
      <c r="I251" t="str">
        <f>ROW()&amp;":"&amp;MATCH("RC"&amp;"*",M252:$M$498,0)+ROW()-1</f>
        <v>251:255</v>
      </c>
      <c r="J251" t="str">
        <f ca="1">INDIRECT("o"&amp;MATCH("RC"&amp;"*",M252:$M$498,0)+ROW()-2)</f>
        <v>current</v>
      </c>
      <c r="K251" t="s">
        <v>333</v>
      </c>
      <c r="L251" t="s">
        <v>11</v>
      </c>
      <c r="M251" t="s">
        <v>334</v>
      </c>
      <c r="O251" t="s">
        <v>14</v>
      </c>
      <c r="R251">
        <v>2009</v>
      </c>
    </row>
    <row r="252" spans="2:19" hidden="1" x14ac:dyDescent="0.25">
      <c r="K252" t="s">
        <v>335</v>
      </c>
    </row>
    <row r="253" spans="2:19" hidden="1" x14ac:dyDescent="0.25">
      <c r="K253" t="s">
        <v>336</v>
      </c>
      <c r="L253" t="s">
        <v>337</v>
      </c>
      <c r="S253" t="s">
        <v>338</v>
      </c>
    </row>
    <row r="254" spans="2:19" hidden="1" x14ac:dyDescent="0.25">
      <c r="O254" t="s">
        <v>17</v>
      </c>
      <c r="Q254" t="s">
        <v>18</v>
      </c>
    </row>
    <row r="255" spans="2:19" hidden="1" x14ac:dyDescent="0.25"/>
    <row r="256" spans="2:19" x14ac:dyDescent="0.25">
      <c r="B256" t="str">
        <f>K256</f>
        <v>5N-NOC</v>
      </c>
      <c r="C256" t="str">
        <f>H256</f>
        <v>RC-38</v>
      </c>
      <c r="D256" t="str">
        <f ca="1">J256</f>
        <v>current</v>
      </c>
      <c r="E256" t="str">
        <f>IF(Q256=0,IF(K257=0,"???",K257),Q256)</f>
        <v>???</v>
      </c>
      <c r="F256" t="s">
        <v>600</v>
      </c>
      <c r="H256" t="str">
        <f>M256</f>
        <v>RC-38</v>
      </c>
      <c r="I256" t="str">
        <f>ROW()&amp;":"&amp;MATCH("RC"&amp;"*",M257:$M$498,0)+ROW()-1</f>
        <v>256:260</v>
      </c>
      <c r="J256" t="str">
        <f ca="1">INDIRECT("o"&amp;MATCH("RC"&amp;"*",M257:$M$498,0)+ROW()-2)</f>
        <v>current</v>
      </c>
      <c r="K256" t="s">
        <v>339</v>
      </c>
      <c r="L256" t="s">
        <v>11</v>
      </c>
      <c r="M256" t="s">
        <v>340</v>
      </c>
      <c r="R256">
        <v>2010</v>
      </c>
    </row>
    <row r="257" spans="2:19" hidden="1" x14ac:dyDescent="0.25"/>
    <row r="258" spans="2:19" hidden="1" x14ac:dyDescent="0.25">
      <c r="K258" t="s">
        <v>341</v>
      </c>
      <c r="L258" t="s">
        <v>342</v>
      </c>
      <c r="Q258" t="s">
        <v>15</v>
      </c>
    </row>
    <row r="259" spans="2:19" hidden="1" x14ac:dyDescent="0.25">
      <c r="O259" t="s">
        <v>17</v>
      </c>
      <c r="Q259" t="s">
        <v>18</v>
      </c>
    </row>
    <row r="260" spans="2:19" hidden="1" x14ac:dyDescent="0.25"/>
    <row r="261" spans="2:19" x14ac:dyDescent="0.25">
      <c r="B261" t="str">
        <f>K261</f>
        <v>OY-JJS</v>
      </c>
      <c r="C261" t="str">
        <f>H261</f>
        <v>RC-39</v>
      </c>
      <c r="D261" t="str">
        <f ca="1">J261</f>
        <v>current</v>
      </c>
      <c r="E261" t="str">
        <f>IF(Q261=0,IF(K262=0,"???",K262),Q261)</f>
        <v>Sun-Air of Scandinavia</v>
      </c>
      <c r="F261" t="s">
        <v>836</v>
      </c>
      <c r="H261" t="str">
        <f>M261</f>
        <v>RC-39</v>
      </c>
      <c r="I261" t="str">
        <f>ROW()&amp;":"&amp;MATCH("RC"&amp;"*",M262:$M$498,0)+ROW()-1</f>
        <v>261:266</v>
      </c>
      <c r="J261" t="str">
        <f ca="1">INDIRECT("o"&amp;MATCH("RC"&amp;"*",M262:$M$498,0)+ROW()-2)</f>
        <v>current</v>
      </c>
      <c r="K261" t="s">
        <v>343</v>
      </c>
      <c r="L261" t="s">
        <v>11</v>
      </c>
      <c r="M261" t="s">
        <v>344</v>
      </c>
      <c r="O261" t="s">
        <v>14</v>
      </c>
      <c r="Q261" t="s">
        <v>301</v>
      </c>
      <c r="R261">
        <v>2009</v>
      </c>
    </row>
    <row r="262" spans="2:19" hidden="1" x14ac:dyDescent="0.25">
      <c r="K262" t="s">
        <v>345</v>
      </c>
    </row>
    <row r="263" spans="2:19" hidden="1" x14ac:dyDescent="0.25">
      <c r="K263" t="s">
        <v>346</v>
      </c>
      <c r="L263" t="s">
        <v>347</v>
      </c>
    </row>
    <row r="264" spans="2:19" hidden="1" x14ac:dyDescent="0.25">
      <c r="K264" t="s">
        <v>348</v>
      </c>
      <c r="Q264" t="s">
        <v>15</v>
      </c>
    </row>
    <row r="265" spans="2:19" hidden="1" x14ac:dyDescent="0.25">
      <c r="O265" t="s">
        <v>17</v>
      </c>
      <c r="Q265" t="s">
        <v>18</v>
      </c>
    </row>
    <row r="266" spans="2:19" hidden="1" x14ac:dyDescent="0.25"/>
    <row r="267" spans="2:19" x14ac:dyDescent="0.25">
      <c r="B267" t="str">
        <f>K267</f>
        <v>N40RQ</v>
      </c>
      <c r="C267" t="str">
        <f>H267</f>
        <v>RC-40</v>
      </c>
      <c r="D267" t="str">
        <f ca="1">J267</f>
        <v>current</v>
      </c>
      <c r="E267" t="str">
        <f>IF(Q267=0,IF(K268=0,"???",K268),Q267)</f>
        <v>Penn Aerospace Solutions LLC, Watsontown PA bought 5/8/20</v>
      </c>
      <c r="F267" t="s">
        <v>598</v>
      </c>
      <c r="H267" t="str">
        <f>M267</f>
        <v>RC-40</v>
      </c>
      <c r="I267" t="str">
        <f>ROW()&amp;":"&amp;MATCH("RC"&amp;"*",M268:$M$498,0)+ROW()-1</f>
        <v>267:275</v>
      </c>
      <c r="J267" t="str">
        <f ca="1">INDIRECT("o"&amp;MATCH("RC"&amp;"*",M268:$M$498,0)+ROW()-2)</f>
        <v>current</v>
      </c>
      <c r="K267" t="s">
        <v>349</v>
      </c>
      <c r="L267" t="s">
        <v>11</v>
      </c>
      <c r="M267" t="s">
        <v>350</v>
      </c>
      <c r="O267" t="s">
        <v>14</v>
      </c>
      <c r="R267">
        <v>2010</v>
      </c>
    </row>
    <row r="268" spans="2:19" hidden="1" x14ac:dyDescent="0.25">
      <c r="K268" t="s">
        <v>351</v>
      </c>
    </row>
    <row r="269" spans="2:19" hidden="1" x14ac:dyDescent="0.25">
      <c r="K269" t="s">
        <v>349</v>
      </c>
      <c r="L269" t="s">
        <v>352</v>
      </c>
    </row>
    <row r="270" spans="2:19" hidden="1" x14ac:dyDescent="0.25">
      <c r="K270" t="s">
        <v>349</v>
      </c>
      <c r="L270" t="s">
        <v>353</v>
      </c>
    </row>
    <row r="271" spans="2:19" hidden="1" x14ac:dyDescent="0.25">
      <c r="K271" t="s">
        <v>354</v>
      </c>
      <c r="L271" t="s">
        <v>355</v>
      </c>
    </row>
    <row r="272" spans="2:19" hidden="1" x14ac:dyDescent="0.25">
      <c r="K272" t="s">
        <v>356</v>
      </c>
      <c r="L272" t="s">
        <v>357</v>
      </c>
      <c r="S272" t="s">
        <v>358</v>
      </c>
    </row>
    <row r="273" spans="2:19" hidden="1" x14ac:dyDescent="0.25">
      <c r="K273" t="s">
        <v>356</v>
      </c>
      <c r="L273" t="s">
        <v>116</v>
      </c>
      <c r="Q273" t="s">
        <v>15</v>
      </c>
      <c r="S273" t="s">
        <v>359</v>
      </c>
    </row>
    <row r="274" spans="2:19" hidden="1" x14ac:dyDescent="0.25">
      <c r="O274" t="s">
        <v>17</v>
      </c>
      <c r="Q274" t="s">
        <v>18</v>
      </c>
    </row>
    <row r="275" spans="2:19" hidden="1" x14ac:dyDescent="0.25"/>
    <row r="276" spans="2:19" x14ac:dyDescent="0.25">
      <c r="B276" t="str">
        <f>K276</f>
        <v>VT-VDM</v>
      </c>
      <c r="C276" t="str">
        <f>H276</f>
        <v>RC-41</v>
      </c>
      <c r="D276" t="str">
        <f ca="1">J276</f>
        <v>current</v>
      </c>
      <c r="E276" t="str">
        <f>IF(Q276=0,IF(K277=0,"???",K277),Q276)</f>
        <v>rg 11/04/10 Modern Road Makers PVT Ltd</v>
      </c>
      <c r="F276" t="s">
        <v>1000</v>
      </c>
      <c r="H276" t="str">
        <f>M276</f>
        <v>RC-41</v>
      </c>
      <c r="I276" t="str">
        <f>ROW()&amp;":"&amp;MATCH("RC"&amp;"*",M277:$M$498,0)+ROW()-1</f>
        <v>276:280</v>
      </c>
      <c r="J276" t="str">
        <f ca="1">INDIRECT("o"&amp;MATCH("RC"&amp;"*",M277:$M$498,0)+ROW()-2)</f>
        <v>current</v>
      </c>
      <c r="K276" t="s">
        <v>360</v>
      </c>
      <c r="L276" t="s">
        <v>11</v>
      </c>
      <c r="M276" t="s">
        <v>361</v>
      </c>
      <c r="O276" t="s">
        <v>300</v>
      </c>
      <c r="R276">
        <v>2010</v>
      </c>
    </row>
    <row r="277" spans="2:19" hidden="1" x14ac:dyDescent="0.25">
      <c r="K277" t="s">
        <v>362</v>
      </c>
    </row>
    <row r="278" spans="2:19" hidden="1" x14ac:dyDescent="0.25">
      <c r="K278" t="s">
        <v>363</v>
      </c>
      <c r="L278" t="s">
        <v>364</v>
      </c>
      <c r="S278" t="s">
        <v>365</v>
      </c>
    </row>
    <row r="279" spans="2:19" hidden="1" x14ac:dyDescent="0.25">
      <c r="O279" t="s">
        <v>17</v>
      </c>
      <c r="Q279" t="s">
        <v>18</v>
      </c>
    </row>
    <row r="280" spans="2:19" hidden="1" x14ac:dyDescent="0.25"/>
    <row r="281" spans="2:19" x14ac:dyDescent="0.25">
      <c r="B281" t="str">
        <f>K281</f>
        <v>N349AJ</v>
      </c>
      <c r="C281" t="str">
        <f>H281</f>
        <v>RC-42</v>
      </c>
      <c r="D281" t="str">
        <f ca="1">J281</f>
        <v>current</v>
      </c>
      <c r="E281" t="str">
        <f>IF(Q281=0,IF(K282=0,"???",K282),Q281)</f>
        <v>MISG Investment PTE Ltd bought 12/7/18</v>
      </c>
      <c r="F281" t="s">
        <v>598</v>
      </c>
      <c r="H281" t="str">
        <f>M281</f>
        <v>RC-42</v>
      </c>
      <c r="I281" t="str">
        <f>ROW()&amp;":"&amp;MATCH("RC"&amp;"*",M282:$M$498,0)+ROW()-1</f>
        <v>281:287</v>
      </c>
      <c r="J281" t="str">
        <f ca="1">INDIRECT("o"&amp;MATCH("RC"&amp;"*",M282:$M$498,0)+ROW()-2)</f>
        <v>current</v>
      </c>
      <c r="K281" t="s">
        <v>366</v>
      </c>
      <c r="L281" t="s">
        <v>11</v>
      </c>
      <c r="M281" t="s">
        <v>367</v>
      </c>
      <c r="O281" t="s">
        <v>14</v>
      </c>
      <c r="R281">
        <v>2010</v>
      </c>
    </row>
    <row r="282" spans="2:19" hidden="1" x14ac:dyDescent="0.25">
      <c r="K282" t="s">
        <v>368</v>
      </c>
    </row>
    <row r="283" spans="2:19" hidden="1" x14ac:dyDescent="0.25">
      <c r="G283" t="e">
        <f t="shared" ref="G283:G284" si="2">MATCH(K283,$A$500:$A$511,0)</f>
        <v>#N/A</v>
      </c>
      <c r="K283" t="s">
        <v>366</v>
      </c>
      <c r="L283" t="s">
        <v>369</v>
      </c>
      <c r="Q283" t="s">
        <v>53</v>
      </c>
    </row>
    <row r="284" spans="2:19" hidden="1" x14ac:dyDescent="0.25">
      <c r="G284" t="e">
        <f t="shared" si="2"/>
        <v>#N/A</v>
      </c>
      <c r="K284" t="s">
        <v>370</v>
      </c>
      <c r="L284" t="s">
        <v>371</v>
      </c>
      <c r="Q284" t="s">
        <v>53</v>
      </c>
      <c r="S284" t="s">
        <v>372</v>
      </c>
    </row>
    <row r="285" spans="2:19" hidden="1" x14ac:dyDescent="0.25">
      <c r="K285" t="s">
        <v>373</v>
      </c>
      <c r="L285" t="s">
        <v>116</v>
      </c>
      <c r="Q285" t="s">
        <v>15</v>
      </c>
    </row>
    <row r="286" spans="2:19" hidden="1" x14ac:dyDescent="0.25">
      <c r="O286" t="s">
        <v>17</v>
      </c>
      <c r="Q286" t="s">
        <v>18</v>
      </c>
    </row>
    <row r="287" spans="2:19" hidden="1" x14ac:dyDescent="0.25"/>
    <row r="288" spans="2:19" x14ac:dyDescent="0.25">
      <c r="B288" t="str">
        <f>K288</f>
        <v>B-3908</v>
      </c>
      <c r="C288" t="str">
        <f>H288</f>
        <v>RC-43</v>
      </c>
      <c r="D288" t="str">
        <f ca="1">J288</f>
        <v>current</v>
      </c>
      <c r="E288" t="str">
        <f>IF(Q288=0,IF(K289=0,"???",K289),Q288)</f>
        <v>Deer Jet Co. Ltd</v>
      </c>
      <c r="F288" t="s">
        <v>772</v>
      </c>
      <c r="H288" t="str">
        <f>M288</f>
        <v>RC-43</v>
      </c>
      <c r="I288" t="str">
        <f>ROW()&amp;":"&amp;MATCH("RC"&amp;"*",M289:$M$498,0)+ROW()-1</f>
        <v>288:292</v>
      </c>
      <c r="J288" t="str">
        <f ca="1">INDIRECT("o"&amp;MATCH("RC"&amp;"*",M289:$M$498,0)+ROW()-2)</f>
        <v>current</v>
      </c>
      <c r="K288" t="s">
        <v>374</v>
      </c>
      <c r="L288" t="s">
        <v>11</v>
      </c>
      <c r="M288" t="s">
        <v>375</v>
      </c>
      <c r="O288" t="s">
        <v>14</v>
      </c>
      <c r="Q288" t="s">
        <v>376</v>
      </c>
      <c r="R288">
        <v>2009</v>
      </c>
      <c r="S288" t="s">
        <v>377</v>
      </c>
    </row>
    <row r="289" spans="2:19" hidden="1" x14ac:dyDescent="0.25">
      <c r="K289" t="s">
        <v>378</v>
      </c>
    </row>
    <row r="290" spans="2:19" hidden="1" x14ac:dyDescent="0.25">
      <c r="K290" t="s">
        <v>379</v>
      </c>
      <c r="L290" t="s">
        <v>380</v>
      </c>
      <c r="Q290" t="s">
        <v>15</v>
      </c>
    </row>
    <row r="291" spans="2:19" hidden="1" x14ac:dyDescent="0.25">
      <c r="O291" t="s">
        <v>17</v>
      </c>
      <c r="Q291" t="s">
        <v>18</v>
      </c>
    </row>
    <row r="292" spans="2:19" hidden="1" x14ac:dyDescent="0.25"/>
    <row r="293" spans="2:19" x14ac:dyDescent="0.25">
      <c r="B293" t="str">
        <f>K293</f>
        <v>N35JV</v>
      </c>
      <c r="C293" t="str">
        <f>H293</f>
        <v>RC-44</v>
      </c>
      <c r="D293" t="str">
        <f ca="1">J293</f>
        <v>current</v>
      </c>
      <c r="E293" t="str">
        <f>IF(Q293=0,IF(K294=0,"???",K294),Q293)</f>
        <v>AP Holding Berhad, Malaysia bought 3/19/21</v>
      </c>
      <c r="F293" t="s">
        <v>598</v>
      </c>
      <c r="H293" t="str">
        <f>M293</f>
        <v>RC-44</v>
      </c>
      <c r="I293" t="str">
        <f>ROW()&amp;":"&amp;MATCH("RC"&amp;"*",M294:$M$498,0)+ROW()-1</f>
        <v>293:299</v>
      </c>
      <c r="J293" t="str">
        <f ca="1">INDIRECT("o"&amp;MATCH("RC"&amp;"*",M294:$M$498,0)+ROW()-2)</f>
        <v>current</v>
      </c>
      <c r="K293" t="s">
        <v>381</v>
      </c>
      <c r="L293" t="s">
        <v>11</v>
      </c>
      <c r="M293" t="s">
        <v>382</v>
      </c>
      <c r="O293" t="s">
        <v>14</v>
      </c>
      <c r="R293">
        <v>2010</v>
      </c>
    </row>
    <row r="294" spans="2:19" hidden="1" x14ac:dyDescent="0.25">
      <c r="K294" t="s">
        <v>383</v>
      </c>
    </row>
    <row r="295" spans="2:19" hidden="1" x14ac:dyDescent="0.25">
      <c r="K295" t="s">
        <v>384</v>
      </c>
      <c r="L295" t="s">
        <v>385</v>
      </c>
      <c r="Q295" t="s">
        <v>386</v>
      </c>
    </row>
    <row r="296" spans="2:19" hidden="1" x14ac:dyDescent="0.25">
      <c r="K296" t="s">
        <v>387</v>
      </c>
      <c r="L296" t="s">
        <v>388</v>
      </c>
      <c r="S296" t="s">
        <v>389</v>
      </c>
    </row>
    <row r="297" spans="2:19" hidden="1" x14ac:dyDescent="0.25">
      <c r="K297" t="s">
        <v>387</v>
      </c>
      <c r="L297" t="s">
        <v>116</v>
      </c>
      <c r="Q297" t="s">
        <v>15</v>
      </c>
    </row>
    <row r="298" spans="2:19" hidden="1" x14ac:dyDescent="0.25">
      <c r="O298" t="s">
        <v>17</v>
      </c>
      <c r="Q298" t="s">
        <v>18</v>
      </c>
    </row>
    <row r="299" spans="2:19" hidden="1" x14ac:dyDescent="0.25"/>
    <row r="300" spans="2:19" x14ac:dyDescent="0.25">
      <c r="B300" t="str">
        <f>K300</f>
        <v>B-3907</v>
      </c>
      <c r="C300" t="str">
        <f>H300</f>
        <v>RC-45</v>
      </c>
      <c r="D300" t="str">
        <f ca="1">J300</f>
        <v>current</v>
      </c>
      <c r="E300" t="str">
        <f>IF(Q300=0,IF(K301=0,"???",K301),Q300)</f>
        <v>Deer Jet Co. Ltd</v>
      </c>
      <c r="F300" t="s">
        <v>772</v>
      </c>
      <c r="H300" t="str">
        <f>M300</f>
        <v>RC-45</v>
      </c>
      <c r="I300" t="str">
        <f>ROW()&amp;":"&amp;MATCH("RC"&amp;"*",M301:$M$498,0)+ROW()-1</f>
        <v>300:304</v>
      </c>
      <c r="J300" t="str">
        <f ca="1">INDIRECT("o"&amp;MATCH("RC"&amp;"*",M301:$M$498,0)+ROW()-2)</f>
        <v>current</v>
      </c>
      <c r="K300" t="s">
        <v>390</v>
      </c>
      <c r="L300" t="s">
        <v>11</v>
      </c>
      <c r="M300" t="s">
        <v>391</v>
      </c>
      <c r="O300" t="s">
        <v>14</v>
      </c>
      <c r="Q300" t="s">
        <v>376</v>
      </c>
      <c r="R300">
        <v>2010</v>
      </c>
    </row>
    <row r="301" spans="2:19" hidden="1" x14ac:dyDescent="0.25">
      <c r="K301" t="s">
        <v>392</v>
      </c>
    </row>
    <row r="302" spans="2:19" hidden="1" x14ac:dyDescent="0.25">
      <c r="K302" t="s">
        <v>393</v>
      </c>
      <c r="L302" t="s">
        <v>394</v>
      </c>
      <c r="Q302" t="s">
        <v>15</v>
      </c>
    </row>
    <row r="303" spans="2:19" hidden="1" x14ac:dyDescent="0.25">
      <c r="O303" t="s">
        <v>17</v>
      </c>
      <c r="Q303" t="s">
        <v>18</v>
      </c>
    </row>
    <row r="304" spans="2:19" hidden="1" x14ac:dyDescent="0.25"/>
    <row r="305" spans="2:19" x14ac:dyDescent="0.25">
      <c r="B305" t="str">
        <f>K305</f>
        <v>N903SS</v>
      </c>
      <c r="C305" t="str">
        <f>H305</f>
        <v>RC-46</v>
      </c>
      <c r="D305" t="str">
        <f ca="1">J305</f>
        <v>current</v>
      </c>
      <c r="E305" t="str">
        <f>IF(Q305=0,IF(K306=0,"???",K306),Q305)</f>
        <v>Silver Air</v>
      </c>
      <c r="F305" t="s">
        <v>598</v>
      </c>
      <c r="H305" t="str">
        <f>M305</f>
        <v>RC-46</v>
      </c>
      <c r="I305" t="str">
        <f>ROW()&amp;":"&amp;MATCH("RC"&amp;"*",M306:$M$498,0)+ROW()-1</f>
        <v>305:313</v>
      </c>
      <c r="J305" t="str">
        <f ca="1">INDIRECT("o"&amp;MATCH("RC"&amp;"*",M306:$M$498,0)+ROW()-2)</f>
        <v>current</v>
      </c>
      <c r="K305" t="s">
        <v>395</v>
      </c>
      <c r="L305" t="s">
        <v>11</v>
      </c>
      <c r="M305" t="s">
        <v>396</v>
      </c>
      <c r="O305" t="s">
        <v>14</v>
      </c>
      <c r="Q305" t="s">
        <v>397</v>
      </c>
      <c r="R305">
        <v>2010</v>
      </c>
    </row>
    <row r="306" spans="2:19" hidden="1" x14ac:dyDescent="0.25">
      <c r="K306" t="s">
        <v>398</v>
      </c>
    </row>
    <row r="307" spans="2:19" hidden="1" x14ac:dyDescent="0.25">
      <c r="K307" t="s">
        <v>395</v>
      </c>
      <c r="L307" t="s">
        <v>399</v>
      </c>
      <c r="Q307" t="s">
        <v>397</v>
      </c>
    </row>
    <row r="308" spans="2:19" hidden="1" x14ac:dyDescent="0.25">
      <c r="K308" t="s">
        <v>400</v>
      </c>
      <c r="L308" t="s">
        <v>401</v>
      </c>
      <c r="Q308" t="s">
        <v>402</v>
      </c>
    </row>
    <row r="309" spans="2:19" hidden="1" x14ac:dyDescent="0.25">
      <c r="K309" t="s">
        <v>403</v>
      </c>
      <c r="L309" t="s">
        <v>404</v>
      </c>
    </row>
    <row r="310" spans="2:19" hidden="1" x14ac:dyDescent="0.25">
      <c r="K310" t="s">
        <v>403</v>
      </c>
      <c r="L310" t="s">
        <v>405</v>
      </c>
    </row>
    <row r="311" spans="2:19" hidden="1" x14ac:dyDescent="0.25">
      <c r="K311" t="s">
        <v>406</v>
      </c>
      <c r="Q311" t="s">
        <v>15</v>
      </c>
      <c r="S311" t="s">
        <v>407</v>
      </c>
    </row>
    <row r="312" spans="2:19" hidden="1" x14ac:dyDescent="0.25">
      <c r="O312" t="s">
        <v>17</v>
      </c>
      <c r="Q312" t="s">
        <v>18</v>
      </c>
    </row>
    <row r="313" spans="2:19" hidden="1" x14ac:dyDescent="0.25"/>
    <row r="314" spans="2:19" x14ac:dyDescent="0.25">
      <c r="B314" t="str">
        <f>K314</f>
        <v>N66BW</v>
      </c>
      <c r="C314" t="str">
        <f>H314</f>
        <v>RC-47</v>
      </c>
      <c r="D314" t="str">
        <f ca="1">J314</f>
        <v>current</v>
      </c>
      <c r="E314" t="str">
        <f>IF(Q314=0,IF(K315=0,"???",K315),Q314)</f>
        <v>Silver Air</v>
      </c>
      <c r="F314" t="s">
        <v>598</v>
      </c>
      <c r="H314" t="str">
        <f>M314</f>
        <v>RC-47</v>
      </c>
      <c r="I314" t="str">
        <f>ROW()&amp;":"&amp;MATCH("RC"&amp;"*",M315:$M$498,0)+ROW()-1</f>
        <v>314:319</v>
      </c>
      <c r="J314" t="str">
        <f ca="1">INDIRECT("o"&amp;MATCH("RC"&amp;"*",M315:$M$498,0)+ROW()-2)</f>
        <v>current</v>
      </c>
      <c r="K314" t="s">
        <v>408</v>
      </c>
      <c r="L314" t="s">
        <v>69</v>
      </c>
      <c r="M314" t="s">
        <v>409</v>
      </c>
      <c r="O314" t="s">
        <v>14</v>
      </c>
      <c r="Q314" t="s">
        <v>397</v>
      </c>
      <c r="R314">
        <v>2010</v>
      </c>
    </row>
    <row r="315" spans="2:19" hidden="1" x14ac:dyDescent="0.25">
      <c r="K315" t="s">
        <v>410</v>
      </c>
    </row>
    <row r="316" spans="2:19" hidden="1" x14ac:dyDescent="0.25">
      <c r="K316" t="s">
        <v>411</v>
      </c>
      <c r="L316" t="s">
        <v>412</v>
      </c>
    </row>
    <row r="317" spans="2:19" hidden="1" x14ac:dyDescent="0.25">
      <c r="K317" t="s">
        <v>413</v>
      </c>
      <c r="L317" t="s">
        <v>414</v>
      </c>
      <c r="Q317" t="s">
        <v>15</v>
      </c>
      <c r="S317" t="s">
        <v>359</v>
      </c>
    </row>
    <row r="318" spans="2:19" hidden="1" x14ac:dyDescent="0.25">
      <c r="O318" t="s">
        <v>17</v>
      </c>
      <c r="Q318" t="s">
        <v>18</v>
      </c>
    </row>
    <row r="319" spans="2:19" hidden="1" x14ac:dyDescent="0.25"/>
    <row r="320" spans="2:19" x14ac:dyDescent="0.25">
      <c r="B320" t="str">
        <f>K320</f>
        <v>N480JE</v>
      </c>
      <c r="C320" t="str">
        <f>H320</f>
        <v>RC-48</v>
      </c>
      <c r="D320" t="str">
        <f ca="1">J320</f>
        <v>current</v>
      </c>
      <c r="E320" t="str">
        <f>IF(Q320=0,IF(K321=0,"???",K321),Q320)</f>
        <v>Talon Air</v>
      </c>
      <c r="F320" t="s">
        <v>598</v>
      </c>
      <c r="G320">
        <f>MATCH(K320,$A$500:$A$511,0)</f>
        <v>6</v>
      </c>
      <c r="H320" t="str">
        <f>M320</f>
        <v>RC-48</v>
      </c>
      <c r="I320" t="str">
        <f>ROW()&amp;":"&amp;MATCH("RC"&amp;"*",M321:$M$498,0)+ROW()-1</f>
        <v>320:328</v>
      </c>
      <c r="J320" t="str">
        <f ca="1">INDIRECT("o"&amp;MATCH("RC"&amp;"*",M321:$M$498,0)+ROW()-2)</f>
        <v>current</v>
      </c>
      <c r="K320" t="s">
        <v>415</v>
      </c>
      <c r="L320" t="s">
        <v>11</v>
      </c>
      <c r="M320" t="s">
        <v>416</v>
      </c>
      <c r="O320" t="s">
        <v>14</v>
      </c>
      <c r="Q320" t="s">
        <v>53</v>
      </c>
      <c r="R320">
        <v>2010</v>
      </c>
    </row>
    <row r="321" spans="2:19" hidden="1" x14ac:dyDescent="0.25">
      <c r="K321" t="s">
        <v>417</v>
      </c>
    </row>
    <row r="322" spans="2:19" hidden="1" x14ac:dyDescent="0.25">
      <c r="K322" t="s">
        <v>415</v>
      </c>
      <c r="L322" t="s">
        <v>418</v>
      </c>
    </row>
    <row r="323" spans="2:19" hidden="1" x14ac:dyDescent="0.25">
      <c r="K323" t="s">
        <v>419</v>
      </c>
      <c r="L323" t="s">
        <v>420</v>
      </c>
      <c r="Q323" t="s">
        <v>421</v>
      </c>
    </row>
    <row r="324" spans="2:19" hidden="1" x14ac:dyDescent="0.25">
      <c r="K324" t="s">
        <v>422</v>
      </c>
      <c r="L324" t="s">
        <v>423</v>
      </c>
      <c r="Q324" t="s">
        <v>421</v>
      </c>
    </row>
    <row r="325" spans="2:19" hidden="1" x14ac:dyDescent="0.25">
      <c r="K325" t="s">
        <v>424</v>
      </c>
      <c r="L325" t="s">
        <v>425</v>
      </c>
      <c r="S325" t="s">
        <v>426</v>
      </c>
    </row>
    <row r="326" spans="2:19" hidden="1" x14ac:dyDescent="0.25">
      <c r="K326" t="s">
        <v>424</v>
      </c>
      <c r="Q326" t="s">
        <v>15</v>
      </c>
    </row>
    <row r="327" spans="2:19" hidden="1" x14ac:dyDescent="0.25">
      <c r="O327" t="s">
        <v>17</v>
      </c>
      <c r="Q327" t="s">
        <v>18</v>
      </c>
    </row>
    <row r="328" spans="2:19" hidden="1" x14ac:dyDescent="0.25"/>
    <row r="329" spans="2:19" x14ac:dyDescent="0.25">
      <c r="B329" t="str">
        <f>K329</f>
        <v>N960AM</v>
      </c>
      <c r="C329" t="str">
        <f>H329</f>
        <v>RC-49</v>
      </c>
      <c r="D329" t="str">
        <f ca="1">J329</f>
        <v>current</v>
      </c>
      <c r="E329" t="str">
        <f>IF(Q329=0,IF(K330=0,"???",K330),Q329)</f>
        <v>Altitude Aviation Group Newport Beach CA bought 10/30/18</v>
      </c>
      <c r="F329" t="s">
        <v>598</v>
      </c>
      <c r="H329" t="str">
        <f>M329</f>
        <v>RC-49</v>
      </c>
      <c r="I329" t="str">
        <f>ROW()&amp;":"&amp;MATCH("RC"&amp;"*",M330:$M$498,0)+ROW()-1</f>
        <v>329:335</v>
      </c>
      <c r="J329" t="str">
        <f ca="1">INDIRECT("o"&amp;MATCH("RC"&amp;"*",M330:$M$498,0)+ROW()-2)</f>
        <v>current</v>
      </c>
      <c r="K329" t="s">
        <v>427</v>
      </c>
      <c r="L329" t="s">
        <v>11</v>
      </c>
      <c r="M329" t="s">
        <v>428</v>
      </c>
      <c r="O329" t="s">
        <v>14</v>
      </c>
      <c r="R329">
        <v>2010</v>
      </c>
    </row>
    <row r="330" spans="2:19" hidden="1" x14ac:dyDescent="0.25">
      <c r="K330" t="s">
        <v>429</v>
      </c>
    </row>
    <row r="331" spans="2:19" hidden="1" x14ac:dyDescent="0.25">
      <c r="K331" t="s">
        <v>430</v>
      </c>
      <c r="L331" t="s">
        <v>431</v>
      </c>
      <c r="Q331" t="s">
        <v>432</v>
      </c>
    </row>
    <row r="332" spans="2:19" hidden="1" x14ac:dyDescent="0.25">
      <c r="K332" t="s">
        <v>433</v>
      </c>
      <c r="L332" t="s">
        <v>434</v>
      </c>
    </row>
    <row r="333" spans="2:19" hidden="1" x14ac:dyDescent="0.25">
      <c r="K333" t="s">
        <v>433</v>
      </c>
      <c r="L333" t="s">
        <v>435</v>
      </c>
      <c r="Q333" t="s">
        <v>15</v>
      </c>
    </row>
    <row r="334" spans="2:19" hidden="1" x14ac:dyDescent="0.25">
      <c r="O334" t="s">
        <v>17</v>
      </c>
      <c r="Q334" t="s">
        <v>18</v>
      </c>
    </row>
    <row r="335" spans="2:19" hidden="1" x14ac:dyDescent="0.25"/>
    <row r="336" spans="2:19" x14ac:dyDescent="0.25">
      <c r="B336" t="str">
        <f>K336</f>
        <v>N458WB</v>
      </c>
      <c r="C336" t="str">
        <f>H336</f>
        <v>RC-50</v>
      </c>
      <c r="D336" t="str">
        <f ca="1">J336</f>
        <v>current</v>
      </c>
      <c r="E336" t="str">
        <f>IF(Q336=0,IF(K337=0,"???",K337),Q336)</f>
        <v>Pinnacle Air Charter</v>
      </c>
      <c r="F336" t="s">
        <v>598</v>
      </c>
      <c r="H336" t="str">
        <f>M336</f>
        <v>RC-50</v>
      </c>
      <c r="I336" t="str">
        <f>ROW()&amp;":"&amp;MATCH("RC"&amp;"*",M337:$M$498,0)+ROW()-1</f>
        <v>336:345</v>
      </c>
      <c r="J336" t="str">
        <f ca="1">INDIRECT("o"&amp;MATCH("RC"&amp;"*",M337:$M$498,0)+ROW()-2)</f>
        <v>current</v>
      </c>
      <c r="K336" t="s">
        <v>436</v>
      </c>
      <c r="L336" t="s">
        <v>11</v>
      </c>
      <c r="M336" t="s">
        <v>437</v>
      </c>
      <c r="O336" t="s">
        <v>14</v>
      </c>
      <c r="Q336" t="s">
        <v>438</v>
      </c>
      <c r="R336">
        <v>2010</v>
      </c>
    </row>
    <row r="337" spans="2:19" hidden="1" x14ac:dyDescent="0.25">
      <c r="K337" t="s">
        <v>439</v>
      </c>
    </row>
    <row r="338" spans="2:19" hidden="1" x14ac:dyDescent="0.25">
      <c r="K338" t="s">
        <v>436</v>
      </c>
      <c r="L338" t="s">
        <v>440</v>
      </c>
      <c r="Q338" t="s">
        <v>441</v>
      </c>
    </row>
    <row r="339" spans="2:19" hidden="1" x14ac:dyDescent="0.25">
      <c r="K339" t="s">
        <v>436</v>
      </c>
      <c r="L339" t="s">
        <v>442</v>
      </c>
    </row>
    <row r="340" spans="2:19" hidden="1" x14ac:dyDescent="0.25">
      <c r="K340" t="s">
        <v>443</v>
      </c>
      <c r="L340" t="s">
        <v>444</v>
      </c>
    </row>
    <row r="341" spans="2:19" hidden="1" x14ac:dyDescent="0.25">
      <c r="K341" t="s">
        <v>445</v>
      </c>
      <c r="L341" t="s">
        <v>446</v>
      </c>
      <c r="S341" t="s">
        <v>447</v>
      </c>
    </row>
    <row r="342" spans="2:19" hidden="1" x14ac:dyDescent="0.25">
      <c r="K342" t="s">
        <v>445</v>
      </c>
      <c r="L342" t="s">
        <v>448</v>
      </c>
    </row>
    <row r="343" spans="2:19" hidden="1" x14ac:dyDescent="0.25">
      <c r="K343" t="s">
        <v>449</v>
      </c>
      <c r="Q343" t="s">
        <v>15</v>
      </c>
    </row>
    <row r="344" spans="2:19" hidden="1" x14ac:dyDescent="0.25">
      <c r="O344" t="s">
        <v>17</v>
      </c>
      <c r="Q344" t="s">
        <v>18</v>
      </c>
    </row>
    <row r="345" spans="2:19" hidden="1" x14ac:dyDescent="0.25"/>
    <row r="346" spans="2:19" x14ac:dyDescent="0.25">
      <c r="B346" t="str">
        <f>K346</f>
        <v>M-ABDL</v>
      </c>
      <c r="C346" t="str">
        <f>H346</f>
        <v>RC-51</v>
      </c>
      <c r="D346" t="str">
        <f ca="1">J346</f>
        <v>status n/a</v>
      </c>
      <c r="E346" t="str">
        <f>IF(Q346=0,IF(K347=0,"???",K347),Q346)</f>
        <v>dd 02/15/11 SB Leasing Ireland, canx May 9 2016, b/u?</v>
      </c>
      <c r="F346" t="s">
        <v>1567</v>
      </c>
      <c r="H346" t="str">
        <f>M346</f>
        <v>RC-51</v>
      </c>
      <c r="I346" t="str">
        <f>ROW()&amp;":"&amp;MATCH("RC"&amp;"*",M347:$M$498,0)+ROW()-1</f>
        <v>346:350</v>
      </c>
      <c r="J346" t="str">
        <f ca="1">INDIRECT("o"&amp;MATCH("RC"&amp;"*",M347:$M$498,0)+ROW()-2)</f>
        <v>status n/a</v>
      </c>
      <c r="K346" t="s">
        <v>450</v>
      </c>
      <c r="L346" t="s">
        <v>11</v>
      </c>
      <c r="M346" t="s">
        <v>451</v>
      </c>
      <c r="O346" t="s">
        <v>14</v>
      </c>
      <c r="R346">
        <v>2010</v>
      </c>
      <c r="S346" t="s">
        <v>452</v>
      </c>
    </row>
    <row r="347" spans="2:19" hidden="1" x14ac:dyDescent="0.25">
      <c r="K347" t="s">
        <v>453</v>
      </c>
    </row>
    <row r="348" spans="2:19" hidden="1" x14ac:dyDescent="0.25">
      <c r="K348" t="s">
        <v>454</v>
      </c>
      <c r="L348" t="s">
        <v>455</v>
      </c>
      <c r="Q348" t="s">
        <v>15</v>
      </c>
    </row>
    <row r="349" spans="2:19" hidden="1" x14ac:dyDescent="0.25">
      <c r="O349" t="s">
        <v>456</v>
      </c>
      <c r="Q349" t="s">
        <v>18</v>
      </c>
    </row>
    <row r="350" spans="2:19" hidden="1" x14ac:dyDescent="0.25"/>
    <row r="351" spans="2:19" x14ac:dyDescent="0.25">
      <c r="B351" t="str">
        <f>K351</f>
        <v>N339RA</v>
      </c>
      <c r="C351" t="str">
        <f>H351</f>
        <v>RC-52</v>
      </c>
      <c r="D351" t="str">
        <f ca="1">J351</f>
        <v>current</v>
      </c>
      <c r="E351" t="str">
        <f>IF(Q351=0,IF(K352=0,"???",K352),Q351)</f>
        <v>Delta Private Jets</v>
      </c>
      <c r="F351" t="s">
        <v>598</v>
      </c>
      <c r="H351" t="str">
        <f>M351</f>
        <v>RC-52</v>
      </c>
      <c r="I351" t="str">
        <f>ROW()&amp;":"&amp;MATCH("RC"&amp;"*",M352:$M$498,0)+ROW()-1</f>
        <v>351:356</v>
      </c>
      <c r="J351" t="str">
        <f ca="1">INDIRECT("o"&amp;MATCH("RC"&amp;"*",M352:$M$498,0)+ROW()-2)</f>
        <v>current</v>
      </c>
      <c r="K351" t="s">
        <v>201</v>
      </c>
      <c r="L351" t="s">
        <v>11</v>
      </c>
      <c r="M351" t="s">
        <v>457</v>
      </c>
      <c r="O351" t="s">
        <v>14</v>
      </c>
      <c r="Q351" t="s">
        <v>458</v>
      </c>
      <c r="R351">
        <v>2010</v>
      </c>
    </row>
    <row r="352" spans="2:19" hidden="1" x14ac:dyDescent="0.25">
      <c r="K352" t="s">
        <v>459</v>
      </c>
    </row>
    <row r="353" spans="2:19" hidden="1" x14ac:dyDescent="0.25">
      <c r="K353" t="s">
        <v>201</v>
      </c>
      <c r="L353" t="s">
        <v>460</v>
      </c>
      <c r="S353" t="s">
        <v>461</v>
      </c>
    </row>
    <row r="354" spans="2:19" hidden="1" x14ac:dyDescent="0.25">
      <c r="K354" t="s">
        <v>462</v>
      </c>
      <c r="Q354" t="s">
        <v>15</v>
      </c>
    </row>
    <row r="355" spans="2:19" hidden="1" x14ac:dyDescent="0.25">
      <c r="O355" t="s">
        <v>17</v>
      </c>
      <c r="Q355" t="s">
        <v>18</v>
      </c>
    </row>
    <row r="356" spans="2:19" hidden="1" x14ac:dyDescent="0.25"/>
    <row r="357" spans="2:19" x14ac:dyDescent="0.25">
      <c r="B357" t="str">
        <f>K357</f>
        <v>N453JE</v>
      </c>
      <c r="C357" t="str">
        <f>H357</f>
        <v>RC-53</v>
      </c>
      <c r="D357" t="str">
        <f ca="1">J357</f>
        <v>current</v>
      </c>
      <c r="E357" t="str">
        <f>IF(Q357=0,IF(K358=0,"???",K358),Q357)</f>
        <v>Talon Air</v>
      </c>
      <c r="F357" t="s">
        <v>598</v>
      </c>
      <c r="G357">
        <f>MATCH(K357,$A$500:$A$511,0)</f>
        <v>7</v>
      </c>
      <c r="H357" t="str">
        <f>M357</f>
        <v>RC-53</v>
      </c>
      <c r="I357" t="str">
        <f>ROW()&amp;":"&amp;MATCH("RC"&amp;"*",M358:$M$498,0)+ROW()-1</f>
        <v>357:362</v>
      </c>
      <c r="J357" t="str">
        <f ca="1">INDIRECT("o"&amp;MATCH("RC"&amp;"*",M358:$M$498,0)+ROW()-2)</f>
        <v>current</v>
      </c>
      <c r="K357" t="s">
        <v>463</v>
      </c>
      <c r="L357" t="s">
        <v>11</v>
      </c>
      <c r="M357" t="s">
        <v>464</v>
      </c>
      <c r="O357" t="s">
        <v>14</v>
      </c>
      <c r="Q357" t="s">
        <v>53</v>
      </c>
      <c r="R357">
        <v>2010</v>
      </c>
    </row>
    <row r="358" spans="2:19" hidden="1" x14ac:dyDescent="0.25">
      <c r="K358" t="s">
        <v>465</v>
      </c>
    </row>
    <row r="359" spans="2:19" hidden="1" x14ac:dyDescent="0.25">
      <c r="G359" t="e">
        <f>MATCH(K359,$A$500:$A$511,0)</f>
        <v>#N/A</v>
      </c>
      <c r="K359" t="s">
        <v>466</v>
      </c>
      <c r="L359" t="s">
        <v>467</v>
      </c>
      <c r="Q359" t="s">
        <v>53</v>
      </c>
      <c r="S359" t="s">
        <v>468</v>
      </c>
    </row>
    <row r="360" spans="2:19" hidden="1" x14ac:dyDescent="0.25">
      <c r="K360" t="s">
        <v>466</v>
      </c>
      <c r="Q360" t="s">
        <v>15</v>
      </c>
    </row>
    <row r="361" spans="2:19" hidden="1" x14ac:dyDescent="0.25">
      <c r="O361" t="s">
        <v>17</v>
      </c>
      <c r="Q361" t="s">
        <v>18</v>
      </c>
    </row>
    <row r="362" spans="2:19" hidden="1" x14ac:dyDescent="0.25"/>
    <row r="363" spans="2:19" x14ac:dyDescent="0.25">
      <c r="B363" t="str">
        <f>K363</f>
        <v>N837RE</v>
      </c>
      <c r="C363" t="str">
        <f>H363</f>
        <v>RC-54</v>
      </c>
      <c r="D363" t="str">
        <f ca="1">J363</f>
        <v>current</v>
      </c>
      <c r="E363" t="str">
        <f>IF(Q363=0,IF(K364=0,"???",K364),Q363)</f>
        <v>UDR INC Colorado Oct 2011</v>
      </c>
      <c r="F363" t="s">
        <v>598</v>
      </c>
      <c r="H363" t="str">
        <f>M363</f>
        <v>RC-54</v>
      </c>
      <c r="I363" t="str">
        <f>ROW()&amp;":"&amp;MATCH("RC"&amp;"*",M364:$M$498,0)+ROW()-1</f>
        <v>363:367</v>
      </c>
      <c r="J363" t="str">
        <f ca="1">INDIRECT("o"&amp;MATCH("RC"&amp;"*",M364:$M$498,0)+ROW()-2)</f>
        <v>current</v>
      </c>
      <c r="K363" t="s">
        <v>469</v>
      </c>
      <c r="L363" t="s">
        <v>11</v>
      </c>
      <c r="M363" t="s">
        <v>470</v>
      </c>
      <c r="O363" t="s">
        <v>14</v>
      </c>
      <c r="R363">
        <v>2010</v>
      </c>
    </row>
    <row r="364" spans="2:19" hidden="1" x14ac:dyDescent="0.25">
      <c r="K364" t="s">
        <v>471</v>
      </c>
    </row>
    <row r="365" spans="2:19" hidden="1" x14ac:dyDescent="0.25">
      <c r="K365" t="s">
        <v>472</v>
      </c>
      <c r="Q365" t="s">
        <v>15</v>
      </c>
    </row>
    <row r="366" spans="2:19" hidden="1" x14ac:dyDescent="0.25">
      <c r="O366" t="s">
        <v>17</v>
      </c>
      <c r="Q366" t="s">
        <v>18</v>
      </c>
    </row>
    <row r="367" spans="2:19" hidden="1" x14ac:dyDescent="0.25"/>
    <row r="368" spans="2:19" x14ac:dyDescent="0.25">
      <c r="B368" t="str">
        <f>K368</f>
        <v>N3663T</v>
      </c>
      <c r="C368" t="str">
        <f>H368</f>
        <v>RC-55</v>
      </c>
      <c r="D368" t="str">
        <f ca="1">J368</f>
        <v>current</v>
      </c>
      <c r="E368" t="str">
        <f>IF(Q368=0,IF(K369=0,"???",K369),Q368)</f>
        <v>Talon Air</v>
      </c>
      <c r="F368" t="s">
        <v>598</v>
      </c>
      <c r="G368" t="e">
        <f>MATCH(K368,$A$500:$A$511,0)</f>
        <v>#N/A</v>
      </c>
      <c r="H368" t="str">
        <f>M368</f>
        <v>RC-55</v>
      </c>
      <c r="I368" t="str">
        <f>ROW()&amp;":"&amp;MATCH("RC"&amp;"*",M369:$M$498,0)+ROW()-1</f>
        <v>368:375</v>
      </c>
      <c r="J368" t="str">
        <f ca="1">INDIRECT("o"&amp;MATCH("RC"&amp;"*",M369:$M$498,0)+ROW()-2)</f>
        <v>current</v>
      </c>
      <c r="K368" t="s">
        <v>473</v>
      </c>
      <c r="L368" t="s">
        <v>11</v>
      </c>
      <c r="M368" t="s">
        <v>474</v>
      </c>
      <c r="O368" t="s">
        <v>14</v>
      </c>
      <c r="Q368" t="s">
        <v>53</v>
      </c>
      <c r="R368">
        <v>2010</v>
      </c>
    </row>
    <row r="369" spans="2:18" hidden="1" x14ac:dyDescent="0.25">
      <c r="K369" t="s">
        <v>475</v>
      </c>
    </row>
    <row r="370" spans="2:18" hidden="1" x14ac:dyDescent="0.25">
      <c r="K370" t="s">
        <v>473</v>
      </c>
      <c r="L370" t="s">
        <v>476</v>
      </c>
    </row>
    <row r="371" spans="2:18" hidden="1" x14ac:dyDescent="0.25">
      <c r="K371" t="s">
        <v>473</v>
      </c>
      <c r="L371" t="s">
        <v>477</v>
      </c>
    </row>
    <row r="372" spans="2:18" hidden="1" x14ac:dyDescent="0.25">
      <c r="K372" t="s">
        <v>478</v>
      </c>
      <c r="L372" t="s">
        <v>479</v>
      </c>
      <c r="Q372" t="s">
        <v>376</v>
      </c>
    </row>
    <row r="373" spans="2:18" hidden="1" x14ac:dyDescent="0.25">
      <c r="K373" t="s">
        <v>480</v>
      </c>
      <c r="Q373" t="s">
        <v>15</v>
      </c>
    </row>
    <row r="374" spans="2:18" hidden="1" x14ac:dyDescent="0.25">
      <c r="O374" t="s">
        <v>17</v>
      </c>
      <c r="Q374" t="s">
        <v>18</v>
      </c>
    </row>
    <row r="375" spans="2:18" hidden="1" x14ac:dyDescent="0.25"/>
    <row r="376" spans="2:18" x14ac:dyDescent="0.25">
      <c r="B376" t="str">
        <f>K376</f>
        <v>ZS-DDT</v>
      </c>
      <c r="C376" t="str">
        <f>H376</f>
        <v>RC-56</v>
      </c>
      <c r="D376" t="str">
        <f ca="1">J376</f>
        <v>current</v>
      </c>
      <c r="E376" t="str">
        <f>IF(Q376=0,IF(K377=0,"???",K377),Q376)</f>
        <v>Comair Flight Services</v>
      </c>
      <c r="F376" t="s">
        <v>1404</v>
      </c>
      <c r="H376" t="str">
        <f>M376</f>
        <v>RC-56</v>
      </c>
      <c r="I376" t="str">
        <f>ROW()&amp;":"&amp;MATCH("RC"&amp;"*",M377:$M$498,0)+ROW()-1</f>
        <v>376:382</v>
      </c>
      <c r="J376" t="str">
        <f ca="1">INDIRECT("o"&amp;MATCH("RC"&amp;"*",M377:$M$498,0)+ROW()-2)</f>
        <v>current</v>
      </c>
      <c r="K376" t="s">
        <v>133</v>
      </c>
      <c r="L376" t="s">
        <v>11</v>
      </c>
      <c r="M376" t="s">
        <v>481</v>
      </c>
      <c r="O376" t="s">
        <v>14</v>
      </c>
      <c r="Q376" t="s">
        <v>482</v>
      </c>
      <c r="R376">
        <v>2009</v>
      </c>
    </row>
    <row r="377" spans="2:18" hidden="1" x14ac:dyDescent="0.25">
      <c r="K377" t="s">
        <v>483</v>
      </c>
    </row>
    <row r="378" spans="2:18" hidden="1" x14ac:dyDescent="0.25">
      <c r="K378" t="s">
        <v>484</v>
      </c>
      <c r="L378" t="s">
        <v>485</v>
      </c>
    </row>
    <row r="379" spans="2:18" hidden="1" x14ac:dyDescent="0.25">
      <c r="K379" t="s">
        <v>484</v>
      </c>
      <c r="Q379" t="s">
        <v>15</v>
      </c>
    </row>
    <row r="380" spans="2:18" hidden="1" x14ac:dyDescent="0.25">
      <c r="K380" t="s">
        <v>289</v>
      </c>
    </row>
    <row r="381" spans="2:18" hidden="1" x14ac:dyDescent="0.25">
      <c r="O381" t="s">
        <v>17</v>
      </c>
      <c r="Q381" t="s">
        <v>18</v>
      </c>
    </row>
    <row r="382" spans="2:18" hidden="1" x14ac:dyDescent="0.25"/>
    <row r="383" spans="2:18" x14ac:dyDescent="0.25">
      <c r="B383" t="str">
        <f>K383</f>
        <v>OY-JJJ</v>
      </c>
      <c r="C383" t="str">
        <f>H383</f>
        <v>RC-57</v>
      </c>
      <c r="D383" t="str">
        <f ca="1">J383</f>
        <v>current</v>
      </c>
      <c r="E383" t="str">
        <f>IF(Q383=0,IF(K384=0,"???",K384),Q383)</f>
        <v>Sun-Air of Scandinavia</v>
      </c>
      <c r="F383" t="s">
        <v>836</v>
      </c>
      <c r="H383" t="str">
        <f>M383</f>
        <v>RC-57</v>
      </c>
      <c r="I383" t="str">
        <f>ROW()&amp;":"&amp;MATCH("RC"&amp;"*",M384:$M$498,0)+ROW()-1</f>
        <v>383:388</v>
      </c>
      <c r="J383" t="str">
        <f ca="1">INDIRECT("o"&amp;MATCH("RC"&amp;"*",M384:$M$498,0)+ROW()-2)</f>
        <v>current</v>
      </c>
      <c r="K383" t="s">
        <v>486</v>
      </c>
      <c r="L383" t="s">
        <v>11</v>
      </c>
      <c r="M383" t="s">
        <v>487</v>
      </c>
      <c r="O383" t="s">
        <v>14</v>
      </c>
      <c r="Q383" t="s">
        <v>301</v>
      </c>
      <c r="R383">
        <v>2011</v>
      </c>
    </row>
    <row r="384" spans="2:18" hidden="1" x14ac:dyDescent="0.25">
      <c r="K384" t="s">
        <v>488</v>
      </c>
    </row>
    <row r="385" spans="2:19" hidden="1" x14ac:dyDescent="0.25">
      <c r="K385" t="s">
        <v>489</v>
      </c>
      <c r="L385" t="s">
        <v>490</v>
      </c>
    </row>
    <row r="386" spans="2:19" hidden="1" x14ac:dyDescent="0.25">
      <c r="K386" t="s">
        <v>491</v>
      </c>
      <c r="Q386" t="s">
        <v>15</v>
      </c>
    </row>
    <row r="387" spans="2:19" hidden="1" x14ac:dyDescent="0.25">
      <c r="O387" t="s">
        <v>17</v>
      </c>
      <c r="Q387" t="s">
        <v>18</v>
      </c>
    </row>
    <row r="388" spans="2:19" hidden="1" x14ac:dyDescent="0.25"/>
    <row r="389" spans="2:19" x14ac:dyDescent="0.25">
      <c r="B389" t="str">
        <f>K389</f>
        <v>N115EF</v>
      </c>
      <c r="C389" t="str">
        <f>H389</f>
        <v>RC-58</v>
      </c>
      <c r="D389" t="str">
        <f ca="1">J389</f>
        <v>current</v>
      </c>
      <c r="E389" t="str">
        <f>IF(Q389=0,IF(K390=0,"???",K390),Q389)</f>
        <v>RTS Administrative Service Overland Park KS bought 5/8/18</v>
      </c>
      <c r="F389" t="s">
        <v>598</v>
      </c>
      <c r="H389" t="str">
        <f>M389</f>
        <v>RC-58</v>
      </c>
      <c r="I389" t="str">
        <f>ROW()&amp;":"&amp;MATCH("RC"&amp;"*",M390:$M$498,0)+ROW()-1</f>
        <v>389:395</v>
      </c>
      <c r="J389" t="str">
        <f ca="1">INDIRECT("o"&amp;MATCH("RC"&amp;"*",M390:$M$498,0)+ROW()-2)</f>
        <v>current</v>
      </c>
      <c r="K389" t="s">
        <v>492</v>
      </c>
      <c r="L389" t="s">
        <v>11</v>
      </c>
      <c r="M389" t="s">
        <v>493</v>
      </c>
      <c r="O389" t="s">
        <v>14</v>
      </c>
      <c r="R389">
        <v>2011</v>
      </c>
    </row>
    <row r="390" spans="2:19" hidden="1" x14ac:dyDescent="0.25">
      <c r="K390" t="s">
        <v>494</v>
      </c>
    </row>
    <row r="391" spans="2:19" hidden="1" x14ac:dyDescent="0.25">
      <c r="K391" t="s">
        <v>492</v>
      </c>
      <c r="L391" t="s">
        <v>495</v>
      </c>
    </row>
    <row r="392" spans="2:19" hidden="1" x14ac:dyDescent="0.25">
      <c r="K392" t="s">
        <v>496</v>
      </c>
      <c r="L392" t="s">
        <v>497</v>
      </c>
    </row>
    <row r="393" spans="2:19" hidden="1" x14ac:dyDescent="0.25">
      <c r="K393" t="s">
        <v>498</v>
      </c>
      <c r="L393" t="s">
        <v>499</v>
      </c>
      <c r="Q393" t="s">
        <v>15</v>
      </c>
    </row>
    <row r="394" spans="2:19" hidden="1" x14ac:dyDescent="0.25">
      <c r="O394" t="s">
        <v>17</v>
      </c>
      <c r="Q394" t="s">
        <v>18</v>
      </c>
    </row>
    <row r="395" spans="2:19" hidden="1" x14ac:dyDescent="0.25"/>
    <row r="396" spans="2:19" x14ac:dyDescent="0.25">
      <c r="B396" t="str">
        <f>K396</f>
        <v>ZS-LOT</v>
      </c>
      <c r="C396" t="str">
        <f>H396</f>
        <v>RC-59</v>
      </c>
      <c r="D396" t="str">
        <f ca="1">J396</f>
        <v>current</v>
      </c>
      <c r="E396" t="str">
        <f>IF(Q396=0,IF(K397=0,"???",K397),Q396)</f>
        <v>???</v>
      </c>
      <c r="F396" t="s">
        <v>1404</v>
      </c>
      <c r="H396" t="str">
        <f>M396</f>
        <v>RC-59</v>
      </c>
      <c r="I396" t="str">
        <f>ROW()&amp;":"&amp;MATCH("RC"&amp;"*",M397:$M$498,0)+ROW()-1</f>
        <v>396:402</v>
      </c>
      <c r="J396" t="str">
        <f ca="1">INDIRECT("o"&amp;MATCH("RC"&amp;"*",M397:$M$498,0)+ROW()-2)</f>
        <v>current</v>
      </c>
      <c r="K396" t="s">
        <v>500</v>
      </c>
      <c r="L396" t="s">
        <v>69</v>
      </c>
      <c r="M396" t="s">
        <v>501</v>
      </c>
      <c r="O396" t="s">
        <v>14</v>
      </c>
      <c r="R396">
        <v>2011</v>
      </c>
    </row>
    <row r="397" spans="2:19" hidden="1" x14ac:dyDescent="0.25"/>
    <row r="398" spans="2:19" hidden="1" x14ac:dyDescent="0.25">
      <c r="K398" t="s">
        <v>502</v>
      </c>
      <c r="L398" t="s">
        <v>503</v>
      </c>
      <c r="S398" t="s">
        <v>504</v>
      </c>
    </row>
    <row r="399" spans="2:19" hidden="1" x14ac:dyDescent="0.25">
      <c r="K399" t="s">
        <v>502</v>
      </c>
      <c r="Q399" t="s">
        <v>15</v>
      </c>
    </row>
    <row r="400" spans="2:19" hidden="1" x14ac:dyDescent="0.25">
      <c r="K400" t="s">
        <v>505</v>
      </c>
      <c r="Q400" t="s">
        <v>15</v>
      </c>
    </row>
    <row r="401" spans="2:19" hidden="1" x14ac:dyDescent="0.25">
      <c r="O401" t="s">
        <v>17</v>
      </c>
      <c r="Q401" t="s">
        <v>18</v>
      </c>
    </row>
    <row r="402" spans="2:19" hidden="1" x14ac:dyDescent="0.25"/>
    <row r="403" spans="2:19" x14ac:dyDescent="0.25">
      <c r="B403" t="str">
        <f>K403</f>
        <v>N860AP</v>
      </c>
      <c r="C403" t="str">
        <f>H403</f>
        <v>RC-60</v>
      </c>
      <c r="D403" t="str">
        <f ca="1">J403</f>
        <v>current</v>
      </c>
      <c r="E403" t="str">
        <f>IF(Q403=0,IF(K404=0,"???",K404),Q403)</f>
        <v>Talon Air</v>
      </c>
      <c r="F403" t="s">
        <v>598</v>
      </c>
      <c r="G403">
        <f>MATCH(K403,$A$500:$A$511,0)</f>
        <v>9</v>
      </c>
      <c r="H403" t="str">
        <f>M403</f>
        <v>RC-60</v>
      </c>
      <c r="I403" t="str">
        <f>ROW()&amp;":"&amp;MATCH("RC"&amp;"*",M404:$M$498,0)+ROW()-1</f>
        <v>403:408</v>
      </c>
      <c r="J403" t="str">
        <f ca="1">INDIRECT("o"&amp;MATCH("RC"&amp;"*",M404:$M$498,0)+ROW()-2)</f>
        <v>current</v>
      </c>
      <c r="K403" t="s">
        <v>506</v>
      </c>
      <c r="L403" t="s">
        <v>11</v>
      </c>
      <c r="M403" t="s">
        <v>507</v>
      </c>
      <c r="O403" t="s">
        <v>14</v>
      </c>
      <c r="Q403" t="s">
        <v>53</v>
      </c>
      <c r="R403">
        <v>2011</v>
      </c>
    </row>
    <row r="404" spans="2:19" hidden="1" x14ac:dyDescent="0.25">
      <c r="K404" t="s">
        <v>508</v>
      </c>
    </row>
    <row r="405" spans="2:19" hidden="1" x14ac:dyDescent="0.25">
      <c r="K405" t="s">
        <v>506</v>
      </c>
      <c r="L405" t="s">
        <v>509</v>
      </c>
      <c r="Q405" t="s">
        <v>15</v>
      </c>
      <c r="S405" t="s">
        <v>510</v>
      </c>
    </row>
    <row r="406" spans="2:19" hidden="1" x14ac:dyDescent="0.25">
      <c r="K406" t="s">
        <v>511</v>
      </c>
      <c r="Q406" t="s">
        <v>15</v>
      </c>
    </row>
    <row r="407" spans="2:19" hidden="1" x14ac:dyDescent="0.25">
      <c r="O407" t="s">
        <v>17</v>
      </c>
      <c r="Q407" t="s">
        <v>18</v>
      </c>
    </row>
    <row r="408" spans="2:19" hidden="1" x14ac:dyDescent="0.25"/>
    <row r="409" spans="2:19" x14ac:dyDescent="0.25">
      <c r="B409" t="str">
        <f>K409</f>
        <v>N796RM</v>
      </c>
      <c r="C409" t="str">
        <f>H409</f>
        <v>RC-61</v>
      </c>
      <c r="D409" t="str">
        <f ca="1">J409</f>
        <v>current</v>
      </c>
      <c r="E409" t="str">
        <f>IF(Q409=0,IF(K410=0,"???",K410),Q409)</f>
        <v>Priester Aviation</v>
      </c>
      <c r="F409" t="s">
        <v>598</v>
      </c>
      <c r="H409" t="str">
        <f>M409</f>
        <v>RC-61</v>
      </c>
      <c r="I409" t="str">
        <f>ROW()&amp;":"&amp;MATCH("RC"&amp;"*",M410:$M$498,0)+ROW()-1</f>
        <v>409:413</v>
      </c>
      <c r="J409" t="str">
        <f ca="1">INDIRECT("o"&amp;MATCH("RC"&amp;"*",M410:$M$498,0)+ROW()-2)</f>
        <v>current</v>
      </c>
      <c r="K409" t="s">
        <v>512</v>
      </c>
      <c r="L409" t="s">
        <v>11</v>
      </c>
      <c r="M409" t="s">
        <v>513</v>
      </c>
      <c r="O409" t="s">
        <v>14</v>
      </c>
      <c r="Q409" t="s">
        <v>62</v>
      </c>
      <c r="R409">
        <v>2011</v>
      </c>
    </row>
    <row r="410" spans="2:19" hidden="1" x14ac:dyDescent="0.25">
      <c r="K410" t="s">
        <v>514</v>
      </c>
    </row>
    <row r="411" spans="2:19" hidden="1" x14ac:dyDescent="0.25">
      <c r="K411" t="s">
        <v>515</v>
      </c>
      <c r="Q411" t="s">
        <v>15</v>
      </c>
    </row>
    <row r="412" spans="2:19" hidden="1" x14ac:dyDescent="0.25">
      <c r="O412" t="s">
        <v>17</v>
      </c>
      <c r="Q412" t="s">
        <v>18</v>
      </c>
    </row>
    <row r="413" spans="2:19" hidden="1" x14ac:dyDescent="0.25"/>
    <row r="414" spans="2:19" x14ac:dyDescent="0.25">
      <c r="B414" t="str">
        <f>K414</f>
        <v>N21FX</v>
      </c>
      <c r="C414" t="str">
        <f>H414</f>
        <v>RC-62</v>
      </c>
      <c r="D414" t="str">
        <f ca="1">J414</f>
        <v>current</v>
      </c>
      <c r="E414" t="str">
        <f>IF(Q414=0,IF(K415=0,"???",K415),Q414)</f>
        <v>Talon Air</v>
      </c>
      <c r="F414" t="s">
        <v>598</v>
      </c>
      <c r="G414">
        <f>MATCH(K414,$A$500:$A$511,0)</f>
        <v>4</v>
      </c>
      <c r="H414" t="str">
        <f>M414</f>
        <v>RC-62</v>
      </c>
      <c r="I414" t="str">
        <f>ROW()&amp;":"&amp;MATCH("RC"&amp;"*",M415:$M$498,0)+ROW()-1</f>
        <v>414:418</v>
      </c>
      <c r="J414" t="str">
        <f ca="1">INDIRECT("o"&amp;MATCH("RC"&amp;"*",M415:$M$498,0)+ROW()-2)</f>
        <v>current</v>
      </c>
      <c r="K414" t="s">
        <v>516</v>
      </c>
      <c r="L414" t="s">
        <v>11</v>
      </c>
      <c r="M414" t="s">
        <v>517</v>
      </c>
      <c r="O414" t="s">
        <v>14</v>
      </c>
      <c r="Q414" t="s">
        <v>53</v>
      </c>
      <c r="R414">
        <v>2011</v>
      </c>
    </row>
    <row r="415" spans="2:19" hidden="1" x14ac:dyDescent="0.25">
      <c r="K415" t="s">
        <v>518</v>
      </c>
    </row>
    <row r="416" spans="2:19" hidden="1" x14ac:dyDescent="0.25">
      <c r="K416" t="s">
        <v>519</v>
      </c>
      <c r="Q416" t="s">
        <v>15</v>
      </c>
      <c r="S416" t="s">
        <v>359</v>
      </c>
    </row>
    <row r="417" spans="2:18" hidden="1" x14ac:dyDescent="0.25">
      <c r="O417" t="s">
        <v>17</v>
      </c>
      <c r="Q417" t="s">
        <v>18</v>
      </c>
    </row>
    <row r="418" spans="2:18" hidden="1" x14ac:dyDescent="0.25"/>
    <row r="419" spans="2:18" x14ac:dyDescent="0.25">
      <c r="B419" t="str">
        <f>K419</f>
        <v>N46WC</v>
      </c>
      <c r="C419" t="str">
        <f>H419</f>
        <v>RC-63</v>
      </c>
      <c r="D419" t="str">
        <f ca="1">J419</f>
        <v>current</v>
      </c>
      <c r="E419" t="str">
        <f>IF(Q419=0,IF(K420=0,"???",K420),Q419)</f>
        <v>WELDBEND CORP Delaware Jan 2013</v>
      </c>
      <c r="F419" t="s">
        <v>598</v>
      </c>
      <c r="H419" t="str">
        <f>M419</f>
        <v>RC-63</v>
      </c>
      <c r="I419" t="str">
        <f>ROW()&amp;":"&amp;MATCH("RC"&amp;"*",M420:$M$498,0)+ROW()-1</f>
        <v>419:423</v>
      </c>
      <c r="J419" t="str">
        <f ca="1">INDIRECT("o"&amp;MATCH("RC"&amp;"*",M420:$M$498,0)+ROW()-2)</f>
        <v>current</v>
      </c>
      <c r="K419" t="s">
        <v>520</v>
      </c>
      <c r="L419" t="s">
        <v>11</v>
      </c>
      <c r="M419" t="s">
        <v>521</v>
      </c>
      <c r="O419" t="s">
        <v>14</v>
      </c>
      <c r="R419">
        <v>2011</v>
      </c>
    </row>
    <row r="420" spans="2:18" hidden="1" x14ac:dyDescent="0.25">
      <c r="K420" t="s">
        <v>522</v>
      </c>
    </row>
    <row r="421" spans="2:18" hidden="1" x14ac:dyDescent="0.25">
      <c r="K421" t="s">
        <v>523</v>
      </c>
      <c r="Q421" t="s">
        <v>15</v>
      </c>
    </row>
    <row r="422" spans="2:18" hidden="1" x14ac:dyDescent="0.25">
      <c r="O422" t="s">
        <v>17</v>
      </c>
      <c r="Q422" t="s">
        <v>18</v>
      </c>
    </row>
    <row r="423" spans="2:18" hidden="1" x14ac:dyDescent="0.25"/>
    <row r="424" spans="2:18" x14ac:dyDescent="0.25">
      <c r="B424" t="str">
        <f>K424</f>
        <v>OY-JJK</v>
      </c>
      <c r="C424" t="str">
        <f>H424</f>
        <v>RC-64</v>
      </c>
      <c r="D424" t="str">
        <f ca="1">J424</f>
        <v>current</v>
      </c>
      <c r="E424" t="str">
        <f>IF(Q424=0,IF(K425=0,"???",K425),Q424)</f>
        <v>Sun-Air of Scandinavia</v>
      </c>
      <c r="F424" t="s">
        <v>836</v>
      </c>
      <c r="H424" t="str">
        <f>M424</f>
        <v>RC-64</v>
      </c>
      <c r="I424" t="str">
        <f>ROW()&amp;":"&amp;MATCH("RC"&amp;"*",M425:$M$498,0)+ROW()-1</f>
        <v>424:430</v>
      </c>
      <c r="J424" t="str">
        <f ca="1">INDIRECT("o"&amp;MATCH("RC"&amp;"*",M425:$M$498,0)+ROW()-2)</f>
        <v>current</v>
      </c>
      <c r="K424" t="s">
        <v>524</v>
      </c>
      <c r="L424" t="s">
        <v>69</v>
      </c>
      <c r="M424" t="s">
        <v>525</v>
      </c>
      <c r="O424" t="s">
        <v>14</v>
      </c>
      <c r="Q424" t="s">
        <v>301</v>
      </c>
      <c r="R424">
        <v>2011</v>
      </c>
    </row>
    <row r="425" spans="2:18" hidden="1" x14ac:dyDescent="0.25">
      <c r="K425" t="s">
        <v>526</v>
      </c>
    </row>
    <row r="426" spans="2:18" hidden="1" x14ac:dyDescent="0.25">
      <c r="K426" t="s">
        <v>527</v>
      </c>
      <c r="L426" t="s">
        <v>528</v>
      </c>
    </row>
    <row r="427" spans="2:18" hidden="1" x14ac:dyDescent="0.25">
      <c r="K427" t="s">
        <v>529</v>
      </c>
      <c r="L427" t="s">
        <v>530</v>
      </c>
    </row>
    <row r="428" spans="2:18" hidden="1" x14ac:dyDescent="0.25">
      <c r="K428" t="s">
        <v>531</v>
      </c>
      <c r="L428" t="s">
        <v>532</v>
      </c>
      <c r="Q428" t="s">
        <v>15</v>
      </c>
    </row>
    <row r="429" spans="2:18" hidden="1" x14ac:dyDescent="0.25">
      <c r="O429" t="s">
        <v>17</v>
      </c>
      <c r="Q429" t="s">
        <v>18</v>
      </c>
    </row>
    <row r="430" spans="2:18" hidden="1" x14ac:dyDescent="0.25"/>
    <row r="431" spans="2:18" x14ac:dyDescent="0.25">
      <c r="B431" t="str">
        <f>K431</f>
        <v>N243PG</v>
      </c>
      <c r="C431" t="str">
        <f>H431</f>
        <v>RC-65</v>
      </c>
      <c r="D431" t="str">
        <f ca="1">J431</f>
        <v>current</v>
      </c>
      <c r="E431" t="str">
        <f>IF(Q431=0,IF(K432=0,"???",K432),Q431)</f>
        <v>Talon Air</v>
      </c>
      <c r="F431" t="s">
        <v>598</v>
      </c>
      <c r="G431">
        <f>MATCH(K431,$A$500:$A$511,0)</f>
        <v>10</v>
      </c>
      <c r="H431" t="str">
        <f>M431</f>
        <v>RC-65</v>
      </c>
      <c r="I431" t="str">
        <f>ROW()&amp;":"&amp;MATCH("RC"&amp;"*",M432:$M$498,0)+ROW()-1</f>
        <v>431:437</v>
      </c>
      <c r="J431" t="str">
        <f ca="1">INDIRECT("o"&amp;MATCH("RC"&amp;"*",M432:$M$498,0)+ROW()-2)</f>
        <v>current</v>
      </c>
      <c r="K431" t="s">
        <v>533</v>
      </c>
      <c r="L431" t="s">
        <v>11</v>
      </c>
      <c r="M431" t="s">
        <v>534</v>
      </c>
      <c r="O431" t="s">
        <v>14</v>
      </c>
      <c r="Q431" t="s">
        <v>53</v>
      </c>
      <c r="R431">
        <v>2011</v>
      </c>
    </row>
    <row r="432" spans="2:18" hidden="1" x14ac:dyDescent="0.25">
      <c r="K432" t="s">
        <v>535</v>
      </c>
    </row>
    <row r="433" spans="2:18" hidden="1" x14ac:dyDescent="0.25">
      <c r="K433" t="s">
        <v>533</v>
      </c>
      <c r="L433" t="s">
        <v>536</v>
      </c>
    </row>
    <row r="434" spans="2:18" hidden="1" x14ac:dyDescent="0.25">
      <c r="K434" t="s">
        <v>537</v>
      </c>
      <c r="L434" t="s">
        <v>538</v>
      </c>
    </row>
    <row r="435" spans="2:18" hidden="1" x14ac:dyDescent="0.25">
      <c r="K435" t="s">
        <v>539</v>
      </c>
      <c r="L435" t="s">
        <v>540</v>
      </c>
      <c r="Q435" t="s">
        <v>15</v>
      </c>
    </row>
    <row r="436" spans="2:18" hidden="1" x14ac:dyDescent="0.25">
      <c r="O436" t="s">
        <v>17</v>
      </c>
      <c r="Q436" t="s">
        <v>18</v>
      </c>
    </row>
    <row r="437" spans="2:18" hidden="1" x14ac:dyDescent="0.25"/>
    <row r="438" spans="2:18" x14ac:dyDescent="0.25">
      <c r="B438" t="str">
        <f>K438</f>
        <v>5N-FGX</v>
      </c>
      <c r="C438" t="str">
        <f>H438</f>
        <v>RC-66</v>
      </c>
      <c r="D438" t="str">
        <f ca="1">J438</f>
        <v>current</v>
      </c>
      <c r="E438" t="str">
        <f>IF(Q438=0,IF(K439=0,"???",K439),Q438)</f>
        <v>Nigeria Air Force</v>
      </c>
      <c r="F438" t="s">
        <v>600</v>
      </c>
      <c r="H438" t="str">
        <f>M438</f>
        <v>RC-66</v>
      </c>
      <c r="I438" t="str">
        <f>ROW()&amp;":"&amp;MATCH("RC"&amp;"*",M439:$M$498,0)+ROW()-1</f>
        <v>438:442</v>
      </c>
      <c r="J438" t="str">
        <f ca="1">INDIRECT("o"&amp;MATCH("RC"&amp;"*",M439:$M$498,0)+ROW()-2)</f>
        <v>current</v>
      </c>
      <c r="K438" t="s">
        <v>541</v>
      </c>
      <c r="L438" t="s">
        <v>11</v>
      </c>
      <c r="M438" t="s">
        <v>542</v>
      </c>
      <c r="O438" t="s">
        <v>14</v>
      </c>
      <c r="Q438" t="s">
        <v>543</v>
      </c>
      <c r="R438">
        <v>2011</v>
      </c>
    </row>
    <row r="439" spans="2:18" hidden="1" x14ac:dyDescent="0.25">
      <c r="K439" t="s">
        <v>544</v>
      </c>
    </row>
    <row r="440" spans="2:18" hidden="1" x14ac:dyDescent="0.25">
      <c r="K440" t="s">
        <v>545</v>
      </c>
      <c r="Q440" t="s">
        <v>15</v>
      </c>
    </row>
    <row r="441" spans="2:18" hidden="1" x14ac:dyDescent="0.25">
      <c r="O441" t="s">
        <v>17</v>
      </c>
      <c r="Q441" t="s">
        <v>18</v>
      </c>
    </row>
    <row r="442" spans="2:18" hidden="1" x14ac:dyDescent="0.25"/>
    <row r="443" spans="2:18" x14ac:dyDescent="0.25">
      <c r="B443" t="str">
        <f>K443</f>
        <v>N532PC</v>
      </c>
      <c r="C443" t="str">
        <f>H443</f>
        <v>RC-67</v>
      </c>
      <c r="D443" t="str">
        <f ca="1">J443</f>
        <v>current</v>
      </c>
      <c r="E443" t="str">
        <f>IF(Q443=0,IF(K444=0,"???",K444),Q443)</f>
        <v>(Trustee) bought 6/3/20</v>
      </c>
      <c r="F443" t="s">
        <v>598</v>
      </c>
      <c r="H443" t="str">
        <f>M443</f>
        <v>RC-67</v>
      </c>
      <c r="I443" t="str">
        <f>ROW()&amp;":"&amp;MATCH("RC"&amp;"*",M444:$M$498,0)+ROW()-1</f>
        <v>443:450</v>
      </c>
      <c r="J443" t="str">
        <f ca="1">INDIRECT("o"&amp;MATCH("RC"&amp;"*",M444:$M$498,0)+ROW()-2)</f>
        <v>current</v>
      </c>
      <c r="K443" t="s">
        <v>546</v>
      </c>
      <c r="L443" t="s">
        <v>11</v>
      </c>
      <c r="M443" t="s">
        <v>547</v>
      </c>
      <c r="O443" t="s">
        <v>14</v>
      </c>
      <c r="R443">
        <v>2011</v>
      </c>
    </row>
    <row r="444" spans="2:18" hidden="1" x14ac:dyDescent="0.25">
      <c r="K444" t="s">
        <v>548</v>
      </c>
    </row>
    <row r="445" spans="2:18" hidden="1" x14ac:dyDescent="0.25">
      <c r="K445" t="s">
        <v>549</v>
      </c>
      <c r="L445" t="s">
        <v>550</v>
      </c>
    </row>
    <row r="446" spans="2:18" hidden="1" x14ac:dyDescent="0.25">
      <c r="K446" t="s">
        <v>551</v>
      </c>
      <c r="L446" t="s">
        <v>552</v>
      </c>
    </row>
    <row r="447" spans="2:18" hidden="1" x14ac:dyDescent="0.25">
      <c r="K447" t="s">
        <v>551</v>
      </c>
      <c r="L447" t="s">
        <v>553</v>
      </c>
    </row>
    <row r="448" spans="2:18" hidden="1" x14ac:dyDescent="0.25">
      <c r="K448" t="s">
        <v>554</v>
      </c>
      <c r="L448" t="s">
        <v>555</v>
      </c>
      <c r="Q448" t="s">
        <v>15</v>
      </c>
    </row>
    <row r="449" spans="2:18" hidden="1" x14ac:dyDescent="0.25">
      <c r="O449" t="s">
        <v>17</v>
      </c>
      <c r="Q449" t="s">
        <v>18</v>
      </c>
    </row>
    <row r="450" spans="2:18" hidden="1" x14ac:dyDescent="0.25"/>
    <row r="451" spans="2:18" x14ac:dyDescent="0.25">
      <c r="B451" t="str">
        <f>K451</f>
        <v>N68HB</v>
      </c>
      <c r="C451" t="str">
        <f>H451</f>
        <v>RC-68</v>
      </c>
      <c r="D451" t="str">
        <f ca="1">J451</f>
        <v>current</v>
      </c>
      <c r="E451" t="str">
        <f>IF(Q451=0,IF(K452=0,"???",K452),Q451)</f>
        <v>???</v>
      </c>
      <c r="F451" t="s">
        <v>598</v>
      </c>
      <c r="H451" t="str">
        <f>M451</f>
        <v>RC-68</v>
      </c>
      <c r="I451" t="str">
        <f>ROW()&amp;":"&amp;MATCH("RC"&amp;"*",M452:$M$498,0)+ROW()-1</f>
        <v>451:454</v>
      </c>
      <c r="J451" t="str">
        <f ca="1">INDIRECT("o"&amp;MATCH("RC"&amp;"*",M452:$M$498,0)+ROW()-2)</f>
        <v>current</v>
      </c>
      <c r="K451" t="s">
        <v>556</v>
      </c>
      <c r="L451" t="s">
        <v>69</v>
      </c>
      <c r="M451" t="s">
        <v>557</v>
      </c>
    </row>
    <row r="452" spans="2:18" hidden="1" x14ac:dyDescent="0.25"/>
    <row r="453" spans="2:18" hidden="1" x14ac:dyDescent="0.25">
      <c r="O453" t="s">
        <v>17</v>
      </c>
      <c r="Q453" t="s">
        <v>18</v>
      </c>
    </row>
    <row r="454" spans="2:18" hidden="1" x14ac:dyDescent="0.25"/>
    <row r="455" spans="2:18" x14ac:dyDescent="0.25">
      <c r="B455" t="str">
        <f>K455</f>
        <v>N621TF</v>
      </c>
      <c r="C455" t="str">
        <f>H455</f>
        <v>RC-69</v>
      </c>
      <c r="D455" t="str">
        <f ca="1">J455</f>
        <v>current</v>
      </c>
      <c r="E455" t="str">
        <f>IF(Q455=0,IF(K456=0,"???",K456),Q455)</f>
        <v>GMMK LLC, Kansas City MO bought 7/12/19</v>
      </c>
      <c r="F455" t="s">
        <v>598</v>
      </c>
      <c r="H455" t="str">
        <f>M455</f>
        <v>RC-69</v>
      </c>
      <c r="I455" t="str">
        <f>ROW()&amp;":"&amp;MATCH("RC"&amp;"*",M456:$M$498,0)+ROW()-1</f>
        <v>455:461</v>
      </c>
      <c r="J455" t="str">
        <f ca="1">INDIRECT("o"&amp;MATCH("RC"&amp;"*",M456:$M$498,0)+ROW()-2)</f>
        <v>current</v>
      </c>
      <c r="K455" t="s">
        <v>558</v>
      </c>
      <c r="L455" t="s">
        <v>11</v>
      </c>
      <c r="M455" t="s">
        <v>559</v>
      </c>
      <c r="R455">
        <v>2011</v>
      </c>
    </row>
    <row r="456" spans="2:18" hidden="1" x14ac:dyDescent="0.25">
      <c r="K456" t="s">
        <v>560</v>
      </c>
    </row>
    <row r="457" spans="2:18" hidden="1" x14ac:dyDescent="0.25">
      <c r="K457" t="s">
        <v>558</v>
      </c>
      <c r="L457" t="s">
        <v>561</v>
      </c>
    </row>
    <row r="458" spans="2:18" hidden="1" x14ac:dyDescent="0.25">
      <c r="K458" t="s">
        <v>562</v>
      </c>
      <c r="L458" t="s">
        <v>563</v>
      </c>
    </row>
    <row r="459" spans="2:18" hidden="1" x14ac:dyDescent="0.25">
      <c r="K459" t="s">
        <v>564</v>
      </c>
      <c r="Q459" t="s">
        <v>15</v>
      </c>
    </row>
    <row r="460" spans="2:18" hidden="1" x14ac:dyDescent="0.25">
      <c r="O460" t="s">
        <v>17</v>
      </c>
      <c r="Q460" t="s">
        <v>18</v>
      </c>
    </row>
    <row r="461" spans="2:18" hidden="1" x14ac:dyDescent="0.25"/>
    <row r="462" spans="2:18" x14ac:dyDescent="0.25">
      <c r="B462" t="str">
        <f>K462</f>
        <v>N70RC</v>
      </c>
      <c r="C462" t="str">
        <f>H462</f>
        <v>RC-70</v>
      </c>
      <c r="D462" t="str">
        <f ca="1">J462</f>
        <v>current</v>
      </c>
      <c r="E462" t="str">
        <f>IF(Q462=0,IF(K463=0,"???",K463),Q462)</f>
        <v>rg 12/17/18 Thibault John Trustee Chelmsford MA</v>
      </c>
      <c r="F462" t="s">
        <v>598</v>
      </c>
      <c r="H462" t="str">
        <f>M462</f>
        <v>RC-70</v>
      </c>
      <c r="I462" t="str">
        <f>ROW()&amp;":"&amp;MATCH("RC"&amp;"*",M463:$M$498,0)+ROW()-1</f>
        <v>462:467</v>
      </c>
      <c r="J462" t="str">
        <f ca="1">INDIRECT("o"&amp;MATCH("RC"&amp;"*",M463:$M$498,0)+ROW()-2)</f>
        <v>current</v>
      </c>
      <c r="K462" t="s">
        <v>565</v>
      </c>
      <c r="L462" t="s">
        <v>11</v>
      </c>
      <c r="M462" t="s">
        <v>566</v>
      </c>
      <c r="O462" t="s">
        <v>14</v>
      </c>
      <c r="R462">
        <v>2012</v>
      </c>
    </row>
    <row r="463" spans="2:18" hidden="1" x14ac:dyDescent="0.25">
      <c r="K463" t="s">
        <v>567</v>
      </c>
    </row>
    <row r="464" spans="2:18" hidden="1" x14ac:dyDescent="0.25">
      <c r="K464" t="s">
        <v>568</v>
      </c>
      <c r="L464" t="s">
        <v>569</v>
      </c>
      <c r="Q464" t="s">
        <v>570</v>
      </c>
    </row>
    <row r="465" spans="2:18" hidden="1" x14ac:dyDescent="0.25">
      <c r="K465" t="s">
        <v>571</v>
      </c>
      <c r="Q465" t="s">
        <v>15</v>
      </c>
    </row>
    <row r="466" spans="2:18" hidden="1" x14ac:dyDescent="0.25">
      <c r="O466" t="s">
        <v>17</v>
      </c>
      <c r="Q466" t="s">
        <v>18</v>
      </c>
    </row>
    <row r="467" spans="2:18" hidden="1" x14ac:dyDescent="0.25"/>
    <row r="468" spans="2:18" x14ac:dyDescent="0.25">
      <c r="B468" t="str">
        <f>K468</f>
        <v>N795CJ</v>
      </c>
      <c r="C468" t="str">
        <f>H468</f>
        <v>RC-71</v>
      </c>
      <c r="D468" t="str">
        <f ca="1">J468</f>
        <v>current</v>
      </c>
      <c r="E468" t="str">
        <f>IF(Q468=0,IF(K469=0,"???",K469),Q468)</f>
        <v>Priester Aviation</v>
      </c>
      <c r="F468" t="s">
        <v>598</v>
      </c>
      <c r="H468" t="str">
        <f>M468</f>
        <v>RC-71</v>
      </c>
      <c r="I468" t="str">
        <f>ROW()&amp;":"&amp;MATCH("RC"&amp;"*",M469:$M$498,0)+ROW()-1</f>
        <v>468:474</v>
      </c>
      <c r="J468" t="str">
        <f ca="1">INDIRECT("o"&amp;MATCH("RC"&amp;"*",M469:$M$498,0)+ROW()-2)</f>
        <v>current</v>
      </c>
      <c r="K468" t="s">
        <v>572</v>
      </c>
      <c r="L468" t="s">
        <v>69</v>
      </c>
      <c r="M468" t="s">
        <v>573</v>
      </c>
      <c r="O468" t="s">
        <v>14</v>
      </c>
      <c r="Q468" t="s">
        <v>62</v>
      </c>
      <c r="R468">
        <v>2012</v>
      </c>
    </row>
    <row r="469" spans="2:18" hidden="1" x14ac:dyDescent="0.25">
      <c r="K469" t="s">
        <v>574</v>
      </c>
    </row>
    <row r="470" spans="2:18" hidden="1" x14ac:dyDescent="0.25">
      <c r="K470" t="s">
        <v>575</v>
      </c>
      <c r="L470" t="s">
        <v>576</v>
      </c>
    </row>
    <row r="471" spans="2:18" hidden="1" x14ac:dyDescent="0.25">
      <c r="K471" t="s">
        <v>577</v>
      </c>
      <c r="L471" t="s">
        <v>578</v>
      </c>
    </row>
    <row r="472" spans="2:18" hidden="1" x14ac:dyDescent="0.25">
      <c r="K472" t="s">
        <v>577</v>
      </c>
      <c r="Q472" t="s">
        <v>15</v>
      </c>
    </row>
    <row r="473" spans="2:18" hidden="1" x14ac:dyDescent="0.25">
      <c r="O473" t="s">
        <v>17</v>
      </c>
      <c r="Q473" t="s">
        <v>18</v>
      </c>
    </row>
    <row r="474" spans="2:18" hidden="1" x14ac:dyDescent="0.25"/>
    <row r="475" spans="2:18" x14ac:dyDescent="0.25">
      <c r="B475" t="str">
        <f>K475</f>
        <v>N713AK</v>
      </c>
      <c r="C475" t="str">
        <f>H475</f>
        <v>RC-72</v>
      </c>
      <c r="D475" t="str">
        <f ca="1">J475</f>
        <v>current</v>
      </c>
      <c r="E475" t="str">
        <f>IF(Q475=0,IF(K476=0,"???",K476),Q475)</f>
        <v>Talon Air</v>
      </c>
      <c r="F475" t="s">
        <v>598</v>
      </c>
      <c r="G475">
        <f>MATCH(K475,$A$500:$A$511,0)</f>
        <v>3</v>
      </c>
      <c r="H475" t="str">
        <f>M475</f>
        <v>RC-72</v>
      </c>
      <c r="I475" t="str">
        <f>ROW()&amp;":"&amp;MATCH("RC"&amp;"*",M476:$M$498,0)+ROW()-1</f>
        <v>475:479</v>
      </c>
      <c r="J475" t="str">
        <f ca="1">INDIRECT("o"&amp;MATCH("RC"&amp;"*",M476:$M$498,0)+ROW()-2)</f>
        <v>current</v>
      </c>
      <c r="K475" t="s">
        <v>579</v>
      </c>
      <c r="L475" t="s">
        <v>11</v>
      </c>
      <c r="M475" t="s">
        <v>580</v>
      </c>
      <c r="O475" t="s">
        <v>14</v>
      </c>
      <c r="Q475" t="s">
        <v>53</v>
      </c>
      <c r="R475">
        <v>2012</v>
      </c>
    </row>
    <row r="476" spans="2:18" hidden="1" x14ac:dyDescent="0.25">
      <c r="K476" t="s">
        <v>581</v>
      </c>
    </row>
    <row r="477" spans="2:18" hidden="1" x14ac:dyDescent="0.25">
      <c r="K477" t="s">
        <v>582</v>
      </c>
    </row>
    <row r="478" spans="2:18" hidden="1" x14ac:dyDescent="0.25">
      <c r="O478" t="s">
        <v>17</v>
      </c>
      <c r="Q478" t="s">
        <v>18</v>
      </c>
    </row>
    <row r="479" spans="2:18" hidden="1" x14ac:dyDescent="0.25"/>
    <row r="480" spans="2:18" x14ac:dyDescent="0.25">
      <c r="B480" t="str">
        <f>K480</f>
        <v>N473HB</v>
      </c>
      <c r="C480" t="str">
        <f>H480</f>
        <v>RC-73</v>
      </c>
      <c r="D480" t="str">
        <f ca="1">J480</f>
        <v>current</v>
      </c>
      <c r="E480" t="str">
        <f>IF(Q480=0,IF(K481=0,"???",K481),Q480)</f>
        <v>???</v>
      </c>
      <c r="F480" t="s">
        <v>598</v>
      </c>
      <c r="H480" t="str">
        <f>M480</f>
        <v>RC-73</v>
      </c>
      <c r="I480" t="str">
        <f>ROW()&amp;":"&amp;MATCH("RC"&amp;"*",M481:$M$498,0)+ROW()-1</f>
        <v>480:483</v>
      </c>
      <c r="J480" t="str">
        <f ca="1">INDIRECT("o"&amp;MATCH("RC"&amp;"*",M481:$M$498,0)+ROW()-2)</f>
        <v>current</v>
      </c>
      <c r="K480" t="s">
        <v>583</v>
      </c>
      <c r="L480" t="s">
        <v>69</v>
      </c>
      <c r="M480" t="s">
        <v>584</v>
      </c>
    </row>
    <row r="481" spans="2:18" hidden="1" x14ac:dyDescent="0.25"/>
    <row r="482" spans="2:18" hidden="1" x14ac:dyDescent="0.25">
      <c r="O482" t="s">
        <v>17</v>
      </c>
      <c r="Q482" t="s">
        <v>18</v>
      </c>
    </row>
    <row r="483" spans="2:18" hidden="1" x14ac:dyDescent="0.25"/>
    <row r="484" spans="2:18" x14ac:dyDescent="0.25">
      <c r="B484" t="str">
        <f>K484</f>
        <v>N411TF</v>
      </c>
      <c r="C484" t="str">
        <f>H484</f>
        <v>RC-74</v>
      </c>
      <c r="D484" t="str">
        <f ca="1">J484</f>
        <v>current</v>
      </c>
      <c r="E484" t="str">
        <f>IF(Q484=0,IF(K485=0,"???",K485),Q484)</f>
        <v>rg 01/29/13 Maple Holdings Llc Leawood KS</v>
      </c>
      <c r="F484" t="s">
        <v>598</v>
      </c>
      <c r="H484" t="str">
        <f>M484</f>
        <v>RC-74</v>
      </c>
      <c r="I484" t="str">
        <f>ROW()&amp;":"&amp;MATCH("RC"&amp;"*",M485:$M$498,0)+ROW()-1</f>
        <v>484:487</v>
      </c>
      <c r="J484" t="str">
        <f ca="1">INDIRECT("o"&amp;MATCH("RC"&amp;"*",M485:$M$498,0)+ROW()-2)</f>
        <v>current</v>
      </c>
      <c r="K484" t="s">
        <v>585</v>
      </c>
      <c r="L484" t="s">
        <v>11</v>
      </c>
      <c r="M484" t="s">
        <v>586</v>
      </c>
      <c r="O484" t="s">
        <v>14</v>
      </c>
      <c r="R484">
        <v>2012</v>
      </c>
    </row>
    <row r="485" spans="2:18" hidden="1" x14ac:dyDescent="0.25">
      <c r="K485" t="s">
        <v>587</v>
      </c>
    </row>
    <row r="486" spans="2:18" hidden="1" x14ac:dyDescent="0.25">
      <c r="O486" t="s">
        <v>17</v>
      </c>
      <c r="Q486" t="s">
        <v>18</v>
      </c>
    </row>
    <row r="487" spans="2:18" hidden="1" x14ac:dyDescent="0.25"/>
    <row r="488" spans="2:18" x14ac:dyDescent="0.25">
      <c r="B488" t="str">
        <f>K488</f>
        <v>N875HB</v>
      </c>
      <c r="C488" t="str">
        <f>H488</f>
        <v>RC-75</v>
      </c>
      <c r="D488" t="str">
        <f ca="1">J488</f>
        <v>current</v>
      </c>
      <c r="E488" t="str">
        <f>IF(Q488=0,IF(K489=0,"???",K489),Q488)</f>
        <v>???</v>
      </c>
      <c r="F488" t="s">
        <v>598</v>
      </c>
      <c r="H488" t="str">
        <f>M488</f>
        <v>RC-75</v>
      </c>
      <c r="I488" t="str">
        <f>ROW()&amp;":"&amp;MATCH("RC"&amp;"*",M489:$M$498,0)+ROW()-1</f>
        <v>488:491</v>
      </c>
      <c r="J488" t="str">
        <f ca="1">INDIRECT("o"&amp;MATCH("RC"&amp;"*",M489:$M$498,0)+ROW()-2)</f>
        <v>current</v>
      </c>
      <c r="K488" t="s">
        <v>588</v>
      </c>
      <c r="L488" t="s">
        <v>69</v>
      </c>
      <c r="M488" t="s">
        <v>589</v>
      </c>
    </row>
    <row r="489" spans="2:18" hidden="1" x14ac:dyDescent="0.25"/>
    <row r="490" spans="2:18" hidden="1" x14ac:dyDescent="0.25">
      <c r="O490" t="s">
        <v>17</v>
      </c>
      <c r="Q490" t="s">
        <v>18</v>
      </c>
    </row>
    <row r="491" spans="2:18" hidden="1" x14ac:dyDescent="0.25"/>
    <row r="492" spans="2:18" x14ac:dyDescent="0.25">
      <c r="B492" t="str">
        <f>K492</f>
        <v>OY-JJI</v>
      </c>
      <c r="C492" t="str">
        <f>H492</f>
        <v>RC-76</v>
      </c>
      <c r="D492" t="str">
        <f ca="1">J492</f>
        <v>current</v>
      </c>
      <c r="E492" t="str">
        <f>IF(Q492=0,IF(K493=0,"???",K493),Q492)</f>
        <v>Sun-Air of Scandinavia</v>
      </c>
      <c r="F492" t="s">
        <v>836</v>
      </c>
      <c r="H492" t="str">
        <f>M492</f>
        <v>RC-76</v>
      </c>
      <c r="I492" t="str">
        <f>ROW()&amp;":"&amp;MATCH("RC"&amp;"*",M493:$M$499,0)+ROW()-1</f>
        <v>492:498</v>
      </c>
      <c r="J492" t="str">
        <f ca="1">INDIRECT("o"&amp;MATCH("RC"&amp;"*",M493:$M$499,0)+ROW()-2)</f>
        <v>current</v>
      </c>
      <c r="K492" t="s">
        <v>590</v>
      </c>
      <c r="L492" t="s">
        <v>11</v>
      </c>
      <c r="M492" t="s">
        <v>591</v>
      </c>
      <c r="O492" t="s">
        <v>14</v>
      </c>
      <c r="Q492" t="s">
        <v>301</v>
      </c>
      <c r="R492">
        <v>2012</v>
      </c>
    </row>
    <row r="493" spans="2:18" hidden="1" x14ac:dyDescent="0.25">
      <c r="K493" t="s">
        <v>592</v>
      </c>
    </row>
    <row r="494" spans="2:18" hidden="1" x14ac:dyDescent="0.25">
      <c r="K494" t="s">
        <v>593</v>
      </c>
    </row>
    <row r="495" spans="2:18" hidden="1" x14ac:dyDescent="0.25">
      <c r="K495" t="s">
        <v>594</v>
      </c>
    </row>
    <row r="496" spans="2:18" hidden="1" x14ac:dyDescent="0.25">
      <c r="K496" t="s">
        <v>595</v>
      </c>
      <c r="L496" t="s">
        <v>596</v>
      </c>
    </row>
    <row r="497" spans="1:17" x14ac:dyDescent="0.25">
      <c r="O497" t="s">
        <v>17</v>
      </c>
      <c r="Q497" t="s">
        <v>18</v>
      </c>
    </row>
    <row r="499" spans="1:17" x14ac:dyDescent="0.25">
      <c r="M499" t="s">
        <v>597</v>
      </c>
    </row>
    <row r="500" spans="1:17" x14ac:dyDescent="0.25">
      <c r="A500" t="s">
        <v>50</v>
      </c>
    </row>
    <row r="501" spans="1:17" x14ac:dyDescent="0.25">
      <c r="A501" t="s">
        <v>93</v>
      </c>
    </row>
    <row r="502" spans="1:17" x14ac:dyDescent="0.25">
      <c r="A502" t="s">
        <v>579</v>
      </c>
    </row>
    <row r="503" spans="1:17" x14ac:dyDescent="0.25">
      <c r="A503" t="s">
        <v>516</v>
      </c>
    </row>
    <row r="504" spans="1:17" x14ac:dyDescent="0.25">
      <c r="A504" t="s">
        <v>271</v>
      </c>
    </row>
    <row r="505" spans="1:17" x14ac:dyDescent="0.25">
      <c r="A505" t="s">
        <v>415</v>
      </c>
    </row>
    <row r="506" spans="1:17" x14ac:dyDescent="0.25">
      <c r="A506" t="s">
        <v>463</v>
      </c>
    </row>
    <row r="507" spans="1:17" x14ac:dyDescent="0.25">
      <c r="A507" t="s">
        <v>205</v>
      </c>
    </row>
    <row r="508" spans="1:17" x14ac:dyDescent="0.25">
      <c r="A508" t="s">
        <v>506</v>
      </c>
    </row>
    <row r="509" spans="1:17" x14ac:dyDescent="0.25">
      <c r="A509" t="s">
        <v>533</v>
      </c>
    </row>
    <row r="510" spans="1:17" x14ac:dyDescent="0.25">
      <c r="A510" t="s">
        <v>161</v>
      </c>
    </row>
    <row r="511" spans="1:17" x14ac:dyDescent="0.25">
      <c r="A511" t="s">
        <v>324</v>
      </c>
    </row>
  </sheetData>
  <autoFilter ref="K1:S496" xr:uid="{8A4CDB62-CF8C-4A7A-AA88-AD61CD9A36F9}">
    <filterColumn colId="2">
      <customFilters>
        <customFilter operator="notEqual" val=" "/>
      </custom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60E5-F3B0-45B8-9600-0545152A73C9}">
  <sheetPr filterMode="1"/>
  <dimension ref="A1:BL49"/>
  <sheetViews>
    <sheetView workbookViewId="0">
      <selection activeCell="D57" sqref="D57"/>
    </sheetView>
  </sheetViews>
  <sheetFormatPr defaultRowHeight="15" x14ac:dyDescent="0.25"/>
  <cols>
    <col min="7" max="7" width="41.28515625" customWidth="1"/>
  </cols>
  <sheetData>
    <row r="1" spans="1:64" x14ac:dyDescent="0.25">
      <c r="A1" s="3" t="s">
        <v>1571</v>
      </c>
      <c r="B1" s="3" t="s">
        <v>1572</v>
      </c>
      <c r="C1" s="3" t="s">
        <v>1573</v>
      </c>
      <c r="D1" s="3" t="s">
        <v>1574</v>
      </c>
      <c r="E1" s="4" t="s">
        <v>1575</v>
      </c>
      <c r="F1" s="4" t="s">
        <v>1576</v>
      </c>
      <c r="G1" s="3" t="s">
        <v>1577</v>
      </c>
      <c r="H1" s="3" t="s">
        <v>1578</v>
      </c>
      <c r="I1" s="3" t="s">
        <v>1579</v>
      </c>
      <c r="J1" s="3" t="s">
        <v>1580</v>
      </c>
      <c r="K1" s="3" t="s">
        <v>1581</v>
      </c>
      <c r="L1" s="3" t="s">
        <v>1582</v>
      </c>
      <c r="M1" s="3" t="s">
        <v>1583</v>
      </c>
      <c r="N1" s="3" t="s">
        <v>1584</v>
      </c>
      <c r="O1" s="3" t="s">
        <v>1585</v>
      </c>
      <c r="P1" s="3" t="s">
        <v>1586</v>
      </c>
      <c r="Q1" s="3" t="s">
        <v>1587</v>
      </c>
      <c r="R1" s="3" t="s">
        <v>1588</v>
      </c>
      <c r="S1" s="3" t="s">
        <v>1589</v>
      </c>
      <c r="T1" s="3" t="s">
        <v>1590</v>
      </c>
      <c r="U1" s="3" t="s">
        <v>1591</v>
      </c>
      <c r="V1" s="3" t="s">
        <v>1592</v>
      </c>
      <c r="W1" s="3" t="s">
        <v>1593</v>
      </c>
      <c r="X1" s="3" t="s">
        <v>1594</v>
      </c>
      <c r="Y1" s="3" t="s">
        <v>1595</v>
      </c>
      <c r="Z1" s="3" t="s">
        <v>1596</v>
      </c>
      <c r="AA1" s="3" t="s">
        <v>1597</v>
      </c>
      <c r="AB1" s="3" t="s">
        <v>1598</v>
      </c>
      <c r="AC1" s="3" t="s">
        <v>1599</v>
      </c>
      <c r="AD1" s="3" t="s">
        <v>1600</v>
      </c>
      <c r="AE1" s="3" t="s">
        <v>1601</v>
      </c>
      <c r="AF1" s="3" t="s">
        <v>1602</v>
      </c>
      <c r="AG1" s="3" t="s">
        <v>1603</v>
      </c>
      <c r="AH1" s="3" t="s">
        <v>1604</v>
      </c>
      <c r="AI1" s="3" t="s">
        <v>1605</v>
      </c>
      <c r="AJ1" s="3" t="s">
        <v>1606</v>
      </c>
      <c r="AK1" s="3" t="s">
        <v>1607</v>
      </c>
      <c r="AL1" s="5" t="s">
        <v>1608</v>
      </c>
      <c r="AM1" s="5" t="s">
        <v>1609</v>
      </c>
      <c r="AN1" s="2" t="s">
        <v>1610</v>
      </c>
      <c r="AO1" s="2" t="s">
        <v>1611</v>
      </c>
      <c r="AP1" s="2" t="s">
        <v>1612</v>
      </c>
      <c r="AQ1" s="2" t="s">
        <v>1613</v>
      </c>
      <c r="AR1" s="2" t="s">
        <v>1614</v>
      </c>
      <c r="AS1" s="2" t="s">
        <v>1615</v>
      </c>
      <c r="AT1" s="2" t="s">
        <v>1616</v>
      </c>
      <c r="AU1" s="2" t="s">
        <v>1617</v>
      </c>
      <c r="AV1" s="2" t="s">
        <v>1618</v>
      </c>
      <c r="AW1" s="2" t="s">
        <v>1619</v>
      </c>
      <c r="AX1" s="2" t="s">
        <v>1620</v>
      </c>
      <c r="AY1" s="2" t="s">
        <v>1621</v>
      </c>
      <c r="AZ1" s="2" t="s">
        <v>1622</v>
      </c>
      <c r="BA1" s="2" t="s">
        <v>1623</v>
      </c>
      <c r="BB1" s="2" t="s">
        <v>1624</v>
      </c>
      <c r="BC1" s="2" t="s">
        <v>1625</v>
      </c>
      <c r="BD1" s="2" t="s">
        <v>1626</v>
      </c>
      <c r="BE1" s="2" t="s">
        <v>1627</v>
      </c>
      <c r="BF1" s="2" t="s">
        <v>1628</v>
      </c>
      <c r="BG1" s="2" t="s">
        <v>1629</v>
      </c>
      <c r="BH1" s="2" t="s">
        <v>1630</v>
      </c>
      <c r="BI1" s="2" t="s">
        <v>1631</v>
      </c>
      <c r="BJ1" s="2" t="s">
        <v>1632</v>
      </c>
      <c r="BK1" s="3" t="s">
        <v>1633</v>
      </c>
      <c r="BL1" s="2" t="s">
        <v>1634</v>
      </c>
    </row>
    <row r="2" spans="1:64" hidden="1" x14ac:dyDescent="0.25">
      <c r="A2" s="3" t="s">
        <v>1635</v>
      </c>
      <c r="B2" s="3" t="s">
        <v>94</v>
      </c>
      <c r="C2" s="3" t="s">
        <v>1636</v>
      </c>
      <c r="D2" s="3" t="s">
        <v>1637</v>
      </c>
      <c r="E2" s="3">
        <v>2008</v>
      </c>
      <c r="F2" s="3">
        <v>4</v>
      </c>
      <c r="G2" s="3" t="s">
        <v>1638</v>
      </c>
      <c r="H2" s="3" t="s">
        <v>1639</v>
      </c>
      <c r="I2" s="3" t="s">
        <v>1640</v>
      </c>
      <c r="J2" s="3" t="s">
        <v>1641</v>
      </c>
      <c r="K2" s="3" t="s">
        <v>1642</v>
      </c>
      <c r="L2" s="3" t="s">
        <v>1643</v>
      </c>
      <c r="M2" s="3" t="s">
        <v>1644</v>
      </c>
      <c r="N2" s="3">
        <v>29</v>
      </c>
      <c r="O2" s="3" t="s">
        <v>1645</v>
      </c>
      <c r="P2" s="3" t="s">
        <v>1646</v>
      </c>
      <c r="Q2" s="3" t="s">
        <v>1646</v>
      </c>
      <c r="R2" s="3" t="s">
        <v>1647</v>
      </c>
      <c r="S2" s="3" t="s">
        <v>1648</v>
      </c>
      <c r="T2" s="3">
        <v>5</v>
      </c>
      <c r="U2" s="3" t="s">
        <v>1649</v>
      </c>
      <c r="V2" s="3" t="s">
        <v>1650</v>
      </c>
      <c r="W2" s="3" t="s">
        <v>1651</v>
      </c>
      <c r="X2" s="3" t="s">
        <v>1652</v>
      </c>
      <c r="Y2" s="3" t="s">
        <v>1653</v>
      </c>
      <c r="Z2" s="3" t="s">
        <v>1640</v>
      </c>
      <c r="AA2" s="3" t="s">
        <v>1640</v>
      </c>
      <c r="AB2" s="3" t="s">
        <v>1640</v>
      </c>
      <c r="AC2" s="3" t="s">
        <v>1640</v>
      </c>
      <c r="AD2" s="3" t="s">
        <v>1654</v>
      </c>
      <c r="AE2" s="3" t="s">
        <v>1655</v>
      </c>
      <c r="AF2" s="3" t="s">
        <v>1640</v>
      </c>
      <c r="AG2" s="3" t="s">
        <v>1640</v>
      </c>
      <c r="AH2" s="3" t="s">
        <v>1656</v>
      </c>
      <c r="AI2" s="3" t="s">
        <v>1657</v>
      </c>
      <c r="AJ2" s="5">
        <v>44207</v>
      </c>
      <c r="AK2" s="5">
        <v>44207</v>
      </c>
      <c r="AL2" s="5">
        <v>40787</v>
      </c>
      <c r="AM2" s="5">
        <v>45322</v>
      </c>
      <c r="AN2" s="5" t="b">
        <v>0</v>
      </c>
      <c r="AO2" s="5"/>
      <c r="AP2" s="5"/>
      <c r="AQ2" s="5"/>
      <c r="AR2" s="5"/>
      <c r="AS2" s="5"/>
      <c r="AT2" s="5"/>
      <c r="AU2" s="5"/>
      <c r="AV2" s="5"/>
      <c r="AW2" s="5"/>
      <c r="AX2" s="5"/>
      <c r="AY2" s="5"/>
      <c r="AZ2" s="5"/>
      <c r="BA2" s="5"/>
      <c r="BB2" s="5"/>
      <c r="BC2" s="5"/>
      <c r="BD2" s="5"/>
      <c r="BE2" s="5"/>
      <c r="BF2" s="5"/>
      <c r="BG2" s="5"/>
      <c r="BH2" s="5"/>
      <c r="BI2" s="5"/>
      <c r="BJ2" s="5"/>
      <c r="BK2" s="3">
        <v>11</v>
      </c>
      <c r="BL2" s="5"/>
    </row>
    <row r="3" spans="1:64" hidden="1" x14ac:dyDescent="0.25">
      <c r="A3" s="3" t="s">
        <v>1658</v>
      </c>
      <c r="B3" s="3" t="s">
        <v>229</v>
      </c>
      <c r="C3" s="3" t="s">
        <v>1636</v>
      </c>
      <c r="D3" s="3" t="s">
        <v>1659</v>
      </c>
      <c r="E3" s="3">
        <v>2009</v>
      </c>
      <c r="F3" s="3">
        <v>7</v>
      </c>
      <c r="G3" s="3" t="s">
        <v>1660</v>
      </c>
      <c r="H3" s="3" t="s">
        <v>1661</v>
      </c>
      <c r="I3" s="3" t="s">
        <v>1640</v>
      </c>
      <c r="J3" s="3" t="s">
        <v>1662</v>
      </c>
      <c r="K3" s="3" t="s">
        <v>1663</v>
      </c>
      <c r="L3" s="3" t="s">
        <v>1664</v>
      </c>
      <c r="M3" s="3" t="s">
        <v>1665</v>
      </c>
      <c r="N3" s="3">
        <v>121</v>
      </c>
      <c r="O3" s="3" t="s">
        <v>1645</v>
      </c>
      <c r="P3" s="3" t="s">
        <v>1666</v>
      </c>
      <c r="Q3" s="3" t="s">
        <v>1667</v>
      </c>
      <c r="R3" s="3" t="s">
        <v>1647</v>
      </c>
      <c r="S3" s="3" t="s">
        <v>1648</v>
      </c>
      <c r="T3" s="3">
        <v>5</v>
      </c>
      <c r="U3" s="3" t="s">
        <v>1649</v>
      </c>
      <c r="V3" s="3" t="s">
        <v>1668</v>
      </c>
      <c r="W3" s="3" t="s">
        <v>1640</v>
      </c>
      <c r="X3" s="3" t="s">
        <v>1669</v>
      </c>
      <c r="Y3" s="3" t="s">
        <v>1640</v>
      </c>
      <c r="Z3" s="3" t="s">
        <v>1640</v>
      </c>
      <c r="AA3" s="3" t="s">
        <v>1640</v>
      </c>
      <c r="AB3" s="3" t="s">
        <v>1640</v>
      </c>
      <c r="AC3" s="3" t="s">
        <v>1640</v>
      </c>
      <c r="AD3" s="3" t="s">
        <v>1670</v>
      </c>
      <c r="AE3" s="3" t="s">
        <v>1671</v>
      </c>
      <c r="AF3" s="3" t="s">
        <v>1640</v>
      </c>
      <c r="AG3" s="3" t="s">
        <v>1640</v>
      </c>
      <c r="AH3" s="3" t="s">
        <v>1672</v>
      </c>
      <c r="AI3" s="3" t="s">
        <v>1657</v>
      </c>
      <c r="AJ3" s="5">
        <v>43654</v>
      </c>
      <c r="AK3" s="5">
        <v>40183</v>
      </c>
      <c r="AL3" s="5">
        <v>40915</v>
      </c>
      <c r="AM3" s="5">
        <v>44804</v>
      </c>
      <c r="AN3" s="5" t="b">
        <v>0</v>
      </c>
      <c r="AO3" s="5"/>
      <c r="AP3" s="5"/>
      <c r="AQ3" s="5"/>
      <c r="AR3" s="5"/>
      <c r="AS3" s="5"/>
      <c r="AT3" s="5"/>
      <c r="AU3" s="5"/>
      <c r="AV3" s="5"/>
      <c r="AW3" s="5"/>
      <c r="AX3" s="5"/>
      <c r="AY3" s="5"/>
      <c r="AZ3" s="5"/>
      <c r="BA3" s="5"/>
      <c r="BB3" s="5"/>
      <c r="BC3" s="5"/>
      <c r="BD3" s="5"/>
      <c r="BE3" s="5"/>
      <c r="BF3" s="5"/>
      <c r="BG3" s="5"/>
      <c r="BH3" s="5"/>
      <c r="BI3" s="5"/>
      <c r="BJ3" s="5"/>
      <c r="BK3" s="3">
        <v>23</v>
      </c>
      <c r="BL3" s="5"/>
    </row>
    <row r="4" spans="1:64" hidden="1" x14ac:dyDescent="0.25">
      <c r="A4" s="3" t="s">
        <v>1673</v>
      </c>
      <c r="B4" s="3" t="s">
        <v>162</v>
      </c>
      <c r="C4" s="3" t="s">
        <v>1636</v>
      </c>
      <c r="D4" s="3" t="s">
        <v>1659</v>
      </c>
      <c r="E4" s="3">
        <v>2009</v>
      </c>
      <c r="F4" s="3">
        <v>7</v>
      </c>
      <c r="G4" s="3" t="s">
        <v>1674</v>
      </c>
      <c r="H4" s="3" t="s">
        <v>1675</v>
      </c>
      <c r="I4" s="3" t="s">
        <v>1640</v>
      </c>
      <c r="J4" s="3" t="s">
        <v>1676</v>
      </c>
      <c r="K4" s="3" t="s">
        <v>1677</v>
      </c>
      <c r="L4" s="3" t="s">
        <v>1678</v>
      </c>
      <c r="M4" s="3" t="s">
        <v>1679</v>
      </c>
      <c r="N4" s="3">
        <v>61</v>
      </c>
      <c r="O4" s="3" t="s">
        <v>1645</v>
      </c>
      <c r="P4" s="3" t="s">
        <v>1680</v>
      </c>
      <c r="Q4" s="3" t="s">
        <v>1681</v>
      </c>
      <c r="R4" s="3" t="s">
        <v>1647</v>
      </c>
      <c r="S4" s="3" t="s">
        <v>1648</v>
      </c>
      <c r="T4" s="3">
        <v>5</v>
      </c>
      <c r="U4" s="3" t="s">
        <v>1649</v>
      </c>
      <c r="V4" s="3" t="s">
        <v>1682</v>
      </c>
      <c r="W4" s="3" t="s">
        <v>1640</v>
      </c>
      <c r="X4" s="3" t="s">
        <v>1683</v>
      </c>
      <c r="Y4" s="3" t="s">
        <v>1640</v>
      </c>
      <c r="Z4" s="3" t="s">
        <v>1640</v>
      </c>
      <c r="AA4" s="3" t="s">
        <v>1640</v>
      </c>
      <c r="AB4" s="3" t="s">
        <v>1640</v>
      </c>
      <c r="AC4" s="3" t="s">
        <v>1640</v>
      </c>
      <c r="AD4" s="3" t="s">
        <v>1684</v>
      </c>
      <c r="AE4" s="3" t="s">
        <v>1685</v>
      </c>
      <c r="AF4" s="3" t="s">
        <v>1640</v>
      </c>
      <c r="AG4" s="3" t="s">
        <v>1640</v>
      </c>
      <c r="AH4" s="3" t="s">
        <v>1686</v>
      </c>
      <c r="AI4" s="3" t="s">
        <v>1657</v>
      </c>
      <c r="AJ4" s="5">
        <v>43810</v>
      </c>
      <c r="AK4" s="5">
        <v>42747</v>
      </c>
      <c r="AL4" s="5">
        <v>40964</v>
      </c>
      <c r="AM4" s="5">
        <v>44957</v>
      </c>
      <c r="AN4" s="5" t="b">
        <v>0</v>
      </c>
      <c r="AO4" s="5"/>
      <c r="AP4" s="5"/>
      <c r="AQ4" s="5"/>
      <c r="AR4" s="5"/>
      <c r="AS4" s="5"/>
      <c r="AT4" s="5"/>
      <c r="AU4" s="5"/>
      <c r="AV4" s="5"/>
      <c r="AW4" s="5"/>
      <c r="AX4" s="5"/>
      <c r="AY4" s="5"/>
      <c r="AZ4" s="5"/>
      <c r="BA4" s="5"/>
      <c r="BB4" s="5"/>
      <c r="BC4" s="5"/>
      <c r="BD4" s="5"/>
      <c r="BE4" s="5"/>
      <c r="BF4" s="5"/>
      <c r="BG4" s="5"/>
      <c r="BH4" s="5"/>
      <c r="BI4" s="5"/>
      <c r="BJ4" s="5"/>
      <c r="BK4" s="3">
        <v>17</v>
      </c>
      <c r="BL4" s="5"/>
    </row>
    <row r="5" spans="1:64" hidden="1" x14ac:dyDescent="0.25">
      <c r="A5" s="3" t="s">
        <v>1687</v>
      </c>
      <c r="B5" s="3" t="s">
        <v>517</v>
      </c>
      <c r="C5" s="3" t="s">
        <v>1636</v>
      </c>
      <c r="D5" s="3" t="s">
        <v>1659</v>
      </c>
      <c r="E5" s="3">
        <v>2011</v>
      </c>
      <c r="F5" s="3">
        <v>7</v>
      </c>
      <c r="G5" s="3" t="s">
        <v>1688</v>
      </c>
      <c r="H5" s="3" t="s">
        <v>1689</v>
      </c>
      <c r="I5" s="3" t="s">
        <v>1640</v>
      </c>
      <c r="J5" s="3" t="s">
        <v>1690</v>
      </c>
      <c r="K5" s="3" t="s">
        <v>1691</v>
      </c>
      <c r="L5" s="3" t="s">
        <v>1692</v>
      </c>
      <c r="M5" s="3" t="s">
        <v>1679</v>
      </c>
      <c r="N5" s="3">
        <v>3</v>
      </c>
      <c r="O5" s="3" t="s">
        <v>1645</v>
      </c>
      <c r="P5" s="3" t="s">
        <v>1693</v>
      </c>
      <c r="Q5" s="3" t="s">
        <v>1694</v>
      </c>
      <c r="R5" s="3" t="s">
        <v>1647</v>
      </c>
      <c r="S5" s="3" t="s">
        <v>1648</v>
      </c>
      <c r="T5" s="3">
        <v>5</v>
      </c>
      <c r="U5" s="3" t="s">
        <v>1695</v>
      </c>
      <c r="V5" s="3" t="s">
        <v>1696</v>
      </c>
      <c r="W5" s="3" t="s">
        <v>1640</v>
      </c>
      <c r="X5" s="3" t="s">
        <v>1697</v>
      </c>
      <c r="Y5" s="3" t="s">
        <v>1640</v>
      </c>
      <c r="Z5" s="3" t="s">
        <v>1640</v>
      </c>
      <c r="AA5" s="3" t="s">
        <v>1640</v>
      </c>
      <c r="AB5" s="3" t="s">
        <v>1640</v>
      </c>
      <c r="AC5" s="3" t="s">
        <v>1640</v>
      </c>
      <c r="AD5" s="3" t="s">
        <v>1698</v>
      </c>
      <c r="AE5" s="3" t="s">
        <v>1699</v>
      </c>
      <c r="AF5" s="3" t="s">
        <v>1640</v>
      </c>
      <c r="AG5" s="3" t="s">
        <v>1640</v>
      </c>
      <c r="AH5" s="3" t="s">
        <v>1700</v>
      </c>
      <c r="AI5" s="3" t="s">
        <v>1657</v>
      </c>
      <c r="AJ5" s="5">
        <v>43265</v>
      </c>
      <c r="AK5" s="5">
        <v>41052</v>
      </c>
      <c r="AL5" s="5">
        <v>40893</v>
      </c>
      <c r="AM5" s="5">
        <v>44347</v>
      </c>
      <c r="AN5" s="5" t="b">
        <v>0</v>
      </c>
      <c r="AO5" s="5"/>
      <c r="AP5" s="5"/>
      <c r="AQ5" s="5"/>
      <c r="AR5" s="5"/>
      <c r="AS5" s="5"/>
      <c r="AT5" s="5"/>
      <c r="AU5" s="5"/>
      <c r="AV5" s="5"/>
      <c r="AW5" s="5"/>
      <c r="AX5" s="5"/>
      <c r="AY5" s="5"/>
      <c r="AZ5" s="5"/>
      <c r="BA5" s="5"/>
      <c r="BB5" s="5"/>
      <c r="BC5" s="5"/>
      <c r="BD5" s="5"/>
      <c r="BE5" s="5"/>
      <c r="BF5" s="5"/>
      <c r="BG5" s="5"/>
      <c r="BH5" s="5"/>
      <c r="BI5" s="5"/>
      <c r="BJ5" s="5"/>
      <c r="BK5" s="3">
        <v>48</v>
      </c>
      <c r="BL5" s="5"/>
    </row>
    <row r="6" spans="1:64" hidden="1" x14ac:dyDescent="0.25">
      <c r="A6" s="3" t="s">
        <v>1701</v>
      </c>
      <c r="B6" s="3" t="s">
        <v>206</v>
      </c>
      <c r="C6" s="3" t="s">
        <v>1702</v>
      </c>
      <c r="D6" s="3" t="s">
        <v>1659</v>
      </c>
      <c r="E6" s="3">
        <v>2009</v>
      </c>
      <c r="F6" s="3">
        <v>7</v>
      </c>
      <c r="G6" s="3" t="s">
        <v>1703</v>
      </c>
      <c r="H6" s="3" t="s">
        <v>1704</v>
      </c>
      <c r="I6" s="3" t="s">
        <v>1640</v>
      </c>
      <c r="J6" s="3" t="s">
        <v>1676</v>
      </c>
      <c r="K6" s="3" t="s">
        <v>1677</v>
      </c>
      <c r="L6" s="3" t="s">
        <v>1678</v>
      </c>
      <c r="M6" s="3" t="s">
        <v>1679</v>
      </c>
      <c r="N6" s="3">
        <v>61</v>
      </c>
      <c r="O6" s="3" t="s">
        <v>1645</v>
      </c>
      <c r="P6" s="3" t="s">
        <v>1705</v>
      </c>
      <c r="Q6" s="3" t="s">
        <v>1706</v>
      </c>
      <c r="R6" s="3" t="s">
        <v>1647</v>
      </c>
      <c r="S6" s="3" t="s">
        <v>1648</v>
      </c>
      <c r="T6" s="3">
        <v>5</v>
      </c>
      <c r="U6" s="3" t="s">
        <v>1649</v>
      </c>
      <c r="V6" s="3" t="s">
        <v>1707</v>
      </c>
      <c r="W6" s="3" t="s">
        <v>1640</v>
      </c>
      <c r="X6" s="3" t="s">
        <v>1708</v>
      </c>
      <c r="Y6" s="3" t="s">
        <v>1640</v>
      </c>
      <c r="Z6" s="3" t="s">
        <v>1640</v>
      </c>
      <c r="AA6" s="3" t="s">
        <v>1640</v>
      </c>
      <c r="AB6" s="3" t="s">
        <v>1640</v>
      </c>
      <c r="AC6" s="3" t="s">
        <v>1640</v>
      </c>
      <c r="AD6" s="3" t="s">
        <v>1709</v>
      </c>
      <c r="AE6" s="3" t="s">
        <v>1710</v>
      </c>
      <c r="AF6" s="3" t="s">
        <v>1640</v>
      </c>
      <c r="AG6" s="3" t="s">
        <v>1640</v>
      </c>
      <c r="AH6" s="3" t="s">
        <v>1711</v>
      </c>
      <c r="AI6" s="3" t="s">
        <v>1712</v>
      </c>
      <c r="AJ6" s="5">
        <v>43405</v>
      </c>
      <c r="AK6" s="5">
        <v>42333</v>
      </c>
      <c r="AL6" s="5">
        <v>42474</v>
      </c>
      <c r="AM6" s="5">
        <v>44530</v>
      </c>
      <c r="AN6" s="5" t="b">
        <v>0</v>
      </c>
      <c r="AO6" s="5"/>
      <c r="AP6" s="5"/>
      <c r="AQ6" s="5"/>
      <c r="AR6" s="5"/>
      <c r="AS6" s="5"/>
      <c r="AT6" s="5"/>
      <c r="AU6" s="5"/>
      <c r="AV6" s="5"/>
      <c r="AW6" s="5"/>
      <c r="AX6" s="5"/>
      <c r="AY6" s="5"/>
      <c r="AZ6" s="5"/>
      <c r="BA6" s="5"/>
      <c r="BB6" s="5"/>
      <c r="BC6" s="5"/>
      <c r="BD6" s="5"/>
      <c r="BE6" s="5"/>
      <c r="BF6" s="5"/>
      <c r="BG6" s="5"/>
      <c r="BH6" s="5"/>
      <c r="BI6" s="5"/>
      <c r="BJ6" s="5"/>
      <c r="BK6" s="3">
        <v>21</v>
      </c>
      <c r="BL6" s="5"/>
    </row>
    <row r="7" spans="1:64" hidden="1" x14ac:dyDescent="0.25">
      <c r="A7" s="3" t="s">
        <v>1713</v>
      </c>
      <c r="B7" s="3" t="s">
        <v>71</v>
      </c>
      <c r="C7" s="3" t="s">
        <v>1636</v>
      </c>
      <c r="D7" s="3" t="s">
        <v>1659</v>
      </c>
      <c r="E7" s="3">
        <v>2008</v>
      </c>
      <c r="F7" s="3">
        <v>7</v>
      </c>
      <c r="G7" s="3" t="s">
        <v>1714</v>
      </c>
      <c r="H7" s="3" t="s">
        <v>1715</v>
      </c>
      <c r="I7" s="3" t="s">
        <v>1640</v>
      </c>
      <c r="J7" s="3" t="s">
        <v>1716</v>
      </c>
      <c r="K7" s="3" t="s">
        <v>1717</v>
      </c>
      <c r="L7" s="3" t="s">
        <v>1718</v>
      </c>
      <c r="M7" s="3" t="s">
        <v>1665</v>
      </c>
      <c r="N7" s="3">
        <v>99</v>
      </c>
      <c r="O7" s="3" t="s">
        <v>1645</v>
      </c>
      <c r="P7" s="3" t="s">
        <v>1719</v>
      </c>
      <c r="Q7" s="3" t="s">
        <v>1720</v>
      </c>
      <c r="R7" s="3" t="s">
        <v>1647</v>
      </c>
      <c r="S7" s="3" t="s">
        <v>1648</v>
      </c>
      <c r="T7" s="3">
        <v>5</v>
      </c>
      <c r="U7" s="3" t="s">
        <v>1649</v>
      </c>
      <c r="V7" s="3" t="s">
        <v>1721</v>
      </c>
      <c r="W7" s="3" t="s">
        <v>1640</v>
      </c>
      <c r="X7" s="3" t="s">
        <v>1722</v>
      </c>
      <c r="Y7" s="3" t="s">
        <v>1640</v>
      </c>
      <c r="Z7" s="3" t="s">
        <v>1640</v>
      </c>
      <c r="AA7" s="3" t="s">
        <v>1640</v>
      </c>
      <c r="AB7" s="3" t="s">
        <v>1640</v>
      </c>
      <c r="AC7" s="3" t="s">
        <v>1640</v>
      </c>
      <c r="AD7" s="3" t="s">
        <v>1723</v>
      </c>
      <c r="AE7" s="3" t="s">
        <v>1724</v>
      </c>
      <c r="AF7" s="3" t="s">
        <v>1640</v>
      </c>
      <c r="AG7" s="3" t="s">
        <v>1640</v>
      </c>
      <c r="AH7" s="3" t="s">
        <v>1725</v>
      </c>
      <c r="AI7" s="3" t="s">
        <v>1657</v>
      </c>
      <c r="AJ7" s="5">
        <v>43591</v>
      </c>
      <c r="AK7" s="5">
        <v>43437</v>
      </c>
      <c r="AL7" s="5">
        <v>39696</v>
      </c>
      <c r="AM7" s="5">
        <v>44561</v>
      </c>
      <c r="AN7" s="5" t="b">
        <v>0</v>
      </c>
      <c r="AO7" s="5"/>
      <c r="AP7" s="5"/>
      <c r="AQ7" s="5"/>
      <c r="AR7" s="5"/>
      <c r="AS7" s="5"/>
      <c r="AT7" s="5"/>
      <c r="AU7" s="5"/>
      <c r="AV7" s="5"/>
      <c r="AW7" s="5"/>
      <c r="AX7" s="5"/>
      <c r="AY7" s="5"/>
      <c r="AZ7" s="5"/>
      <c r="BA7" s="5"/>
      <c r="BB7" s="5"/>
      <c r="BC7" s="5"/>
      <c r="BD7" s="5"/>
      <c r="BE7" s="5"/>
      <c r="BF7" s="5"/>
      <c r="BG7" s="5"/>
      <c r="BH7" s="5"/>
      <c r="BI7" s="5"/>
      <c r="BJ7" s="5"/>
      <c r="BK7" s="3">
        <v>9</v>
      </c>
      <c r="BL7" s="5"/>
    </row>
    <row r="8" spans="1:64" hidden="1" x14ac:dyDescent="0.25">
      <c r="A8" s="3" t="s">
        <v>1726</v>
      </c>
      <c r="B8" s="3" t="s">
        <v>534</v>
      </c>
      <c r="C8" s="3" t="s">
        <v>1636</v>
      </c>
      <c r="D8" s="3" t="s">
        <v>1659</v>
      </c>
      <c r="E8" s="3"/>
      <c r="F8" s="3">
        <v>7</v>
      </c>
      <c r="G8" s="3" t="s">
        <v>1727</v>
      </c>
      <c r="H8" s="3" t="s">
        <v>1728</v>
      </c>
      <c r="I8" s="3" t="s">
        <v>1640</v>
      </c>
      <c r="J8" s="3" t="s">
        <v>1676</v>
      </c>
      <c r="K8" s="3" t="s">
        <v>1677</v>
      </c>
      <c r="L8" s="3" t="s">
        <v>1729</v>
      </c>
      <c r="M8" s="3" t="s">
        <v>1679</v>
      </c>
      <c r="N8" s="3">
        <v>61</v>
      </c>
      <c r="O8" s="3" t="s">
        <v>1645</v>
      </c>
      <c r="P8" s="3" t="s">
        <v>1730</v>
      </c>
      <c r="Q8" s="3" t="s">
        <v>1730</v>
      </c>
      <c r="R8" s="3" t="s">
        <v>1647</v>
      </c>
      <c r="S8" s="3" t="s">
        <v>1648</v>
      </c>
      <c r="T8" s="3">
        <v>5</v>
      </c>
      <c r="U8" s="3" t="s">
        <v>1649</v>
      </c>
      <c r="V8" s="3" t="s">
        <v>1731</v>
      </c>
      <c r="W8" s="3" t="s">
        <v>1640</v>
      </c>
      <c r="X8" s="3" t="s">
        <v>1732</v>
      </c>
      <c r="Y8" s="3" t="s">
        <v>1640</v>
      </c>
      <c r="Z8" s="3" t="s">
        <v>1640</v>
      </c>
      <c r="AA8" s="3" t="s">
        <v>1640</v>
      </c>
      <c r="AB8" s="3" t="s">
        <v>1640</v>
      </c>
      <c r="AC8" s="3" t="s">
        <v>1640</v>
      </c>
      <c r="AD8" s="3" t="s">
        <v>1709</v>
      </c>
      <c r="AE8" s="3" t="s">
        <v>1733</v>
      </c>
      <c r="AF8" s="3" t="s">
        <v>1640</v>
      </c>
      <c r="AG8" s="3" t="s">
        <v>1640</v>
      </c>
      <c r="AH8" s="3" t="s">
        <v>1734</v>
      </c>
      <c r="AI8" s="3" t="s">
        <v>1657</v>
      </c>
      <c r="AJ8" s="5">
        <v>43420</v>
      </c>
      <c r="AK8" s="5">
        <v>43420</v>
      </c>
      <c r="AL8" s="5">
        <v>40820</v>
      </c>
      <c r="AM8" s="5">
        <v>44530</v>
      </c>
      <c r="AN8" s="5" t="b">
        <v>0</v>
      </c>
      <c r="AO8" s="5"/>
      <c r="AP8" s="5"/>
      <c r="AQ8" s="5"/>
      <c r="AR8" s="5"/>
      <c r="AS8" s="5"/>
      <c r="AT8" s="5"/>
      <c r="AU8" s="5"/>
      <c r="AV8" s="5"/>
      <c r="AW8" s="5"/>
      <c r="AX8" s="5"/>
      <c r="AY8" s="5"/>
      <c r="AZ8" s="5"/>
      <c r="BA8" s="5"/>
      <c r="BB8" s="5"/>
      <c r="BC8" s="5"/>
      <c r="BD8" s="5"/>
      <c r="BE8" s="5"/>
      <c r="BF8" s="5"/>
      <c r="BG8" s="5"/>
      <c r="BH8" s="5"/>
      <c r="BI8" s="5"/>
      <c r="BJ8" s="5"/>
      <c r="BK8" s="3">
        <v>50</v>
      </c>
      <c r="BL8" s="5"/>
    </row>
    <row r="9" spans="1:64" x14ac:dyDescent="0.25">
      <c r="A9" s="3" t="s">
        <v>1735</v>
      </c>
      <c r="B9" s="3" t="s">
        <v>256</v>
      </c>
      <c r="C9" s="3" t="s">
        <v>1636</v>
      </c>
      <c r="D9" s="3" t="s">
        <v>1659</v>
      </c>
      <c r="E9" s="3">
        <v>2009</v>
      </c>
      <c r="F9" s="3">
        <v>7</v>
      </c>
      <c r="G9" s="3" t="s">
        <v>1736</v>
      </c>
      <c r="H9" s="3" t="s">
        <v>1737</v>
      </c>
      <c r="I9" s="3" t="s">
        <v>1640</v>
      </c>
      <c r="J9" s="3" t="s">
        <v>1738</v>
      </c>
      <c r="K9" s="3" t="s">
        <v>1717</v>
      </c>
      <c r="L9" s="3" t="s">
        <v>1739</v>
      </c>
      <c r="M9" s="3" t="s">
        <v>1665</v>
      </c>
      <c r="N9" s="3">
        <v>25</v>
      </c>
      <c r="O9" s="3" t="s">
        <v>1645</v>
      </c>
      <c r="P9" s="3" t="s">
        <v>1740</v>
      </c>
      <c r="Q9" s="3" t="s">
        <v>1741</v>
      </c>
      <c r="R9" s="3" t="s">
        <v>1647</v>
      </c>
      <c r="S9" s="3" t="s">
        <v>1648</v>
      </c>
      <c r="T9" s="3">
        <v>5</v>
      </c>
      <c r="U9" s="3" t="s">
        <v>1649</v>
      </c>
      <c r="V9" s="3" t="s">
        <v>1742</v>
      </c>
      <c r="W9" s="3" t="s">
        <v>1640</v>
      </c>
      <c r="X9" s="3" t="s">
        <v>1743</v>
      </c>
      <c r="Y9" s="3" t="s">
        <v>1640</v>
      </c>
      <c r="Z9" s="3" t="s">
        <v>1640</v>
      </c>
      <c r="AA9" s="3" t="s">
        <v>1640</v>
      </c>
      <c r="AB9" s="3" t="s">
        <v>1640</v>
      </c>
      <c r="AC9" s="3" t="s">
        <v>1640</v>
      </c>
      <c r="AD9" s="3" t="s">
        <v>1670</v>
      </c>
      <c r="AE9" s="3" t="s">
        <v>1744</v>
      </c>
      <c r="AF9" s="3" t="s">
        <v>1640</v>
      </c>
      <c r="AG9" s="3" t="s">
        <v>1640</v>
      </c>
      <c r="AH9" s="3" t="s">
        <v>1745</v>
      </c>
      <c r="AI9" s="3" t="s">
        <v>1657</v>
      </c>
      <c r="AJ9" s="5">
        <v>43761</v>
      </c>
      <c r="AK9" s="5">
        <v>43700</v>
      </c>
      <c r="AL9" s="5">
        <v>40935</v>
      </c>
      <c r="AM9" s="5">
        <v>44804</v>
      </c>
      <c r="AN9" s="5" t="b">
        <v>0</v>
      </c>
      <c r="AO9" s="5"/>
      <c r="AP9" s="5"/>
      <c r="AQ9" s="5"/>
      <c r="AR9" s="5"/>
      <c r="AS9" s="5"/>
      <c r="AT9" s="5"/>
      <c r="AU9" s="5"/>
      <c r="AV9" s="5"/>
      <c r="AW9" s="5"/>
      <c r="AX9" s="5"/>
      <c r="AY9" s="5"/>
      <c r="AZ9" s="5"/>
      <c r="BA9" s="5"/>
      <c r="BB9" s="5"/>
      <c r="BC9" s="5"/>
      <c r="BD9" s="5"/>
      <c r="BE9" s="5"/>
      <c r="BF9" s="5"/>
      <c r="BG9" s="5"/>
      <c r="BH9" s="5"/>
      <c r="BI9" s="5"/>
      <c r="BJ9" s="5"/>
      <c r="BK9" s="3">
        <v>26</v>
      </c>
      <c r="BL9" s="5"/>
    </row>
    <row r="10" spans="1:64" x14ac:dyDescent="0.25">
      <c r="A10" s="3" t="s">
        <v>1746</v>
      </c>
      <c r="B10" s="3" t="s">
        <v>272</v>
      </c>
      <c r="C10" s="3" t="s">
        <v>1636</v>
      </c>
      <c r="D10" s="3" t="s">
        <v>1659</v>
      </c>
      <c r="E10" s="3">
        <v>2009</v>
      </c>
      <c r="F10" s="3">
        <v>7</v>
      </c>
      <c r="G10" s="3" t="s">
        <v>1747</v>
      </c>
      <c r="H10" s="3" t="s">
        <v>1748</v>
      </c>
      <c r="I10" s="3" t="s">
        <v>1640</v>
      </c>
      <c r="J10" s="3" t="s">
        <v>1676</v>
      </c>
      <c r="K10" s="3" t="s">
        <v>1677</v>
      </c>
      <c r="L10" s="3" t="s">
        <v>1749</v>
      </c>
      <c r="M10" s="3" t="s">
        <v>1679</v>
      </c>
      <c r="N10" s="3">
        <v>61</v>
      </c>
      <c r="O10" s="3" t="s">
        <v>1645</v>
      </c>
      <c r="P10" s="3" t="s">
        <v>1750</v>
      </c>
      <c r="Q10" s="3" t="s">
        <v>1751</v>
      </c>
      <c r="R10" s="3" t="s">
        <v>1647</v>
      </c>
      <c r="S10" s="3" t="s">
        <v>1648</v>
      </c>
      <c r="T10" s="3">
        <v>5</v>
      </c>
      <c r="U10" s="3" t="s">
        <v>1695</v>
      </c>
      <c r="V10" s="3" t="s">
        <v>1752</v>
      </c>
      <c r="W10" s="3" t="s">
        <v>1640</v>
      </c>
      <c r="X10" s="3" t="s">
        <v>1753</v>
      </c>
      <c r="Y10" s="3" t="s">
        <v>1640</v>
      </c>
      <c r="Z10" s="3" t="s">
        <v>1640</v>
      </c>
      <c r="AA10" s="3" t="s">
        <v>1640</v>
      </c>
      <c r="AB10" s="3" t="s">
        <v>1640</v>
      </c>
      <c r="AC10" s="3" t="s">
        <v>1640</v>
      </c>
      <c r="AD10" s="3" t="s">
        <v>1698</v>
      </c>
      <c r="AE10" s="3" t="s">
        <v>1754</v>
      </c>
      <c r="AF10" s="3" t="s">
        <v>1640</v>
      </c>
      <c r="AG10" s="3" t="s">
        <v>1640</v>
      </c>
      <c r="AH10" s="3" t="s">
        <v>1755</v>
      </c>
      <c r="AI10" s="3" t="s">
        <v>1657</v>
      </c>
      <c r="AJ10" s="5">
        <v>43252</v>
      </c>
      <c r="AK10" s="5">
        <v>42145</v>
      </c>
      <c r="AL10" s="5">
        <v>40802</v>
      </c>
      <c r="AM10" s="5">
        <v>44347</v>
      </c>
      <c r="AN10" s="5" t="b">
        <v>0</v>
      </c>
      <c r="AO10" s="5"/>
      <c r="AP10" s="5"/>
      <c r="AQ10" s="5"/>
      <c r="AR10" s="5"/>
      <c r="AS10" s="5"/>
      <c r="AT10" s="5"/>
      <c r="AU10" s="5"/>
      <c r="AV10" s="5"/>
      <c r="AW10" s="5"/>
      <c r="AX10" s="5"/>
      <c r="AY10" s="5"/>
      <c r="AZ10" s="5"/>
      <c r="BA10" s="5"/>
      <c r="BB10" s="5"/>
      <c r="BC10" s="5"/>
      <c r="BD10" s="5"/>
      <c r="BE10" s="5"/>
      <c r="BF10" s="5"/>
      <c r="BG10" s="5"/>
      <c r="BH10" s="5"/>
      <c r="BI10" s="5"/>
      <c r="BJ10" s="5"/>
      <c r="BK10" s="3">
        <v>27</v>
      </c>
      <c r="BL10" s="5"/>
    </row>
    <row r="11" spans="1:64" hidden="1" x14ac:dyDescent="0.25">
      <c r="A11" s="3" t="s">
        <v>1756</v>
      </c>
      <c r="B11" s="3" t="s">
        <v>457</v>
      </c>
      <c r="C11" s="3" t="s">
        <v>1636</v>
      </c>
      <c r="D11" s="3" t="s">
        <v>1659</v>
      </c>
      <c r="E11" s="3">
        <v>2010</v>
      </c>
      <c r="F11" s="3">
        <v>7</v>
      </c>
      <c r="G11" s="3" t="s">
        <v>1757</v>
      </c>
      <c r="H11" s="3" t="s">
        <v>1758</v>
      </c>
      <c r="I11" s="3" t="s">
        <v>1640</v>
      </c>
      <c r="J11" s="3" t="s">
        <v>1759</v>
      </c>
      <c r="K11" s="3" t="s">
        <v>1717</v>
      </c>
      <c r="L11" s="3" t="s">
        <v>1760</v>
      </c>
      <c r="M11" s="3" t="s">
        <v>1665</v>
      </c>
      <c r="N11" s="3">
        <v>11</v>
      </c>
      <c r="O11" s="3" t="s">
        <v>1645</v>
      </c>
      <c r="P11" s="3" t="s">
        <v>1761</v>
      </c>
      <c r="Q11" s="3" t="s">
        <v>1762</v>
      </c>
      <c r="R11" s="3" t="s">
        <v>1647</v>
      </c>
      <c r="S11" s="3" t="s">
        <v>1648</v>
      </c>
      <c r="T11" s="3">
        <v>5</v>
      </c>
      <c r="U11" s="3" t="s">
        <v>1649</v>
      </c>
      <c r="V11" s="3" t="s">
        <v>1763</v>
      </c>
      <c r="W11" s="3" t="s">
        <v>1640</v>
      </c>
      <c r="X11" s="3" t="s">
        <v>1764</v>
      </c>
      <c r="Y11" s="3" t="s">
        <v>1640</v>
      </c>
      <c r="Z11" s="3" t="s">
        <v>1640</v>
      </c>
      <c r="AA11" s="3" t="s">
        <v>1640</v>
      </c>
      <c r="AB11" s="3" t="s">
        <v>1640</v>
      </c>
      <c r="AC11" s="3" t="s">
        <v>1640</v>
      </c>
      <c r="AD11" s="3" t="s">
        <v>1723</v>
      </c>
      <c r="AE11" s="3" t="s">
        <v>1765</v>
      </c>
      <c r="AF11" s="3" t="s">
        <v>1640</v>
      </c>
      <c r="AG11" s="3" t="s">
        <v>1640</v>
      </c>
      <c r="AH11" s="3" t="s">
        <v>1766</v>
      </c>
      <c r="AI11" s="3" t="s">
        <v>1657</v>
      </c>
      <c r="AJ11" s="5">
        <v>43435</v>
      </c>
      <c r="AK11" s="5">
        <v>42368</v>
      </c>
      <c r="AL11" s="5">
        <v>40812</v>
      </c>
      <c r="AM11" s="5">
        <v>44561</v>
      </c>
      <c r="AN11" s="5" t="b">
        <v>0</v>
      </c>
      <c r="AO11" s="5"/>
      <c r="AP11" s="5"/>
      <c r="AQ11" s="5"/>
      <c r="AR11" s="5"/>
      <c r="AS11" s="5"/>
      <c r="AT11" s="5"/>
      <c r="AU11" s="5"/>
      <c r="AV11" s="5"/>
      <c r="AW11" s="5"/>
      <c r="AX11" s="5"/>
      <c r="AY11" s="5"/>
      <c r="AZ11" s="5"/>
      <c r="BA11" s="5"/>
      <c r="BB11" s="5"/>
      <c r="BC11" s="5"/>
      <c r="BD11" s="5"/>
      <c r="BE11" s="5"/>
      <c r="BF11" s="5"/>
      <c r="BG11" s="5"/>
      <c r="BH11" s="5"/>
      <c r="BI11" s="5"/>
      <c r="BJ11" s="5"/>
      <c r="BK11" s="3">
        <v>41</v>
      </c>
      <c r="BL11" s="5"/>
    </row>
    <row r="12" spans="1:64" hidden="1" x14ac:dyDescent="0.25">
      <c r="A12" s="3" t="s">
        <v>1767</v>
      </c>
      <c r="B12" s="3" t="s">
        <v>334</v>
      </c>
      <c r="C12" s="3" t="s">
        <v>1636</v>
      </c>
      <c r="D12" s="3" t="s">
        <v>1659</v>
      </c>
      <c r="E12" s="3">
        <v>2009</v>
      </c>
      <c r="F12" s="3">
        <v>7</v>
      </c>
      <c r="G12" s="3" t="s">
        <v>1768</v>
      </c>
      <c r="H12" s="3" t="s">
        <v>1769</v>
      </c>
      <c r="I12" s="3" t="s">
        <v>1640</v>
      </c>
      <c r="J12" s="3" t="s">
        <v>1770</v>
      </c>
      <c r="K12" s="3" t="s">
        <v>1771</v>
      </c>
      <c r="L12" s="3" t="s">
        <v>1772</v>
      </c>
      <c r="M12" s="3" t="s">
        <v>1644</v>
      </c>
      <c r="N12" s="3">
        <v>35</v>
      </c>
      <c r="O12" s="3" t="s">
        <v>1645</v>
      </c>
      <c r="P12" s="3" t="s">
        <v>1773</v>
      </c>
      <c r="Q12" s="3" t="s">
        <v>1774</v>
      </c>
      <c r="R12" s="3" t="s">
        <v>1647</v>
      </c>
      <c r="S12" s="3" t="s">
        <v>1648</v>
      </c>
      <c r="T12" s="3">
        <v>5</v>
      </c>
      <c r="U12" s="3" t="s">
        <v>1649</v>
      </c>
      <c r="V12" s="3" t="s">
        <v>1775</v>
      </c>
      <c r="W12" s="3" t="s">
        <v>1640</v>
      </c>
      <c r="X12" s="3" t="s">
        <v>1776</v>
      </c>
      <c r="Y12" s="3" t="s">
        <v>1640</v>
      </c>
      <c r="Z12" s="3" t="s">
        <v>1640</v>
      </c>
      <c r="AA12" s="3" t="s">
        <v>1640</v>
      </c>
      <c r="AB12" s="3" t="s">
        <v>1640</v>
      </c>
      <c r="AC12" s="3" t="s">
        <v>1640</v>
      </c>
      <c r="AD12" s="3" t="s">
        <v>1777</v>
      </c>
      <c r="AE12" s="3" t="s">
        <v>1778</v>
      </c>
      <c r="AF12" s="3" t="s">
        <v>1640</v>
      </c>
      <c r="AG12" s="3" t="s">
        <v>1640</v>
      </c>
      <c r="AH12" s="3" t="s">
        <v>1779</v>
      </c>
      <c r="AI12" s="3" t="s">
        <v>1657</v>
      </c>
      <c r="AJ12" s="5">
        <v>43909</v>
      </c>
      <c r="AK12" s="5">
        <v>40315</v>
      </c>
      <c r="AL12" s="5">
        <v>40135</v>
      </c>
      <c r="AM12" s="5">
        <v>45046</v>
      </c>
      <c r="AN12" s="5" t="b">
        <v>0</v>
      </c>
      <c r="AO12" s="5"/>
      <c r="AP12" s="5"/>
      <c r="AQ12" s="5"/>
      <c r="AR12" s="5"/>
      <c r="AS12" s="5"/>
      <c r="AT12" s="5"/>
      <c r="AU12" s="5"/>
      <c r="AV12" s="5"/>
      <c r="AW12" s="5"/>
      <c r="AX12" s="5"/>
      <c r="AY12" s="5"/>
      <c r="AZ12" s="5"/>
      <c r="BA12" s="5"/>
      <c r="BB12" s="5"/>
      <c r="BC12" s="5"/>
      <c r="BD12" s="5"/>
      <c r="BE12" s="5"/>
      <c r="BF12" s="5"/>
      <c r="BG12" s="5"/>
      <c r="BH12" s="5"/>
      <c r="BI12" s="5"/>
      <c r="BJ12" s="5"/>
      <c r="BK12" s="3">
        <v>32</v>
      </c>
      <c r="BL12" s="5"/>
    </row>
    <row r="13" spans="1:64" hidden="1" x14ac:dyDescent="0.25">
      <c r="A13" s="3" t="s">
        <v>1780</v>
      </c>
      <c r="B13" s="3" t="s">
        <v>367</v>
      </c>
      <c r="C13" s="3" t="s">
        <v>1636</v>
      </c>
      <c r="D13" s="3" t="s">
        <v>1659</v>
      </c>
      <c r="E13" s="3">
        <v>2010</v>
      </c>
      <c r="F13" s="3">
        <v>3</v>
      </c>
      <c r="G13" s="3" t="s">
        <v>1781</v>
      </c>
      <c r="H13" s="3" t="s">
        <v>1782</v>
      </c>
      <c r="I13" s="3" t="s">
        <v>1640</v>
      </c>
      <c r="J13" s="3" t="s">
        <v>1770</v>
      </c>
      <c r="K13" s="3" t="s">
        <v>1771</v>
      </c>
      <c r="L13" s="3" t="s">
        <v>1783</v>
      </c>
      <c r="M13" s="3" t="s">
        <v>1644</v>
      </c>
      <c r="N13" s="3">
        <v>35</v>
      </c>
      <c r="O13" s="3" t="s">
        <v>1645</v>
      </c>
      <c r="P13" s="3" t="s">
        <v>1784</v>
      </c>
      <c r="Q13" s="3" t="s">
        <v>1785</v>
      </c>
      <c r="R13" s="3" t="s">
        <v>1647</v>
      </c>
      <c r="S13" s="3" t="s">
        <v>1648</v>
      </c>
      <c r="T13" s="3">
        <v>5</v>
      </c>
      <c r="U13" s="3" t="s">
        <v>1649</v>
      </c>
      <c r="V13" s="3" t="s">
        <v>1786</v>
      </c>
      <c r="W13" s="3" t="s">
        <v>1640</v>
      </c>
      <c r="X13" s="3" t="s">
        <v>1787</v>
      </c>
      <c r="Y13" s="3" t="s">
        <v>1640</v>
      </c>
      <c r="Z13" s="3" t="s">
        <v>1640</v>
      </c>
      <c r="AA13" s="3" t="s">
        <v>1640</v>
      </c>
      <c r="AB13" s="3" t="s">
        <v>1640</v>
      </c>
      <c r="AC13" s="3" t="s">
        <v>1640</v>
      </c>
      <c r="AD13" s="3" t="s">
        <v>1723</v>
      </c>
      <c r="AE13" s="3" t="s">
        <v>1788</v>
      </c>
      <c r="AF13" s="3" t="s">
        <v>1640</v>
      </c>
      <c r="AG13" s="3" t="s">
        <v>1640</v>
      </c>
      <c r="AH13" s="3" t="s">
        <v>1789</v>
      </c>
      <c r="AI13" s="3" t="s">
        <v>1657</v>
      </c>
      <c r="AJ13" s="5">
        <v>43573</v>
      </c>
      <c r="AK13" s="5">
        <v>43447</v>
      </c>
      <c r="AL13" s="5">
        <v>41037</v>
      </c>
      <c r="AM13" s="5">
        <v>44561</v>
      </c>
      <c r="AN13" s="5" t="b">
        <v>0</v>
      </c>
      <c r="AO13" s="5"/>
      <c r="AP13" s="5"/>
      <c r="AQ13" s="5"/>
      <c r="AR13" s="5"/>
      <c r="AS13" s="5"/>
      <c r="AT13" s="5"/>
      <c r="AU13" s="5"/>
      <c r="AV13" s="5"/>
      <c r="AW13" s="5"/>
      <c r="AX13" s="5"/>
      <c r="AY13" s="5"/>
      <c r="AZ13" s="5"/>
      <c r="BA13" s="5"/>
      <c r="BB13" s="5"/>
      <c r="BC13" s="5"/>
      <c r="BD13" s="5"/>
      <c r="BE13" s="5"/>
      <c r="BF13" s="5"/>
      <c r="BG13" s="5"/>
      <c r="BH13" s="5"/>
      <c r="BI13" s="5"/>
      <c r="BJ13" s="5"/>
      <c r="BK13" s="3">
        <v>34</v>
      </c>
      <c r="BL13" s="5"/>
    </row>
    <row r="14" spans="1:64" hidden="1" x14ac:dyDescent="0.25">
      <c r="A14" s="3" t="s">
        <v>1790</v>
      </c>
      <c r="B14" s="3" t="s">
        <v>325</v>
      </c>
      <c r="C14" s="3" t="s">
        <v>1636</v>
      </c>
      <c r="D14" s="3" t="s">
        <v>1659</v>
      </c>
      <c r="E14" s="3">
        <v>2009</v>
      </c>
      <c r="F14" s="3">
        <v>7</v>
      </c>
      <c r="G14" s="3" t="s">
        <v>1791</v>
      </c>
      <c r="H14" s="3" t="s">
        <v>1792</v>
      </c>
      <c r="I14" s="3" t="s">
        <v>1640</v>
      </c>
      <c r="J14" s="3" t="s">
        <v>1676</v>
      </c>
      <c r="K14" s="3" t="s">
        <v>1677</v>
      </c>
      <c r="L14" s="3" t="s">
        <v>1678</v>
      </c>
      <c r="M14" s="3" t="s">
        <v>1679</v>
      </c>
      <c r="N14" s="3">
        <v>61</v>
      </c>
      <c r="O14" s="3" t="s">
        <v>1645</v>
      </c>
      <c r="P14" s="3" t="s">
        <v>1793</v>
      </c>
      <c r="Q14" s="3" t="s">
        <v>1794</v>
      </c>
      <c r="R14" s="3" t="s">
        <v>1647</v>
      </c>
      <c r="S14" s="3" t="s">
        <v>1648</v>
      </c>
      <c r="T14" s="3">
        <v>5</v>
      </c>
      <c r="U14" s="3" t="s">
        <v>1649</v>
      </c>
      <c r="V14" s="3" t="s">
        <v>1795</v>
      </c>
      <c r="W14" s="3" t="s">
        <v>1640</v>
      </c>
      <c r="X14" s="3" t="s">
        <v>1796</v>
      </c>
      <c r="Y14" s="3" t="s">
        <v>1640</v>
      </c>
      <c r="Z14" s="3" t="s">
        <v>1640</v>
      </c>
      <c r="AA14" s="3" t="s">
        <v>1640</v>
      </c>
      <c r="AB14" s="3" t="s">
        <v>1640</v>
      </c>
      <c r="AC14" s="3" t="s">
        <v>1640</v>
      </c>
      <c r="AD14" s="3" t="s">
        <v>1797</v>
      </c>
      <c r="AE14" s="3" t="s">
        <v>1798</v>
      </c>
      <c r="AF14" s="3" t="s">
        <v>1640</v>
      </c>
      <c r="AG14" s="3" t="s">
        <v>1640</v>
      </c>
      <c r="AH14" s="3" t="s">
        <v>1799</v>
      </c>
      <c r="AI14" s="3" t="s">
        <v>1657</v>
      </c>
      <c r="AJ14" s="5">
        <v>43683</v>
      </c>
      <c r="AK14" s="5">
        <v>42622</v>
      </c>
      <c r="AL14" s="5">
        <v>42760</v>
      </c>
      <c r="AM14" s="5">
        <v>44834</v>
      </c>
      <c r="AN14" s="5" t="b">
        <v>0</v>
      </c>
      <c r="AO14" s="5"/>
      <c r="AP14" s="5"/>
      <c r="AQ14" s="5"/>
      <c r="AR14" s="5"/>
      <c r="AS14" s="5"/>
      <c r="AT14" s="5"/>
      <c r="AU14" s="5"/>
      <c r="AV14" s="5"/>
      <c r="AW14" s="5"/>
      <c r="AX14" s="5"/>
      <c r="AY14" s="5"/>
      <c r="AZ14" s="5"/>
      <c r="BA14" s="5"/>
      <c r="BB14" s="5"/>
      <c r="BC14" s="5"/>
      <c r="BD14" s="5"/>
      <c r="BE14" s="5"/>
      <c r="BF14" s="5"/>
      <c r="BG14" s="5"/>
      <c r="BH14" s="5"/>
      <c r="BI14" s="5"/>
      <c r="BJ14" s="5"/>
      <c r="BK14" s="3">
        <v>31</v>
      </c>
      <c r="BL14" s="5"/>
    </row>
    <row r="15" spans="1:64" hidden="1" x14ac:dyDescent="0.25">
      <c r="A15" s="3" t="s">
        <v>1800</v>
      </c>
      <c r="B15" s="3" t="s">
        <v>474</v>
      </c>
      <c r="C15" s="3" t="s">
        <v>1702</v>
      </c>
      <c r="D15" s="3" t="s">
        <v>1659</v>
      </c>
      <c r="E15" s="3">
        <v>2008</v>
      </c>
      <c r="F15" s="3">
        <v>3</v>
      </c>
      <c r="G15" s="3" t="s">
        <v>1801</v>
      </c>
      <c r="H15" s="3" t="s">
        <v>1802</v>
      </c>
      <c r="I15" s="3" t="s">
        <v>1640</v>
      </c>
      <c r="J15" s="3" t="s">
        <v>1803</v>
      </c>
      <c r="K15" s="3" t="s">
        <v>1771</v>
      </c>
      <c r="L15" s="3" t="s">
        <v>1804</v>
      </c>
      <c r="M15" s="3" t="s">
        <v>1644</v>
      </c>
      <c r="N15" s="3">
        <v>13</v>
      </c>
      <c r="O15" s="3" t="s">
        <v>1645</v>
      </c>
      <c r="P15" s="3" t="s">
        <v>1805</v>
      </c>
      <c r="Q15" s="3" t="s">
        <v>1805</v>
      </c>
      <c r="R15" s="3" t="s">
        <v>1647</v>
      </c>
      <c r="S15" s="3" t="s">
        <v>1648</v>
      </c>
      <c r="T15" s="3">
        <v>5</v>
      </c>
      <c r="U15" s="3" t="s">
        <v>1695</v>
      </c>
      <c r="V15" s="3" t="s">
        <v>1806</v>
      </c>
      <c r="W15" s="3" t="s">
        <v>1640</v>
      </c>
      <c r="X15" s="3" t="s">
        <v>1807</v>
      </c>
      <c r="Y15" s="3" t="s">
        <v>1640</v>
      </c>
      <c r="Z15" s="3" t="s">
        <v>1640</v>
      </c>
      <c r="AA15" s="3" t="s">
        <v>1640</v>
      </c>
      <c r="AB15" s="3" t="s">
        <v>1640</v>
      </c>
      <c r="AC15" s="3" t="s">
        <v>1640</v>
      </c>
      <c r="AD15" s="3" t="s">
        <v>1808</v>
      </c>
      <c r="AE15" s="3" t="s">
        <v>1809</v>
      </c>
      <c r="AF15" s="3" t="s">
        <v>1640</v>
      </c>
      <c r="AG15" s="3" t="s">
        <v>1640</v>
      </c>
      <c r="AH15" s="3" t="s">
        <v>1810</v>
      </c>
      <c r="AI15" s="3" t="s">
        <v>1712</v>
      </c>
      <c r="AJ15" s="5">
        <v>43332</v>
      </c>
      <c r="AK15" s="5">
        <v>43332</v>
      </c>
      <c r="AL15" s="5">
        <v>41992</v>
      </c>
      <c r="AM15" s="5">
        <v>44439</v>
      </c>
      <c r="AN15" s="5" t="b">
        <v>0</v>
      </c>
      <c r="AO15" s="5"/>
      <c r="AP15" s="5"/>
      <c r="AQ15" s="5"/>
      <c r="AR15" s="5"/>
      <c r="AS15" s="5"/>
      <c r="AT15" s="5"/>
      <c r="AU15" s="5"/>
      <c r="AV15" s="5"/>
      <c r="AW15" s="5"/>
      <c r="AX15" s="5"/>
      <c r="AY15" s="5"/>
      <c r="AZ15" s="5"/>
      <c r="BA15" s="5"/>
      <c r="BB15" s="5"/>
      <c r="BC15" s="5"/>
      <c r="BD15" s="5"/>
      <c r="BE15" s="5"/>
      <c r="BF15" s="5"/>
      <c r="BG15" s="5"/>
      <c r="BH15" s="5"/>
      <c r="BI15" s="5"/>
      <c r="BJ15" s="5"/>
      <c r="BK15" s="3">
        <v>44</v>
      </c>
      <c r="BL15" s="5"/>
    </row>
    <row r="16" spans="1:64" hidden="1" x14ac:dyDescent="0.25">
      <c r="A16" s="3" t="s">
        <v>1811</v>
      </c>
      <c r="B16" s="3" t="s">
        <v>102</v>
      </c>
      <c r="C16" s="3" t="s">
        <v>1636</v>
      </c>
      <c r="D16" s="3" t="s">
        <v>1659</v>
      </c>
      <c r="E16" s="3">
        <v>2009</v>
      </c>
      <c r="F16" s="3">
        <v>3</v>
      </c>
      <c r="G16" s="3" t="s">
        <v>1812</v>
      </c>
      <c r="H16" s="3" t="s">
        <v>1813</v>
      </c>
      <c r="I16" s="3" t="s">
        <v>1640</v>
      </c>
      <c r="J16" s="3" t="s">
        <v>1814</v>
      </c>
      <c r="K16" s="3" t="s">
        <v>1815</v>
      </c>
      <c r="L16" s="3" t="s">
        <v>1816</v>
      </c>
      <c r="M16" s="3" t="s">
        <v>1817</v>
      </c>
      <c r="N16" s="3">
        <v>173</v>
      </c>
      <c r="O16" s="3" t="s">
        <v>1645</v>
      </c>
      <c r="P16" s="3" t="s">
        <v>1818</v>
      </c>
      <c r="Q16" s="3" t="s">
        <v>1819</v>
      </c>
      <c r="R16" s="3" t="s">
        <v>1647</v>
      </c>
      <c r="S16" s="3" t="s">
        <v>1648</v>
      </c>
      <c r="T16" s="3">
        <v>5</v>
      </c>
      <c r="U16" s="3" t="s">
        <v>1649</v>
      </c>
      <c r="V16" s="3" t="s">
        <v>1820</v>
      </c>
      <c r="W16" s="3" t="s">
        <v>1640</v>
      </c>
      <c r="X16" s="3" t="s">
        <v>1821</v>
      </c>
      <c r="Y16" s="3" t="s">
        <v>1640</v>
      </c>
      <c r="Z16" s="3" t="s">
        <v>1640</v>
      </c>
      <c r="AA16" s="3" t="s">
        <v>1640</v>
      </c>
      <c r="AB16" s="3" t="s">
        <v>1640</v>
      </c>
      <c r="AC16" s="3" t="s">
        <v>1640</v>
      </c>
      <c r="AD16" s="3" t="s">
        <v>1822</v>
      </c>
      <c r="AE16" s="3" t="s">
        <v>1823</v>
      </c>
      <c r="AF16" s="3" t="s">
        <v>1640</v>
      </c>
      <c r="AG16" s="3" t="s">
        <v>1640</v>
      </c>
      <c r="AH16" s="3" t="s">
        <v>1824</v>
      </c>
      <c r="AI16" s="3" t="s">
        <v>1657</v>
      </c>
      <c r="AJ16" s="5">
        <v>43356</v>
      </c>
      <c r="AK16" s="5">
        <v>42409</v>
      </c>
      <c r="AL16" s="5">
        <v>40793</v>
      </c>
      <c r="AM16" s="5">
        <v>44620</v>
      </c>
      <c r="AN16" s="5" t="b">
        <v>0</v>
      </c>
      <c r="AO16" s="5"/>
      <c r="AP16" s="5"/>
      <c r="AQ16" s="5"/>
      <c r="AR16" s="5"/>
      <c r="AS16" s="5"/>
      <c r="AT16" s="5"/>
      <c r="AU16" s="5"/>
      <c r="AV16" s="5"/>
      <c r="AW16" s="5"/>
      <c r="AX16" s="5"/>
      <c r="AY16" s="5"/>
      <c r="AZ16" s="5"/>
      <c r="BA16" s="5"/>
      <c r="BB16" s="5"/>
      <c r="BC16" s="5"/>
      <c r="BD16" s="5"/>
      <c r="BE16" s="5"/>
      <c r="BF16" s="5"/>
      <c r="BG16" s="5"/>
      <c r="BH16" s="5"/>
      <c r="BI16" s="5"/>
      <c r="BJ16" s="5"/>
      <c r="BK16" s="3">
        <v>12</v>
      </c>
      <c r="BL16" s="5"/>
    </row>
    <row r="17" spans="1:64" hidden="1" x14ac:dyDescent="0.25">
      <c r="A17" s="3" t="s">
        <v>1825</v>
      </c>
      <c r="B17" s="3" t="s">
        <v>215</v>
      </c>
      <c r="C17" s="3" t="s">
        <v>1636</v>
      </c>
      <c r="D17" s="3" t="s">
        <v>1659</v>
      </c>
      <c r="E17" s="3">
        <v>2010</v>
      </c>
      <c r="F17" s="3">
        <v>7</v>
      </c>
      <c r="G17" s="3" t="s">
        <v>1826</v>
      </c>
      <c r="H17" s="3" t="s">
        <v>1827</v>
      </c>
      <c r="I17" s="3" t="s">
        <v>1640</v>
      </c>
      <c r="J17" s="3" t="s">
        <v>1828</v>
      </c>
      <c r="K17" s="3" t="s">
        <v>1829</v>
      </c>
      <c r="L17" s="3" t="s">
        <v>1830</v>
      </c>
      <c r="M17" s="3" t="s">
        <v>1665</v>
      </c>
      <c r="N17" s="3">
        <v>0</v>
      </c>
      <c r="O17" s="3" t="s">
        <v>1831</v>
      </c>
      <c r="P17" s="3" t="s">
        <v>1832</v>
      </c>
      <c r="Q17" s="3" t="s">
        <v>1833</v>
      </c>
      <c r="R17" s="3" t="s">
        <v>1647</v>
      </c>
      <c r="S17" s="3" t="s">
        <v>1648</v>
      </c>
      <c r="T17" s="3">
        <v>5</v>
      </c>
      <c r="U17" s="3" t="s">
        <v>1649</v>
      </c>
      <c r="V17" s="3" t="s">
        <v>1834</v>
      </c>
      <c r="W17" s="3" t="s">
        <v>1640</v>
      </c>
      <c r="X17" s="3" t="s">
        <v>1835</v>
      </c>
      <c r="Y17" s="3" t="s">
        <v>1640</v>
      </c>
      <c r="Z17" s="3" t="s">
        <v>1640</v>
      </c>
      <c r="AA17" s="3" t="s">
        <v>1640</v>
      </c>
      <c r="AB17" s="3" t="s">
        <v>1640</v>
      </c>
      <c r="AC17" s="3" t="s">
        <v>1640</v>
      </c>
      <c r="AD17" s="3" t="s">
        <v>1836</v>
      </c>
      <c r="AE17" s="3" t="s">
        <v>1837</v>
      </c>
      <c r="AF17" s="3" t="s">
        <v>1640</v>
      </c>
      <c r="AG17" s="3" t="s">
        <v>1640</v>
      </c>
      <c r="AH17" s="3" t="s">
        <v>1838</v>
      </c>
      <c r="AI17" s="3" t="s">
        <v>1657</v>
      </c>
      <c r="AJ17" s="5">
        <v>44069</v>
      </c>
      <c r="AK17" s="5">
        <v>44061</v>
      </c>
      <c r="AL17" s="5">
        <v>40864</v>
      </c>
      <c r="AM17" s="5">
        <v>45169</v>
      </c>
      <c r="AN17" s="5" t="b">
        <v>0</v>
      </c>
      <c r="AO17" s="5"/>
      <c r="AP17" s="5"/>
      <c r="AQ17" s="5"/>
      <c r="AR17" s="5"/>
      <c r="AS17" s="5"/>
      <c r="AT17" s="5"/>
      <c r="AU17" s="5"/>
      <c r="AV17" s="5"/>
      <c r="AW17" s="5"/>
      <c r="AX17" s="5"/>
      <c r="AY17" s="5"/>
      <c r="AZ17" s="5"/>
      <c r="BA17" s="5"/>
      <c r="BB17" s="5"/>
      <c r="BC17" s="5"/>
      <c r="BD17" s="5"/>
      <c r="BE17" s="5"/>
      <c r="BF17" s="5"/>
      <c r="BG17" s="5"/>
      <c r="BH17" s="5"/>
      <c r="BI17" s="5"/>
      <c r="BJ17" s="5"/>
      <c r="BK17" s="3">
        <v>22</v>
      </c>
      <c r="BL17" s="5"/>
    </row>
    <row r="18" spans="1:64" hidden="1" x14ac:dyDescent="0.25">
      <c r="A18" s="3" t="s">
        <v>1839</v>
      </c>
      <c r="B18" s="3" t="s">
        <v>235</v>
      </c>
      <c r="C18" s="3" t="s">
        <v>1702</v>
      </c>
      <c r="D18" s="3" t="s">
        <v>1659</v>
      </c>
      <c r="E18" s="3">
        <v>2009</v>
      </c>
      <c r="F18" s="3">
        <v>1</v>
      </c>
      <c r="G18" s="3" t="s">
        <v>1840</v>
      </c>
      <c r="H18" s="3" t="s">
        <v>1841</v>
      </c>
      <c r="I18" s="3" t="s">
        <v>1640</v>
      </c>
      <c r="J18" s="3" t="s">
        <v>1842</v>
      </c>
      <c r="K18" s="3" t="s">
        <v>1843</v>
      </c>
      <c r="L18" s="3" t="s">
        <v>1844</v>
      </c>
      <c r="M18" s="3" t="s">
        <v>1845</v>
      </c>
      <c r="N18" s="3">
        <v>11</v>
      </c>
      <c r="O18" s="3" t="s">
        <v>1645</v>
      </c>
      <c r="P18" s="3" t="s">
        <v>1846</v>
      </c>
      <c r="Q18" s="3" t="s">
        <v>1846</v>
      </c>
      <c r="R18" s="3" t="s">
        <v>1847</v>
      </c>
      <c r="S18" s="3" t="s">
        <v>1648</v>
      </c>
      <c r="T18" s="3">
        <v>5</v>
      </c>
      <c r="U18" s="3" t="s">
        <v>1649</v>
      </c>
      <c r="V18" s="3" t="s">
        <v>1848</v>
      </c>
      <c r="W18" s="3" t="s">
        <v>1640</v>
      </c>
      <c r="X18" s="3" t="s">
        <v>1849</v>
      </c>
      <c r="Y18" s="3" t="s">
        <v>1640</v>
      </c>
      <c r="Z18" s="3" t="s">
        <v>1640</v>
      </c>
      <c r="AA18" s="3" t="s">
        <v>1640</v>
      </c>
      <c r="AB18" s="3" t="s">
        <v>1640</v>
      </c>
      <c r="AC18" s="3" t="s">
        <v>1640</v>
      </c>
      <c r="AD18" s="3" t="s">
        <v>1797</v>
      </c>
      <c r="AE18" s="3" t="s">
        <v>1850</v>
      </c>
      <c r="AF18" s="3" t="s">
        <v>1640</v>
      </c>
      <c r="AG18" s="3" t="s">
        <v>1640</v>
      </c>
      <c r="AH18" s="3" t="s">
        <v>1851</v>
      </c>
      <c r="AI18" s="3" t="s">
        <v>1712</v>
      </c>
      <c r="AJ18" s="5">
        <v>43720</v>
      </c>
      <c r="AK18" s="5">
        <v>43720</v>
      </c>
      <c r="AL18" s="5">
        <v>43754</v>
      </c>
      <c r="AM18" s="5">
        <v>44834</v>
      </c>
      <c r="AN18" s="5" t="b">
        <v>0</v>
      </c>
      <c r="AO18" s="5"/>
      <c r="AP18" s="5"/>
      <c r="AQ18" s="5"/>
      <c r="AR18" s="5"/>
      <c r="AS18" s="5"/>
      <c r="AT18" s="5"/>
      <c r="AU18" s="5"/>
      <c r="AV18" s="5"/>
      <c r="AW18" s="5"/>
      <c r="AX18" s="5"/>
      <c r="AY18" s="5"/>
      <c r="AZ18" s="5"/>
      <c r="BA18" s="5"/>
      <c r="BB18" s="5"/>
      <c r="BC18" s="5"/>
      <c r="BD18" s="5"/>
      <c r="BE18" s="5"/>
      <c r="BF18" s="5"/>
      <c r="BG18" s="5"/>
      <c r="BH18" s="5"/>
      <c r="BI18" s="5"/>
      <c r="BJ18" s="5"/>
      <c r="BK18" s="3">
        <v>24</v>
      </c>
      <c r="BL18" s="5"/>
    </row>
    <row r="19" spans="1:64" hidden="1" x14ac:dyDescent="0.25">
      <c r="A19" s="3" t="s">
        <v>1852</v>
      </c>
      <c r="B19" s="3" t="s">
        <v>350</v>
      </c>
      <c r="C19" s="3" t="s">
        <v>1636</v>
      </c>
      <c r="D19" s="3" t="s">
        <v>1659</v>
      </c>
      <c r="E19" s="3">
        <v>2010</v>
      </c>
      <c r="F19" s="3">
        <v>7</v>
      </c>
      <c r="G19" s="3" t="s">
        <v>1853</v>
      </c>
      <c r="H19" s="3" t="s">
        <v>1854</v>
      </c>
      <c r="I19" s="3" t="s">
        <v>1640</v>
      </c>
      <c r="J19" s="3" t="s">
        <v>1855</v>
      </c>
      <c r="K19" s="3" t="s">
        <v>1856</v>
      </c>
      <c r="L19" s="3" t="s">
        <v>1857</v>
      </c>
      <c r="M19" s="3" t="s">
        <v>1679</v>
      </c>
      <c r="N19" s="3">
        <v>97</v>
      </c>
      <c r="O19" s="3" t="s">
        <v>1645</v>
      </c>
      <c r="P19" s="3" t="s">
        <v>1858</v>
      </c>
      <c r="Q19" s="3" t="s">
        <v>1858</v>
      </c>
      <c r="R19" s="3" t="s">
        <v>1647</v>
      </c>
      <c r="S19" s="3" t="s">
        <v>1648</v>
      </c>
      <c r="T19" s="3">
        <v>5</v>
      </c>
      <c r="U19" s="3" t="s">
        <v>1649</v>
      </c>
      <c r="V19" s="3" t="s">
        <v>1859</v>
      </c>
      <c r="W19" s="3" t="s">
        <v>1640</v>
      </c>
      <c r="X19" s="3" t="s">
        <v>1860</v>
      </c>
      <c r="Y19" s="3" t="s">
        <v>1640</v>
      </c>
      <c r="Z19" s="3" t="s">
        <v>1640</v>
      </c>
      <c r="AA19" s="3" t="s">
        <v>1640</v>
      </c>
      <c r="AB19" s="3" t="s">
        <v>1640</v>
      </c>
      <c r="AC19" s="3" t="s">
        <v>1640</v>
      </c>
      <c r="AD19" s="3" t="s">
        <v>1861</v>
      </c>
      <c r="AE19" s="3" t="s">
        <v>1862</v>
      </c>
      <c r="AF19" s="3" t="s">
        <v>1640</v>
      </c>
      <c r="AG19" s="3" t="s">
        <v>1640</v>
      </c>
      <c r="AH19" s="3" t="s">
        <v>1863</v>
      </c>
      <c r="AI19" s="3" t="s">
        <v>1657</v>
      </c>
      <c r="AJ19" s="5">
        <v>43991</v>
      </c>
      <c r="AK19" s="5">
        <v>43991</v>
      </c>
      <c r="AL19" s="5">
        <v>41897</v>
      </c>
      <c r="AM19" s="5">
        <v>45107</v>
      </c>
      <c r="AN19" s="5" t="b">
        <v>0</v>
      </c>
      <c r="AO19" s="5"/>
      <c r="AP19" s="5"/>
      <c r="AQ19" s="5"/>
      <c r="AR19" s="5"/>
      <c r="AS19" s="5"/>
      <c r="AT19" s="5"/>
      <c r="AU19" s="5"/>
      <c r="AV19" s="5"/>
      <c r="AW19" s="5"/>
      <c r="AX19" s="5"/>
      <c r="AY19" s="5"/>
      <c r="AZ19" s="5"/>
      <c r="BA19" s="5"/>
      <c r="BB19" s="5"/>
      <c r="BC19" s="5"/>
      <c r="BD19" s="5"/>
      <c r="BE19" s="5"/>
      <c r="BF19" s="5"/>
      <c r="BG19" s="5"/>
      <c r="BH19" s="5"/>
      <c r="BI19" s="5"/>
      <c r="BJ19" s="5"/>
      <c r="BK19" s="3">
        <v>33</v>
      </c>
      <c r="BL19" s="5"/>
    </row>
    <row r="20" spans="1:64" hidden="1" x14ac:dyDescent="0.25">
      <c r="A20" s="3" t="s">
        <v>1864</v>
      </c>
      <c r="B20" s="3" t="s">
        <v>586</v>
      </c>
      <c r="C20" s="3" t="s">
        <v>1636</v>
      </c>
      <c r="D20" s="3" t="s">
        <v>1659</v>
      </c>
      <c r="E20" s="3">
        <v>2012</v>
      </c>
      <c r="F20" s="3">
        <v>7</v>
      </c>
      <c r="G20" s="3" t="s">
        <v>1865</v>
      </c>
      <c r="H20" s="3" t="s">
        <v>1866</v>
      </c>
      <c r="I20" s="3" t="s">
        <v>1640</v>
      </c>
      <c r="J20" s="3" t="s">
        <v>1867</v>
      </c>
      <c r="K20" s="3" t="s">
        <v>1815</v>
      </c>
      <c r="L20" s="3" t="s">
        <v>1868</v>
      </c>
      <c r="M20" s="3" t="s">
        <v>1817</v>
      </c>
      <c r="N20" s="3">
        <v>91</v>
      </c>
      <c r="O20" s="3" t="s">
        <v>1645</v>
      </c>
      <c r="P20" s="3" t="s">
        <v>1869</v>
      </c>
      <c r="Q20" s="3" t="s">
        <v>1870</v>
      </c>
      <c r="R20" s="3" t="s">
        <v>1647</v>
      </c>
      <c r="S20" s="3" t="s">
        <v>1648</v>
      </c>
      <c r="T20" s="3">
        <v>5</v>
      </c>
      <c r="U20" s="3" t="s">
        <v>1649</v>
      </c>
      <c r="V20" s="3" t="s">
        <v>1871</v>
      </c>
      <c r="W20" s="3" t="s">
        <v>1640</v>
      </c>
      <c r="X20" s="3" t="s">
        <v>1872</v>
      </c>
      <c r="Y20" s="3" t="s">
        <v>1640</v>
      </c>
      <c r="Z20" s="3" t="s">
        <v>1640</v>
      </c>
      <c r="AA20" s="3" t="s">
        <v>1640</v>
      </c>
      <c r="AB20" s="3" t="s">
        <v>1640</v>
      </c>
      <c r="AC20" s="3" t="s">
        <v>1640</v>
      </c>
      <c r="AD20" s="3" t="s">
        <v>1873</v>
      </c>
      <c r="AE20" s="3" t="s">
        <v>1874</v>
      </c>
      <c r="AF20" s="3" t="s">
        <v>1640</v>
      </c>
      <c r="AG20" s="3" t="s">
        <v>1640</v>
      </c>
      <c r="AH20" s="3" t="s">
        <v>1875</v>
      </c>
      <c r="AI20" s="3" t="s">
        <v>1657</v>
      </c>
      <c r="AJ20" s="5">
        <v>43322</v>
      </c>
      <c r="AK20" s="5">
        <v>41303</v>
      </c>
      <c r="AL20" s="5">
        <v>41046</v>
      </c>
      <c r="AM20" s="5">
        <v>44592</v>
      </c>
      <c r="AN20" s="5" t="b">
        <v>0</v>
      </c>
      <c r="AO20" s="5"/>
      <c r="AP20" s="5"/>
      <c r="AQ20" s="5"/>
      <c r="AR20" s="5"/>
      <c r="AS20" s="5"/>
      <c r="AT20" s="5"/>
      <c r="AU20" s="5"/>
      <c r="AV20" s="5"/>
      <c r="AW20" s="5"/>
      <c r="AX20" s="5"/>
      <c r="AY20" s="5"/>
      <c r="AZ20" s="5"/>
      <c r="BA20" s="5"/>
      <c r="BB20" s="5"/>
      <c r="BC20" s="5"/>
      <c r="BD20" s="5"/>
      <c r="BE20" s="5"/>
      <c r="BF20" s="5"/>
      <c r="BG20" s="5"/>
      <c r="BH20" s="5"/>
      <c r="BI20" s="5"/>
      <c r="BJ20" s="5"/>
      <c r="BK20" s="3">
        <v>58</v>
      </c>
      <c r="BL20" s="5"/>
    </row>
    <row r="21" spans="1:64" hidden="1" x14ac:dyDescent="0.25">
      <c r="A21" s="3" t="s">
        <v>1876</v>
      </c>
      <c r="B21" s="3" t="s">
        <v>176</v>
      </c>
      <c r="C21" s="3" t="s">
        <v>1636</v>
      </c>
      <c r="D21" s="3" t="s">
        <v>1659</v>
      </c>
      <c r="E21" s="3">
        <v>2009</v>
      </c>
      <c r="F21" s="3">
        <v>7</v>
      </c>
      <c r="G21" s="3" t="s">
        <v>1877</v>
      </c>
      <c r="H21" s="3" t="s">
        <v>1878</v>
      </c>
      <c r="I21" s="3" t="s">
        <v>1640</v>
      </c>
      <c r="J21" s="3" t="s">
        <v>1879</v>
      </c>
      <c r="K21" s="3" t="s">
        <v>1843</v>
      </c>
      <c r="L21" s="3" t="s">
        <v>1880</v>
      </c>
      <c r="M21" s="3" t="s">
        <v>1845</v>
      </c>
      <c r="N21" s="3">
        <v>1</v>
      </c>
      <c r="O21" s="3" t="s">
        <v>1645</v>
      </c>
      <c r="P21" s="3" t="s">
        <v>1881</v>
      </c>
      <c r="Q21" s="3" t="s">
        <v>1882</v>
      </c>
      <c r="R21" s="3" t="s">
        <v>1647</v>
      </c>
      <c r="S21" s="3" t="s">
        <v>1648</v>
      </c>
      <c r="T21" s="3">
        <v>5</v>
      </c>
      <c r="U21" s="3" t="s">
        <v>1649</v>
      </c>
      <c r="V21" s="3" t="s">
        <v>1883</v>
      </c>
      <c r="W21" s="3" t="s">
        <v>1640</v>
      </c>
      <c r="X21" s="3" t="s">
        <v>1884</v>
      </c>
      <c r="Y21" s="3" t="s">
        <v>1640</v>
      </c>
      <c r="Z21" s="3" t="s">
        <v>1640</v>
      </c>
      <c r="AA21" s="3" t="s">
        <v>1640</v>
      </c>
      <c r="AB21" s="3" t="s">
        <v>1640</v>
      </c>
      <c r="AC21" s="3" t="s">
        <v>1640</v>
      </c>
      <c r="AD21" s="3" t="s">
        <v>1885</v>
      </c>
      <c r="AE21" s="3" t="s">
        <v>1886</v>
      </c>
      <c r="AF21" s="3" t="s">
        <v>1640</v>
      </c>
      <c r="AG21" s="3" t="s">
        <v>1640</v>
      </c>
      <c r="AH21" s="3" t="s">
        <v>1887</v>
      </c>
      <c r="AI21" s="3" t="s">
        <v>1657</v>
      </c>
      <c r="AJ21" s="5">
        <v>43882</v>
      </c>
      <c r="AK21" s="5">
        <v>42489</v>
      </c>
      <c r="AL21" s="5">
        <v>43854</v>
      </c>
      <c r="AM21" s="5">
        <v>44681</v>
      </c>
      <c r="AN21" s="5" t="b">
        <v>0</v>
      </c>
      <c r="AO21" s="5"/>
      <c r="AP21" s="5"/>
      <c r="AQ21" s="5"/>
      <c r="AR21" s="5"/>
      <c r="AS21" s="5"/>
      <c r="AT21" s="5"/>
      <c r="AU21" s="5"/>
      <c r="AV21" s="5"/>
      <c r="AW21" s="5"/>
      <c r="AX21" s="5"/>
      <c r="AY21" s="5"/>
      <c r="AZ21" s="5"/>
      <c r="BA21" s="5"/>
      <c r="BB21" s="5"/>
      <c r="BC21" s="5"/>
      <c r="BD21" s="5"/>
      <c r="BE21" s="5"/>
      <c r="BF21" s="5"/>
      <c r="BG21" s="5"/>
      <c r="BH21" s="5"/>
      <c r="BI21" s="5"/>
      <c r="BJ21" s="5"/>
      <c r="BK21" s="3">
        <v>19</v>
      </c>
      <c r="BL21" s="5"/>
    </row>
    <row r="22" spans="1:64" x14ac:dyDescent="0.25">
      <c r="A22" s="3" t="s">
        <v>1888</v>
      </c>
      <c r="B22" s="3" t="s">
        <v>1889</v>
      </c>
      <c r="C22" s="3" t="s">
        <v>1890</v>
      </c>
      <c r="D22" s="3" t="s">
        <v>1891</v>
      </c>
      <c r="E22" s="3">
        <v>2017</v>
      </c>
      <c r="F22" s="3">
        <v>3</v>
      </c>
      <c r="G22" s="3" t="s">
        <v>1892</v>
      </c>
      <c r="H22" s="3" t="s">
        <v>1893</v>
      </c>
      <c r="I22" s="3" t="s">
        <v>1640</v>
      </c>
      <c r="J22" s="3" t="s">
        <v>1894</v>
      </c>
      <c r="K22" s="3" t="s">
        <v>1677</v>
      </c>
      <c r="L22" s="3" t="s">
        <v>1895</v>
      </c>
      <c r="M22" s="3" t="s">
        <v>1679</v>
      </c>
      <c r="N22" s="3">
        <v>103</v>
      </c>
      <c r="O22" s="3" t="s">
        <v>1645</v>
      </c>
      <c r="P22" s="3" t="s">
        <v>1896</v>
      </c>
      <c r="Q22" s="3" t="s">
        <v>1896</v>
      </c>
      <c r="R22" s="3" t="s">
        <v>1647</v>
      </c>
      <c r="S22" s="3" t="s">
        <v>1648</v>
      </c>
      <c r="T22" s="3">
        <v>5</v>
      </c>
      <c r="U22" s="3" t="s">
        <v>1897</v>
      </c>
      <c r="V22" s="3" t="s">
        <v>1898</v>
      </c>
      <c r="W22" s="3" t="s">
        <v>1640</v>
      </c>
      <c r="X22" s="3" t="s">
        <v>1899</v>
      </c>
      <c r="Y22" s="3" t="s">
        <v>1640</v>
      </c>
      <c r="Z22" s="3" t="s">
        <v>1640</v>
      </c>
      <c r="AA22" s="3" t="s">
        <v>1640</v>
      </c>
      <c r="AB22" s="3" t="s">
        <v>1640</v>
      </c>
      <c r="AC22" s="3" t="s">
        <v>1640</v>
      </c>
      <c r="AD22" s="3" t="s">
        <v>1900</v>
      </c>
      <c r="AE22" s="3" t="s">
        <v>1901</v>
      </c>
      <c r="AF22" s="3" t="s">
        <v>1640</v>
      </c>
      <c r="AG22" s="3" t="s">
        <v>1640</v>
      </c>
      <c r="AH22" s="3" t="s">
        <v>1902</v>
      </c>
      <c r="AI22" s="3" t="s">
        <v>1903</v>
      </c>
      <c r="AJ22" s="5">
        <v>43196</v>
      </c>
      <c r="AK22" s="5">
        <v>43196</v>
      </c>
      <c r="AL22" s="5">
        <v>43049</v>
      </c>
      <c r="AM22" s="5">
        <v>44316</v>
      </c>
      <c r="AN22" s="5" t="b">
        <v>0</v>
      </c>
      <c r="AO22" s="5"/>
      <c r="AP22" s="5"/>
      <c r="AQ22" s="5"/>
      <c r="AR22" s="5"/>
      <c r="AS22" s="5"/>
      <c r="AT22" s="5"/>
      <c r="AU22" s="5"/>
      <c r="AV22" s="5"/>
      <c r="AW22" s="5"/>
      <c r="AX22" s="5"/>
      <c r="AY22" s="5"/>
      <c r="AZ22" s="5"/>
      <c r="BA22" s="5"/>
      <c r="BB22" s="5"/>
      <c r="BC22" s="5"/>
      <c r="BD22" s="5"/>
      <c r="BE22" s="5"/>
      <c r="BF22" s="5"/>
      <c r="BG22" s="5"/>
      <c r="BH22" s="5"/>
      <c r="BI22" s="5"/>
      <c r="BJ22" s="5"/>
      <c r="BK22" s="3">
        <v>29</v>
      </c>
      <c r="BL22" s="5"/>
    </row>
    <row r="23" spans="1:64" hidden="1" x14ac:dyDescent="0.25">
      <c r="A23" s="3" t="s">
        <v>1904</v>
      </c>
      <c r="B23" s="3" t="s">
        <v>464</v>
      </c>
      <c r="C23" s="3" t="s">
        <v>1636</v>
      </c>
      <c r="D23" s="3" t="s">
        <v>1637</v>
      </c>
      <c r="E23" s="3">
        <v>2010</v>
      </c>
      <c r="F23" s="3">
        <v>7</v>
      </c>
      <c r="G23" s="3" t="s">
        <v>1905</v>
      </c>
      <c r="H23" s="3" t="s">
        <v>1906</v>
      </c>
      <c r="I23" s="3" t="s">
        <v>1640</v>
      </c>
      <c r="J23" s="3" t="s">
        <v>1676</v>
      </c>
      <c r="K23" s="3" t="s">
        <v>1677</v>
      </c>
      <c r="L23" s="3" t="s">
        <v>1678</v>
      </c>
      <c r="M23" s="3" t="s">
        <v>1679</v>
      </c>
      <c r="N23" s="3">
        <v>61</v>
      </c>
      <c r="O23" s="3" t="s">
        <v>1645</v>
      </c>
      <c r="P23" s="3" t="s">
        <v>1907</v>
      </c>
      <c r="Q23" s="3" t="s">
        <v>1908</v>
      </c>
      <c r="R23" s="3" t="s">
        <v>1647</v>
      </c>
      <c r="S23" s="3" t="s">
        <v>1648</v>
      </c>
      <c r="T23" s="3">
        <v>5</v>
      </c>
      <c r="U23" s="3" t="s">
        <v>1649</v>
      </c>
      <c r="V23" s="3" t="s">
        <v>1909</v>
      </c>
      <c r="W23" s="3" t="s">
        <v>1640</v>
      </c>
      <c r="X23" s="3" t="s">
        <v>1910</v>
      </c>
      <c r="Y23" s="3" t="s">
        <v>1640</v>
      </c>
      <c r="Z23" s="3" t="s">
        <v>1640</v>
      </c>
      <c r="AA23" s="3" t="s">
        <v>1640</v>
      </c>
      <c r="AB23" s="3" t="s">
        <v>1640</v>
      </c>
      <c r="AC23" s="3" t="s">
        <v>1640</v>
      </c>
      <c r="AD23" s="3" t="s">
        <v>1723</v>
      </c>
      <c r="AE23" s="3" t="s">
        <v>1911</v>
      </c>
      <c r="AF23" s="3" t="s">
        <v>1640</v>
      </c>
      <c r="AG23" s="3" t="s">
        <v>1640</v>
      </c>
      <c r="AH23" s="3" t="s">
        <v>1912</v>
      </c>
      <c r="AI23" s="3" t="s">
        <v>1657</v>
      </c>
      <c r="AJ23" s="5">
        <v>43291</v>
      </c>
      <c r="AK23" s="5">
        <v>41271</v>
      </c>
      <c r="AL23" s="5">
        <v>40814</v>
      </c>
      <c r="AM23" s="5">
        <v>44561</v>
      </c>
      <c r="AN23" s="5" t="b">
        <v>0</v>
      </c>
      <c r="AO23" s="5"/>
      <c r="AP23" s="5"/>
      <c r="AQ23" s="5"/>
      <c r="AR23" s="5"/>
      <c r="AS23" s="5"/>
      <c r="AT23" s="5"/>
      <c r="AU23" s="5"/>
      <c r="AV23" s="5"/>
      <c r="AW23" s="5"/>
      <c r="AX23" s="5"/>
      <c r="AY23" s="5"/>
      <c r="AZ23" s="5"/>
      <c r="BA23" s="5"/>
      <c r="BB23" s="5"/>
      <c r="BC23" s="5"/>
      <c r="BD23" s="5"/>
      <c r="BE23" s="5"/>
      <c r="BF23" s="5"/>
      <c r="BG23" s="5"/>
      <c r="BH23" s="5"/>
      <c r="BI23" s="5"/>
      <c r="BJ23" s="5"/>
      <c r="BK23" s="3">
        <v>42</v>
      </c>
      <c r="BL23" s="5"/>
    </row>
    <row r="24" spans="1:64" hidden="1" x14ac:dyDescent="0.25">
      <c r="A24" s="3" t="s">
        <v>1913</v>
      </c>
      <c r="B24" s="3" t="s">
        <v>437</v>
      </c>
      <c r="C24" s="3" t="s">
        <v>1636</v>
      </c>
      <c r="D24" s="3" t="s">
        <v>1659</v>
      </c>
      <c r="E24" s="3">
        <v>2010</v>
      </c>
      <c r="F24" s="3">
        <v>7</v>
      </c>
      <c r="G24" s="3" t="s">
        <v>1914</v>
      </c>
      <c r="H24" s="3" t="s">
        <v>1915</v>
      </c>
      <c r="I24" s="3" t="s">
        <v>1640</v>
      </c>
      <c r="J24" s="3" t="s">
        <v>1916</v>
      </c>
      <c r="K24" s="3" t="s">
        <v>1917</v>
      </c>
      <c r="L24" s="3" t="s">
        <v>1918</v>
      </c>
      <c r="M24" s="3" t="s">
        <v>1919</v>
      </c>
      <c r="N24" s="3">
        <v>13</v>
      </c>
      <c r="O24" s="3" t="s">
        <v>1645</v>
      </c>
      <c r="P24" s="3" t="s">
        <v>1920</v>
      </c>
      <c r="Q24" s="3" t="s">
        <v>1921</v>
      </c>
      <c r="R24" s="3" t="s">
        <v>1647</v>
      </c>
      <c r="S24" s="3" t="s">
        <v>1648</v>
      </c>
      <c r="T24" s="3">
        <v>5</v>
      </c>
      <c r="U24" s="3" t="s">
        <v>1649</v>
      </c>
      <c r="V24" s="3" t="s">
        <v>1922</v>
      </c>
      <c r="W24" s="3" t="s">
        <v>1640</v>
      </c>
      <c r="X24" s="3" t="s">
        <v>1923</v>
      </c>
      <c r="Y24" s="3" t="s">
        <v>1640</v>
      </c>
      <c r="Z24" s="3" t="s">
        <v>1640</v>
      </c>
      <c r="AA24" s="3" t="s">
        <v>1640</v>
      </c>
      <c r="AB24" s="3" t="s">
        <v>1640</v>
      </c>
      <c r="AC24" s="3" t="s">
        <v>1640</v>
      </c>
      <c r="AD24" s="3" t="s">
        <v>1723</v>
      </c>
      <c r="AE24" s="3" t="s">
        <v>1924</v>
      </c>
      <c r="AF24" s="3" t="s">
        <v>1640</v>
      </c>
      <c r="AG24" s="3" t="s">
        <v>1640</v>
      </c>
      <c r="AH24" s="3" t="s">
        <v>1925</v>
      </c>
      <c r="AI24" s="3" t="s">
        <v>1657</v>
      </c>
      <c r="AJ24" s="5">
        <v>43479</v>
      </c>
      <c r="AK24" s="5">
        <v>43465</v>
      </c>
      <c r="AL24" s="5">
        <v>41080</v>
      </c>
      <c r="AM24" s="5">
        <v>44561</v>
      </c>
      <c r="AN24" s="5" t="b">
        <v>0</v>
      </c>
      <c r="AO24" s="5"/>
      <c r="AP24" s="5"/>
      <c r="AQ24" s="5"/>
      <c r="AR24" s="5"/>
      <c r="AS24" s="5"/>
      <c r="AT24" s="5"/>
      <c r="AU24" s="5"/>
      <c r="AV24" s="5"/>
      <c r="AW24" s="5"/>
      <c r="AX24" s="5"/>
      <c r="AY24" s="5"/>
      <c r="AZ24" s="5"/>
      <c r="BA24" s="5"/>
      <c r="BB24" s="5"/>
      <c r="BC24" s="5"/>
      <c r="BD24" s="5"/>
      <c r="BE24" s="5"/>
      <c r="BF24" s="5"/>
      <c r="BG24" s="5"/>
      <c r="BH24" s="5"/>
      <c r="BI24" s="5"/>
      <c r="BJ24" s="5"/>
      <c r="BK24" s="3">
        <v>40</v>
      </c>
      <c r="BL24" s="5"/>
    </row>
    <row r="25" spans="1:64" hidden="1" x14ac:dyDescent="0.25">
      <c r="A25" s="3" t="s">
        <v>1926</v>
      </c>
      <c r="B25" s="3" t="s">
        <v>521</v>
      </c>
      <c r="C25" s="3" t="s">
        <v>1636</v>
      </c>
      <c r="D25" s="3" t="s">
        <v>1659</v>
      </c>
      <c r="E25" s="3">
        <v>2011</v>
      </c>
      <c r="F25" s="3">
        <v>3</v>
      </c>
      <c r="G25" s="3" t="s">
        <v>1927</v>
      </c>
      <c r="H25" s="3" t="s">
        <v>1928</v>
      </c>
      <c r="I25" s="3" t="s">
        <v>1640</v>
      </c>
      <c r="J25" s="3" t="s">
        <v>1929</v>
      </c>
      <c r="K25" s="3" t="s">
        <v>1691</v>
      </c>
      <c r="L25" s="3" t="s">
        <v>1930</v>
      </c>
      <c r="M25" s="3" t="s">
        <v>1679</v>
      </c>
      <c r="N25" s="3">
        <v>3</v>
      </c>
      <c r="O25" s="3" t="s">
        <v>1645</v>
      </c>
      <c r="P25" s="3" t="s">
        <v>1805</v>
      </c>
      <c r="Q25" s="3" t="s">
        <v>1931</v>
      </c>
      <c r="R25" s="3" t="s">
        <v>1647</v>
      </c>
      <c r="S25" s="3" t="s">
        <v>1648</v>
      </c>
      <c r="T25" s="3">
        <v>5</v>
      </c>
      <c r="U25" s="3" t="s">
        <v>1649</v>
      </c>
      <c r="V25" s="3" t="s">
        <v>1932</v>
      </c>
      <c r="W25" s="3" t="s">
        <v>1640</v>
      </c>
      <c r="X25" s="3" t="s">
        <v>1933</v>
      </c>
      <c r="Y25" s="3" t="s">
        <v>1640</v>
      </c>
      <c r="Z25" s="3" t="s">
        <v>1640</v>
      </c>
      <c r="AA25" s="3" t="s">
        <v>1640</v>
      </c>
      <c r="AB25" s="3" t="s">
        <v>1640</v>
      </c>
      <c r="AC25" s="3" t="s">
        <v>1640</v>
      </c>
      <c r="AD25" s="3" t="s">
        <v>1873</v>
      </c>
      <c r="AE25" s="3" t="s">
        <v>1934</v>
      </c>
      <c r="AF25" s="3" t="s">
        <v>1640</v>
      </c>
      <c r="AG25" s="3" t="s">
        <v>1640</v>
      </c>
      <c r="AH25" s="3" t="s">
        <v>1935</v>
      </c>
      <c r="AI25" s="3" t="s">
        <v>1657</v>
      </c>
      <c r="AJ25" s="5">
        <v>43332</v>
      </c>
      <c r="AK25" s="5">
        <v>41276</v>
      </c>
      <c r="AL25" s="5">
        <v>40877</v>
      </c>
      <c r="AM25" s="5">
        <v>44592</v>
      </c>
      <c r="AN25" s="5" t="b">
        <v>0</v>
      </c>
      <c r="AO25" s="5"/>
      <c r="AP25" s="5"/>
      <c r="AQ25" s="5"/>
      <c r="AR25" s="5"/>
      <c r="AS25" s="5"/>
      <c r="AT25" s="5"/>
      <c r="AU25" s="5"/>
      <c r="AV25" s="5"/>
      <c r="AW25" s="5"/>
      <c r="AX25" s="5"/>
      <c r="AY25" s="5"/>
      <c r="AZ25" s="5"/>
      <c r="BA25" s="5"/>
      <c r="BB25" s="5"/>
      <c r="BC25" s="5"/>
      <c r="BD25" s="5"/>
      <c r="BE25" s="5"/>
      <c r="BF25" s="5"/>
      <c r="BG25" s="5"/>
      <c r="BH25" s="5"/>
      <c r="BI25" s="5"/>
      <c r="BJ25" s="5"/>
      <c r="BK25" s="3">
        <v>49</v>
      </c>
      <c r="BL25" s="5"/>
    </row>
    <row r="26" spans="1:64" hidden="1" x14ac:dyDescent="0.25">
      <c r="A26" s="3" t="s">
        <v>1936</v>
      </c>
      <c r="B26" s="3" t="s">
        <v>584</v>
      </c>
      <c r="C26" s="3" t="s">
        <v>1636</v>
      </c>
      <c r="D26" s="3" t="s">
        <v>1659</v>
      </c>
      <c r="E26" s="3">
        <v>2012</v>
      </c>
      <c r="F26" s="3">
        <v>3</v>
      </c>
      <c r="G26" s="3" t="s">
        <v>1937</v>
      </c>
      <c r="H26" s="3" t="s">
        <v>1938</v>
      </c>
      <c r="I26" s="3" t="s">
        <v>1640</v>
      </c>
      <c r="J26" s="3" t="s">
        <v>1939</v>
      </c>
      <c r="K26" s="3" t="s">
        <v>1940</v>
      </c>
      <c r="L26" s="3" t="s">
        <v>1941</v>
      </c>
      <c r="M26" s="3" t="s">
        <v>1919</v>
      </c>
      <c r="N26" s="3">
        <v>89</v>
      </c>
      <c r="O26" s="3" t="s">
        <v>1645</v>
      </c>
      <c r="P26" s="3" t="s">
        <v>1942</v>
      </c>
      <c r="Q26" s="3" t="s">
        <v>1943</v>
      </c>
      <c r="R26" s="3" t="s">
        <v>1647</v>
      </c>
      <c r="S26" s="3" t="s">
        <v>1648</v>
      </c>
      <c r="T26" s="3">
        <v>5</v>
      </c>
      <c r="U26" s="3" t="s">
        <v>1649</v>
      </c>
      <c r="V26" s="3" t="s">
        <v>1944</v>
      </c>
      <c r="W26" s="3" t="s">
        <v>1640</v>
      </c>
      <c r="X26" s="3" t="s">
        <v>1945</v>
      </c>
      <c r="Y26" s="3" t="s">
        <v>1640</v>
      </c>
      <c r="Z26" s="3" t="s">
        <v>1640</v>
      </c>
      <c r="AA26" s="3" t="s">
        <v>1640</v>
      </c>
      <c r="AB26" s="3" t="s">
        <v>1640</v>
      </c>
      <c r="AC26" s="3" t="s">
        <v>1640</v>
      </c>
      <c r="AD26" s="3" t="s">
        <v>1684</v>
      </c>
      <c r="AE26" s="3" t="s">
        <v>1946</v>
      </c>
      <c r="AF26" s="3" t="s">
        <v>1640</v>
      </c>
      <c r="AG26" s="3" t="s">
        <v>1640</v>
      </c>
      <c r="AH26" s="3" t="s">
        <v>1947</v>
      </c>
      <c r="AI26" s="3" t="s">
        <v>1657</v>
      </c>
      <c r="AJ26" s="5">
        <v>43697</v>
      </c>
      <c r="AK26" s="5">
        <v>41646</v>
      </c>
      <c r="AL26" s="5">
        <v>41026</v>
      </c>
      <c r="AM26" s="5">
        <v>44957</v>
      </c>
      <c r="AN26" s="5" t="b">
        <v>0</v>
      </c>
      <c r="AO26" s="5"/>
      <c r="AP26" s="5"/>
      <c r="AQ26" s="5"/>
      <c r="AR26" s="5"/>
      <c r="AS26" s="5"/>
      <c r="AT26" s="5"/>
      <c r="AU26" s="5"/>
      <c r="AV26" s="5"/>
      <c r="AW26" s="5"/>
      <c r="AX26" s="5"/>
      <c r="AY26" s="5"/>
      <c r="AZ26" s="5"/>
      <c r="BA26" s="5"/>
      <c r="BB26" s="5"/>
      <c r="BC26" s="5"/>
      <c r="BD26" s="5"/>
      <c r="BE26" s="5"/>
      <c r="BF26" s="5"/>
      <c r="BG26" s="5"/>
      <c r="BH26" s="5"/>
      <c r="BI26" s="5"/>
      <c r="BJ26" s="5"/>
      <c r="BK26" s="3">
        <v>57</v>
      </c>
      <c r="BL26" s="5"/>
    </row>
    <row r="27" spans="1:64" hidden="1" x14ac:dyDescent="0.25">
      <c r="A27" s="3" t="s">
        <v>1948</v>
      </c>
      <c r="B27" s="3" t="s">
        <v>416</v>
      </c>
      <c r="C27" s="3" t="s">
        <v>1702</v>
      </c>
      <c r="D27" s="3" t="s">
        <v>1949</v>
      </c>
      <c r="E27" s="3">
        <v>2010</v>
      </c>
      <c r="F27" s="3">
        <v>7</v>
      </c>
      <c r="G27" s="3" t="s">
        <v>1950</v>
      </c>
      <c r="H27" s="3" t="s">
        <v>1951</v>
      </c>
      <c r="I27" s="3" t="s">
        <v>1640</v>
      </c>
      <c r="J27" s="3" t="s">
        <v>1676</v>
      </c>
      <c r="K27" s="3" t="s">
        <v>1677</v>
      </c>
      <c r="L27" s="3" t="s">
        <v>1749</v>
      </c>
      <c r="M27" s="3" t="s">
        <v>1679</v>
      </c>
      <c r="N27" s="3">
        <v>61</v>
      </c>
      <c r="O27" s="3" t="s">
        <v>1645</v>
      </c>
      <c r="P27" s="3" t="s">
        <v>1952</v>
      </c>
      <c r="Q27" s="3" t="s">
        <v>1953</v>
      </c>
      <c r="R27" s="3" t="s">
        <v>1647</v>
      </c>
      <c r="S27" s="3" t="s">
        <v>1648</v>
      </c>
      <c r="T27" s="3">
        <v>5</v>
      </c>
      <c r="U27" s="3" t="s">
        <v>1649</v>
      </c>
      <c r="V27" s="3" t="s">
        <v>1954</v>
      </c>
      <c r="W27" s="3" t="s">
        <v>1640</v>
      </c>
      <c r="X27" s="3" t="s">
        <v>1955</v>
      </c>
      <c r="Y27" s="3" t="s">
        <v>1640</v>
      </c>
      <c r="Z27" s="3" t="s">
        <v>1640</v>
      </c>
      <c r="AA27" s="3" t="s">
        <v>1640</v>
      </c>
      <c r="AB27" s="3" t="s">
        <v>1640</v>
      </c>
      <c r="AC27" s="3" t="s">
        <v>1640</v>
      </c>
      <c r="AD27" s="3" t="s">
        <v>1956</v>
      </c>
      <c r="AE27" s="3" t="s">
        <v>1957</v>
      </c>
      <c r="AF27" s="3" t="s">
        <v>1640</v>
      </c>
      <c r="AG27" s="3" t="s">
        <v>1640</v>
      </c>
      <c r="AH27" s="3" t="s">
        <v>1958</v>
      </c>
      <c r="AI27" s="3" t="s">
        <v>1712</v>
      </c>
      <c r="AJ27" s="5">
        <v>44188</v>
      </c>
      <c r="AK27" s="5">
        <v>42004</v>
      </c>
      <c r="AL27" s="5">
        <v>42016</v>
      </c>
      <c r="AM27" s="5">
        <v>45291</v>
      </c>
      <c r="AN27" s="5" t="b">
        <v>0</v>
      </c>
      <c r="AO27" s="5"/>
      <c r="AP27" s="5"/>
      <c r="AQ27" s="5"/>
      <c r="AR27" s="5"/>
      <c r="AS27" s="5"/>
      <c r="AT27" s="5"/>
      <c r="AU27" s="5"/>
      <c r="AV27" s="5"/>
      <c r="AW27" s="5"/>
      <c r="AX27" s="5"/>
      <c r="AY27" s="5"/>
      <c r="AZ27" s="5"/>
      <c r="BA27" s="5"/>
      <c r="BB27" s="5"/>
      <c r="BC27" s="5"/>
      <c r="BD27" s="5"/>
      <c r="BE27" s="5"/>
      <c r="BF27" s="5"/>
      <c r="BG27" s="5"/>
      <c r="BH27" s="5"/>
      <c r="BI27" s="5"/>
      <c r="BJ27" s="5"/>
      <c r="BK27" s="3">
        <v>38</v>
      </c>
      <c r="BL27" s="5"/>
    </row>
    <row r="28" spans="1:64" hidden="1" x14ac:dyDescent="0.25">
      <c r="A28" s="3" t="s">
        <v>1959</v>
      </c>
      <c r="B28" s="3" t="s">
        <v>118</v>
      </c>
      <c r="C28" s="3" t="s">
        <v>1702</v>
      </c>
      <c r="D28" s="3" t="s">
        <v>1659</v>
      </c>
      <c r="E28" s="3">
        <v>2008</v>
      </c>
      <c r="F28" s="3">
        <v>3</v>
      </c>
      <c r="G28" s="3" t="s">
        <v>1960</v>
      </c>
      <c r="H28" s="3" t="s">
        <v>1961</v>
      </c>
      <c r="I28" s="3" t="s">
        <v>1962</v>
      </c>
      <c r="J28" s="3" t="s">
        <v>1963</v>
      </c>
      <c r="K28" s="3" t="s">
        <v>1717</v>
      </c>
      <c r="L28" s="3" t="s">
        <v>1964</v>
      </c>
      <c r="M28" s="3" t="s">
        <v>1665</v>
      </c>
      <c r="N28" s="3">
        <v>25</v>
      </c>
      <c r="O28" s="3" t="s">
        <v>1645</v>
      </c>
      <c r="P28" s="3" t="s">
        <v>1965</v>
      </c>
      <c r="Q28" s="3" t="s">
        <v>1965</v>
      </c>
      <c r="R28" s="3" t="s">
        <v>1647</v>
      </c>
      <c r="S28" s="3" t="s">
        <v>1648</v>
      </c>
      <c r="T28" s="3">
        <v>5</v>
      </c>
      <c r="U28" s="3" t="s">
        <v>1649</v>
      </c>
      <c r="V28" s="3" t="s">
        <v>1966</v>
      </c>
      <c r="W28" s="3" t="s">
        <v>1640</v>
      </c>
      <c r="X28" s="3" t="s">
        <v>1967</v>
      </c>
      <c r="Y28" s="3" t="s">
        <v>1640</v>
      </c>
      <c r="Z28" s="3" t="s">
        <v>1640</v>
      </c>
      <c r="AA28" s="3" t="s">
        <v>1640</v>
      </c>
      <c r="AB28" s="3" t="s">
        <v>1640</v>
      </c>
      <c r="AC28" s="3" t="s">
        <v>1640</v>
      </c>
      <c r="AD28" s="3" t="s">
        <v>1968</v>
      </c>
      <c r="AE28" s="3" t="s">
        <v>1969</v>
      </c>
      <c r="AF28" s="3" t="s">
        <v>1640</v>
      </c>
      <c r="AG28" s="3" t="s">
        <v>1640</v>
      </c>
      <c r="AH28" s="3" t="s">
        <v>1970</v>
      </c>
      <c r="AI28" s="3" t="s">
        <v>1712</v>
      </c>
      <c r="AJ28" s="5">
        <v>43868</v>
      </c>
      <c r="AK28" s="5">
        <v>43868</v>
      </c>
      <c r="AL28" s="5">
        <v>42831</v>
      </c>
      <c r="AM28" s="5">
        <v>44985</v>
      </c>
      <c r="AN28" s="5" t="b">
        <v>0</v>
      </c>
      <c r="AO28" s="5"/>
      <c r="AP28" s="5"/>
      <c r="AQ28" s="5"/>
      <c r="AR28" s="5"/>
      <c r="AS28" s="5"/>
      <c r="AT28" s="5"/>
      <c r="AU28" s="5"/>
      <c r="AV28" s="5"/>
      <c r="AW28" s="5"/>
      <c r="AX28" s="5"/>
      <c r="AY28" s="5"/>
      <c r="AZ28" s="5"/>
      <c r="BA28" s="5"/>
      <c r="BB28" s="5"/>
      <c r="BC28" s="5"/>
      <c r="BD28" s="5"/>
      <c r="BE28" s="5"/>
      <c r="BF28" s="5"/>
      <c r="BG28" s="5"/>
      <c r="BH28" s="5"/>
      <c r="BI28" s="5"/>
      <c r="BJ28" s="5"/>
      <c r="BK28" s="3">
        <v>13</v>
      </c>
      <c r="BL28" s="5"/>
    </row>
    <row r="29" spans="1:64" hidden="1" x14ac:dyDescent="0.25">
      <c r="A29" s="3" t="s">
        <v>1971</v>
      </c>
      <c r="B29" s="3" t="s">
        <v>197</v>
      </c>
      <c r="C29" s="3" t="s">
        <v>1636</v>
      </c>
      <c r="D29" s="3" t="s">
        <v>1659</v>
      </c>
      <c r="E29" s="3">
        <v>2009</v>
      </c>
      <c r="F29" s="3">
        <v>7</v>
      </c>
      <c r="G29" s="3" t="s">
        <v>1972</v>
      </c>
      <c r="H29" s="3" t="s">
        <v>1973</v>
      </c>
      <c r="I29" s="3" t="s">
        <v>1640</v>
      </c>
      <c r="J29" s="3" t="s">
        <v>1974</v>
      </c>
      <c r="K29" s="3" t="s">
        <v>1940</v>
      </c>
      <c r="L29" s="3" t="s">
        <v>1975</v>
      </c>
      <c r="M29" s="3" t="s">
        <v>1919</v>
      </c>
      <c r="N29" s="3">
        <v>29</v>
      </c>
      <c r="O29" s="3" t="s">
        <v>1645</v>
      </c>
      <c r="P29" s="3" t="s">
        <v>1976</v>
      </c>
      <c r="Q29" s="3" t="s">
        <v>1976</v>
      </c>
      <c r="R29" s="3" t="s">
        <v>1977</v>
      </c>
      <c r="S29" s="3" t="s">
        <v>1648</v>
      </c>
      <c r="T29" s="3">
        <v>5</v>
      </c>
      <c r="U29" s="3" t="s">
        <v>1649</v>
      </c>
      <c r="V29" s="3" t="s">
        <v>1978</v>
      </c>
      <c r="W29" s="3" t="s">
        <v>1640</v>
      </c>
      <c r="X29" s="3" t="s">
        <v>1979</v>
      </c>
      <c r="Y29" s="3" t="s">
        <v>1640</v>
      </c>
      <c r="Z29" s="3" t="s">
        <v>1640</v>
      </c>
      <c r="AA29" s="3" t="s">
        <v>1640</v>
      </c>
      <c r="AB29" s="3" t="s">
        <v>1640</v>
      </c>
      <c r="AC29" s="3" t="s">
        <v>1640</v>
      </c>
      <c r="AD29" s="3" t="s">
        <v>1777</v>
      </c>
      <c r="AE29" s="3" t="s">
        <v>1980</v>
      </c>
      <c r="AF29" s="3" t="s">
        <v>1640</v>
      </c>
      <c r="AG29" s="3" t="s">
        <v>1640</v>
      </c>
      <c r="AH29" s="3" t="s">
        <v>1981</v>
      </c>
      <c r="AI29" s="3" t="s">
        <v>1657</v>
      </c>
      <c r="AJ29" s="5">
        <v>43928</v>
      </c>
      <c r="AK29" s="5">
        <v>43928</v>
      </c>
      <c r="AL29" s="5">
        <v>44006</v>
      </c>
      <c r="AM29" s="5">
        <v>45046</v>
      </c>
      <c r="AN29" s="5" t="b">
        <v>0</v>
      </c>
      <c r="AO29" s="5"/>
      <c r="AP29" s="5"/>
      <c r="AQ29" s="5"/>
      <c r="AR29" s="5"/>
      <c r="AS29" s="5"/>
      <c r="AT29" s="5"/>
      <c r="AU29" s="5"/>
      <c r="AV29" s="5"/>
      <c r="AW29" s="5"/>
      <c r="AX29" s="5"/>
      <c r="AY29" s="5"/>
      <c r="AZ29" s="5"/>
      <c r="BA29" s="5"/>
      <c r="BB29" s="5"/>
      <c r="BC29" s="5"/>
      <c r="BD29" s="5"/>
      <c r="BE29" s="5"/>
      <c r="BF29" s="5"/>
      <c r="BG29" s="5"/>
      <c r="BH29" s="5"/>
      <c r="BI29" s="5"/>
      <c r="BJ29" s="5"/>
      <c r="BK29" s="3">
        <v>20</v>
      </c>
      <c r="BL29" s="5"/>
    </row>
    <row r="30" spans="1:64" hidden="1" x14ac:dyDescent="0.25">
      <c r="A30" s="3" t="s">
        <v>1982</v>
      </c>
      <c r="B30" s="3" t="s">
        <v>409</v>
      </c>
      <c r="C30" s="3" t="s">
        <v>1636</v>
      </c>
      <c r="D30" s="3" t="s">
        <v>1659</v>
      </c>
      <c r="E30" s="3">
        <v>2010</v>
      </c>
      <c r="F30" s="3">
        <v>7</v>
      </c>
      <c r="G30" s="3" t="s">
        <v>1983</v>
      </c>
      <c r="H30" s="3" t="s">
        <v>1984</v>
      </c>
      <c r="I30" s="3" t="s">
        <v>1640</v>
      </c>
      <c r="J30" s="3" t="s">
        <v>1985</v>
      </c>
      <c r="K30" s="3" t="s">
        <v>1986</v>
      </c>
      <c r="L30" s="3" t="s">
        <v>1987</v>
      </c>
      <c r="M30" s="3" t="s">
        <v>1648</v>
      </c>
      <c r="N30" s="3">
        <v>20</v>
      </c>
      <c r="O30" s="3" t="s">
        <v>1645</v>
      </c>
      <c r="P30" s="3" t="s">
        <v>1988</v>
      </c>
      <c r="Q30" s="3" t="s">
        <v>1988</v>
      </c>
      <c r="R30" s="3" t="s">
        <v>1647</v>
      </c>
      <c r="S30" s="3" t="s">
        <v>1648</v>
      </c>
      <c r="T30" s="3">
        <v>5</v>
      </c>
      <c r="U30" s="3" t="s">
        <v>1649</v>
      </c>
      <c r="V30" s="3" t="s">
        <v>1989</v>
      </c>
      <c r="W30" s="3" t="s">
        <v>1640</v>
      </c>
      <c r="X30" s="3" t="s">
        <v>1990</v>
      </c>
      <c r="Y30" s="3" t="s">
        <v>1640</v>
      </c>
      <c r="Z30" s="3" t="s">
        <v>1640</v>
      </c>
      <c r="AA30" s="3" t="s">
        <v>1640</v>
      </c>
      <c r="AB30" s="3" t="s">
        <v>1640</v>
      </c>
      <c r="AC30" s="3" t="s">
        <v>1640</v>
      </c>
      <c r="AD30" s="3" t="s">
        <v>1861</v>
      </c>
      <c r="AE30" s="3" t="s">
        <v>1991</v>
      </c>
      <c r="AF30" s="3" t="s">
        <v>1640</v>
      </c>
      <c r="AG30" s="3" t="s">
        <v>1640</v>
      </c>
      <c r="AH30" s="3" t="s">
        <v>1992</v>
      </c>
      <c r="AI30" s="3" t="s">
        <v>1657</v>
      </c>
      <c r="AJ30" s="5">
        <v>43984</v>
      </c>
      <c r="AK30" s="5">
        <v>43984</v>
      </c>
      <c r="AL30" s="5">
        <v>41520</v>
      </c>
      <c r="AM30" s="5">
        <v>45107</v>
      </c>
      <c r="AN30" s="5" t="b">
        <v>0</v>
      </c>
      <c r="AO30" s="5"/>
      <c r="AP30" s="5"/>
      <c r="AQ30" s="5"/>
      <c r="AR30" s="5"/>
      <c r="AS30" s="5"/>
      <c r="AT30" s="5"/>
      <c r="AU30" s="5"/>
      <c r="AV30" s="5"/>
      <c r="AW30" s="5"/>
      <c r="AX30" s="5"/>
      <c r="AY30" s="5"/>
      <c r="AZ30" s="5"/>
      <c r="BA30" s="5"/>
      <c r="BB30" s="5"/>
      <c r="BC30" s="5"/>
      <c r="BD30" s="5"/>
      <c r="BE30" s="5"/>
      <c r="BF30" s="5"/>
      <c r="BG30" s="5"/>
      <c r="BH30" s="5"/>
      <c r="BI30" s="5"/>
      <c r="BJ30" s="5"/>
      <c r="BK30" s="3">
        <v>37</v>
      </c>
      <c r="BL30" s="5"/>
    </row>
    <row r="31" spans="1:64" hidden="1" x14ac:dyDescent="0.25">
      <c r="A31" s="3" t="s">
        <v>1993</v>
      </c>
      <c r="B31" s="3" t="s">
        <v>557</v>
      </c>
      <c r="C31" s="3" t="s">
        <v>1636</v>
      </c>
      <c r="D31" s="3" t="s">
        <v>1659</v>
      </c>
      <c r="E31" s="3">
        <v>2011</v>
      </c>
      <c r="F31" s="3">
        <v>3</v>
      </c>
      <c r="G31" s="3" t="s">
        <v>1937</v>
      </c>
      <c r="H31" s="3" t="s">
        <v>1938</v>
      </c>
      <c r="I31" s="3" t="s">
        <v>1640</v>
      </c>
      <c r="J31" s="3" t="s">
        <v>1939</v>
      </c>
      <c r="K31" s="3" t="s">
        <v>1940</v>
      </c>
      <c r="L31" s="3" t="s">
        <v>1941</v>
      </c>
      <c r="M31" s="3" t="s">
        <v>1919</v>
      </c>
      <c r="N31" s="3">
        <v>89</v>
      </c>
      <c r="O31" s="3" t="s">
        <v>1645</v>
      </c>
      <c r="P31" s="3" t="s">
        <v>1994</v>
      </c>
      <c r="Q31" s="3" t="s">
        <v>1995</v>
      </c>
      <c r="R31" s="3" t="s">
        <v>1647</v>
      </c>
      <c r="S31" s="3" t="s">
        <v>1648</v>
      </c>
      <c r="T31" s="3">
        <v>5</v>
      </c>
      <c r="U31" s="3" t="s">
        <v>1649</v>
      </c>
      <c r="V31" s="3" t="s">
        <v>1996</v>
      </c>
      <c r="W31" s="3" t="s">
        <v>1640</v>
      </c>
      <c r="X31" s="3" t="s">
        <v>1997</v>
      </c>
      <c r="Y31" s="3" t="s">
        <v>1640</v>
      </c>
      <c r="Z31" s="3" t="s">
        <v>1640</v>
      </c>
      <c r="AA31" s="3" t="s">
        <v>1640</v>
      </c>
      <c r="AB31" s="3" t="s">
        <v>1640</v>
      </c>
      <c r="AC31" s="3" t="s">
        <v>1640</v>
      </c>
      <c r="AD31" s="3" t="s">
        <v>1797</v>
      </c>
      <c r="AE31" s="3" t="s">
        <v>1998</v>
      </c>
      <c r="AF31" s="3" t="s">
        <v>1640</v>
      </c>
      <c r="AG31" s="3" t="s">
        <v>1640</v>
      </c>
      <c r="AH31" s="3" t="s">
        <v>1999</v>
      </c>
      <c r="AI31" s="3" t="s">
        <v>1657</v>
      </c>
      <c r="AJ31" s="5">
        <v>43567</v>
      </c>
      <c r="AK31" s="5">
        <v>42619</v>
      </c>
      <c r="AL31" s="5">
        <v>40925</v>
      </c>
      <c r="AM31" s="5">
        <v>44834</v>
      </c>
      <c r="AN31" s="5" t="b">
        <v>0</v>
      </c>
      <c r="AO31" s="5"/>
      <c r="AP31" s="5"/>
      <c r="AQ31" s="5"/>
      <c r="AR31" s="5"/>
      <c r="AS31" s="5"/>
      <c r="AT31" s="5"/>
      <c r="AU31" s="5"/>
      <c r="AV31" s="5"/>
      <c r="AW31" s="5"/>
      <c r="AX31" s="5"/>
      <c r="AY31" s="5"/>
      <c r="AZ31" s="5"/>
      <c r="BA31" s="5"/>
      <c r="BB31" s="5"/>
      <c r="BC31" s="5"/>
      <c r="BD31" s="5"/>
      <c r="BE31" s="5"/>
      <c r="BF31" s="5"/>
      <c r="BG31" s="5"/>
      <c r="BH31" s="5"/>
      <c r="BI31" s="5"/>
      <c r="BJ31" s="5"/>
      <c r="BK31" s="3">
        <v>52</v>
      </c>
      <c r="BL31" s="5"/>
    </row>
    <row r="32" spans="1:64" hidden="1" x14ac:dyDescent="0.25">
      <c r="A32" s="3" t="s">
        <v>2000</v>
      </c>
      <c r="B32" s="3" t="s">
        <v>52</v>
      </c>
      <c r="C32" s="3" t="s">
        <v>1636</v>
      </c>
      <c r="D32" s="3" t="s">
        <v>1659</v>
      </c>
      <c r="E32" s="3">
        <v>2008</v>
      </c>
      <c r="F32" s="3">
        <v>7</v>
      </c>
      <c r="G32" s="3" t="s">
        <v>2001</v>
      </c>
      <c r="H32" s="3" t="s">
        <v>1748</v>
      </c>
      <c r="I32" s="3" t="s">
        <v>1640</v>
      </c>
      <c r="J32" s="3" t="s">
        <v>1676</v>
      </c>
      <c r="K32" s="3" t="s">
        <v>1677</v>
      </c>
      <c r="L32" s="3" t="s">
        <v>1749</v>
      </c>
      <c r="M32" s="3" t="s">
        <v>1679</v>
      </c>
      <c r="N32" s="3">
        <v>61</v>
      </c>
      <c r="O32" s="3" t="s">
        <v>1645</v>
      </c>
      <c r="P32" s="3" t="s">
        <v>2002</v>
      </c>
      <c r="Q32" s="3" t="s">
        <v>2003</v>
      </c>
      <c r="R32" s="3" t="s">
        <v>1647</v>
      </c>
      <c r="S32" s="3" t="s">
        <v>1648</v>
      </c>
      <c r="T32" s="3">
        <v>5</v>
      </c>
      <c r="U32" s="3" t="s">
        <v>1649</v>
      </c>
      <c r="V32" s="3" t="s">
        <v>2004</v>
      </c>
      <c r="W32" s="3" t="s">
        <v>1640</v>
      </c>
      <c r="X32" s="3" t="s">
        <v>2005</v>
      </c>
      <c r="Y32" s="3" t="s">
        <v>1640</v>
      </c>
      <c r="Z32" s="3" t="s">
        <v>1640</v>
      </c>
      <c r="AA32" s="3" t="s">
        <v>1640</v>
      </c>
      <c r="AB32" s="3" t="s">
        <v>1640</v>
      </c>
      <c r="AC32" s="3" t="s">
        <v>1640</v>
      </c>
      <c r="AD32" s="3" t="s">
        <v>1885</v>
      </c>
      <c r="AE32" s="3" t="s">
        <v>2006</v>
      </c>
      <c r="AF32" s="3" t="s">
        <v>1640</v>
      </c>
      <c r="AG32" s="3" t="s">
        <v>1640</v>
      </c>
      <c r="AH32" s="3" t="s">
        <v>2007</v>
      </c>
      <c r="AI32" s="3" t="s">
        <v>1657</v>
      </c>
      <c r="AJ32" s="5">
        <v>43550</v>
      </c>
      <c r="AK32" s="5">
        <v>42486</v>
      </c>
      <c r="AL32" s="5">
        <v>40828</v>
      </c>
      <c r="AM32" s="5">
        <v>44681</v>
      </c>
      <c r="AN32" s="5" t="b">
        <v>0</v>
      </c>
      <c r="AO32" s="5"/>
      <c r="AP32" s="5"/>
      <c r="AQ32" s="5"/>
      <c r="AR32" s="5"/>
      <c r="AS32" s="5"/>
      <c r="AT32" s="5"/>
      <c r="AU32" s="5"/>
      <c r="AV32" s="5"/>
      <c r="AW32" s="5"/>
      <c r="AX32" s="5"/>
      <c r="AY32" s="5"/>
      <c r="AZ32" s="5"/>
      <c r="BA32" s="5"/>
      <c r="BB32" s="5"/>
      <c r="BC32" s="5"/>
      <c r="BD32" s="5"/>
      <c r="BE32" s="5"/>
      <c r="BF32" s="5"/>
      <c r="BG32" s="5"/>
      <c r="BH32" s="5"/>
      <c r="BI32" s="5"/>
      <c r="BJ32" s="5"/>
      <c r="BK32" s="3">
        <v>7</v>
      </c>
      <c r="BL32" s="5"/>
    </row>
    <row r="33" spans="1:64" hidden="1" x14ac:dyDescent="0.25">
      <c r="A33" s="3" t="s">
        <v>2008</v>
      </c>
      <c r="B33" s="3" t="s">
        <v>566</v>
      </c>
      <c r="C33" s="3" t="s">
        <v>1636</v>
      </c>
      <c r="D33" s="3" t="s">
        <v>1659</v>
      </c>
      <c r="E33" s="3">
        <v>2012</v>
      </c>
      <c r="F33" s="3">
        <v>4</v>
      </c>
      <c r="G33" s="3" t="s">
        <v>2009</v>
      </c>
      <c r="H33" s="3" t="s">
        <v>2010</v>
      </c>
      <c r="I33" s="3" t="s">
        <v>1640</v>
      </c>
      <c r="J33" s="3" t="s">
        <v>2011</v>
      </c>
      <c r="K33" s="3" t="s">
        <v>2012</v>
      </c>
      <c r="L33" s="3" t="s">
        <v>2013</v>
      </c>
      <c r="M33" s="3" t="s">
        <v>1845</v>
      </c>
      <c r="N33" s="3">
        <v>17</v>
      </c>
      <c r="O33" s="3" t="s">
        <v>1645</v>
      </c>
      <c r="P33" s="3" t="s">
        <v>2014</v>
      </c>
      <c r="Q33" s="3" t="s">
        <v>2014</v>
      </c>
      <c r="R33" s="3" t="s">
        <v>1647</v>
      </c>
      <c r="S33" s="3" t="s">
        <v>1648</v>
      </c>
      <c r="T33" s="3">
        <v>5</v>
      </c>
      <c r="U33" s="3" t="s">
        <v>1649</v>
      </c>
      <c r="V33" s="3" t="s">
        <v>2015</v>
      </c>
      <c r="W33" s="3" t="s">
        <v>1640</v>
      </c>
      <c r="X33" s="3" t="s">
        <v>2016</v>
      </c>
      <c r="Y33" s="3" t="s">
        <v>2017</v>
      </c>
      <c r="Z33" s="3" t="s">
        <v>1640</v>
      </c>
      <c r="AA33" s="3" t="s">
        <v>1640</v>
      </c>
      <c r="AB33" s="3" t="s">
        <v>1640</v>
      </c>
      <c r="AC33" s="3" t="s">
        <v>1640</v>
      </c>
      <c r="AD33" s="3" t="s">
        <v>1723</v>
      </c>
      <c r="AE33" s="3" t="s">
        <v>2018</v>
      </c>
      <c r="AF33" s="3" t="s">
        <v>1640</v>
      </c>
      <c r="AG33" s="3" t="s">
        <v>1640</v>
      </c>
      <c r="AH33" s="3" t="s">
        <v>2019</v>
      </c>
      <c r="AI33" s="3" t="s">
        <v>1657</v>
      </c>
      <c r="AJ33" s="5">
        <v>43451</v>
      </c>
      <c r="AK33" s="5">
        <v>43451</v>
      </c>
      <c r="AL33" s="5">
        <v>43463</v>
      </c>
      <c r="AM33" s="5">
        <v>44561</v>
      </c>
      <c r="AN33" s="5" t="b">
        <v>0</v>
      </c>
      <c r="AO33" s="5"/>
      <c r="AP33" s="5"/>
      <c r="AQ33" s="5"/>
      <c r="AR33" s="5"/>
      <c r="AS33" s="5"/>
      <c r="AT33" s="5"/>
      <c r="AU33" s="5"/>
      <c r="AV33" s="5"/>
      <c r="AW33" s="5"/>
      <c r="AX33" s="5"/>
      <c r="AY33" s="5"/>
      <c r="AZ33" s="5"/>
      <c r="BA33" s="5"/>
      <c r="BB33" s="5"/>
      <c r="BC33" s="5"/>
      <c r="BD33" s="5"/>
      <c r="BE33" s="5"/>
      <c r="BF33" s="5"/>
      <c r="BG33" s="5"/>
      <c r="BH33" s="5"/>
      <c r="BI33" s="5"/>
      <c r="BJ33" s="5"/>
      <c r="BK33" s="3">
        <v>54</v>
      </c>
      <c r="BL33" s="5"/>
    </row>
    <row r="34" spans="1:64" hidden="1" x14ac:dyDescent="0.25">
      <c r="A34" s="3" t="s">
        <v>2020</v>
      </c>
      <c r="B34" s="3" t="s">
        <v>580</v>
      </c>
      <c r="C34" s="3" t="s">
        <v>1636</v>
      </c>
      <c r="D34" s="3" t="s">
        <v>1659</v>
      </c>
      <c r="E34" s="3">
        <v>2012</v>
      </c>
      <c r="F34" s="3">
        <v>7</v>
      </c>
      <c r="G34" s="3" t="s">
        <v>2021</v>
      </c>
      <c r="H34" s="3" t="s">
        <v>2022</v>
      </c>
      <c r="I34" s="3" t="s">
        <v>1640</v>
      </c>
      <c r="J34" s="3" t="s">
        <v>2023</v>
      </c>
      <c r="K34" s="3" t="s">
        <v>2012</v>
      </c>
      <c r="L34" s="3" t="s">
        <v>2024</v>
      </c>
      <c r="M34" s="3" t="s">
        <v>1845</v>
      </c>
      <c r="N34" s="3">
        <v>17</v>
      </c>
      <c r="O34" s="3" t="s">
        <v>1645</v>
      </c>
      <c r="P34" s="3" t="s">
        <v>2025</v>
      </c>
      <c r="Q34" s="3" t="s">
        <v>2026</v>
      </c>
      <c r="R34" s="3" t="s">
        <v>1647</v>
      </c>
      <c r="S34" s="3" t="s">
        <v>1648</v>
      </c>
      <c r="T34" s="3">
        <v>5</v>
      </c>
      <c r="U34" s="3" t="s">
        <v>1649</v>
      </c>
      <c r="V34" s="3" t="s">
        <v>2027</v>
      </c>
      <c r="W34" s="3" t="s">
        <v>1640</v>
      </c>
      <c r="X34" s="3" t="s">
        <v>2028</v>
      </c>
      <c r="Y34" s="3" t="s">
        <v>1640</v>
      </c>
      <c r="Z34" s="3" t="s">
        <v>1640</v>
      </c>
      <c r="AA34" s="3" t="s">
        <v>1640</v>
      </c>
      <c r="AB34" s="3" t="s">
        <v>1640</v>
      </c>
      <c r="AC34" s="3" t="s">
        <v>1640</v>
      </c>
      <c r="AD34" s="3" t="s">
        <v>2029</v>
      </c>
      <c r="AE34" s="3" t="s">
        <v>2030</v>
      </c>
      <c r="AF34" s="3" t="s">
        <v>1640</v>
      </c>
      <c r="AG34" s="3" t="s">
        <v>1640</v>
      </c>
      <c r="AH34" s="3" t="s">
        <v>2031</v>
      </c>
      <c r="AI34" s="3" t="s">
        <v>1657</v>
      </c>
      <c r="AJ34" s="5">
        <v>44092</v>
      </c>
      <c r="AK34" s="5">
        <v>41967</v>
      </c>
      <c r="AL34" s="5">
        <v>41113</v>
      </c>
      <c r="AM34" s="5">
        <v>45260</v>
      </c>
      <c r="AN34" s="5" t="b">
        <v>0</v>
      </c>
      <c r="AO34" s="5"/>
      <c r="AP34" s="5"/>
      <c r="AQ34" s="5"/>
      <c r="AR34" s="5"/>
      <c r="AS34" s="5"/>
      <c r="AT34" s="5"/>
      <c r="AU34" s="5"/>
      <c r="AV34" s="5"/>
      <c r="AW34" s="5"/>
      <c r="AX34" s="5"/>
      <c r="AY34" s="5"/>
      <c r="AZ34" s="5"/>
      <c r="BA34" s="5"/>
      <c r="BB34" s="5"/>
      <c r="BC34" s="5"/>
      <c r="BD34" s="5"/>
      <c r="BE34" s="5"/>
      <c r="BF34" s="5"/>
      <c r="BG34" s="5"/>
      <c r="BH34" s="5"/>
      <c r="BI34" s="5"/>
      <c r="BJ34" s="5"/>
      <c r="BK34" s="3">
        <v>56</v>
      </c>
      <c r="BL34" s="5"/>
    </row>
    <row r="35" spans="1:64" hidden="1" x14ac:dyDescent="0.25">
      <c r="A35" s="3" t="s">
        <v>2032</v>
      </c>
      <c r="B35" s="3" t="s">
        <v>61</v>
      </c>
      <c r="C35" s="3" t="s">
        <v>1636</v>
      </c>
      <c r="D35" s="3" t="s">
        <v>1659</v>
      </c>
      <c r="E35" s="3">
        <v>2008</v>
      </c>
      <c r="F35" s="3">
        <v>7</v>
      </c>
      <c r="G35" s="3" t="s">
        <v>2033</v>
      </c>
      <c r="H35" s="3" t="s">
        <v>2034</v>
      </c>
      <c r="I35" s="3" t="s">
        <v>1640</v>
      </c>
      <c r="J35" s="3" t="s">
        <v>2035</v>
      </c>
      <c r="K35" s="3" t="s">
        <v>1815</v>
      </c>
      <c r="L35" s="3" t="s">
        <v>2036</v>
      </c>
      <c r="M35" s="3" t="s">
        <v>1817</v>
      </c>
      <c r="N35" s="3">
        <v>91</v>
      </c>
      <c r="O35" s="3" t="s">
        <v>1645</v>
      </c>
      <c r="P35" s="3" t="s">
        <v>2037</v>
      </c>
      <c r="Q35" s="3" t="s">
        <v>2038</v>
      </c>
      <c r="R35" s="3" t="s">
        <v>1647</v>
      </c>
      <c r="S35" s="3" t="s">
        <v>1648</v>
      </c>
      <c r="T35" s="3">
        <v>5</v>
      </c>
      <c r="U35" s="3" t="s">
        <v>1649</v>
      </c>
      <c r="V35" s="3" t="s">
        <v>2039</v>
      </c>
      <c r="W35" s="3" t="s">
        <v>1640</v>
      </c>
      <c r="X35" s="3" t="s">
        <v>2040</v>
      </c>
      <c r="Y35" s="3" t="s">
        <v>1640</v>
      </c>
      <c r="Z35" s="3" t="s">
        <v>1640</v>
      </c>
      <c r="AA35" s="3" t="s">
        <v>1640</v>
      </c>
      <c r="AB35" s="3" t="s">
        <v>1640</v>
      </c>
      <c r="AC35" s="3" t="s">
        <v>1640</v>
      </c>
      <c r="AD35" s="3" t="s">
        <v>1654</v>
      </c>
      <c r="AE35" s="3" t="s">
        <v>2041</v>
      </c>
      <c r="AF35" s="3" t="s">
        <v>1640</v>
      </c>
      <c r="AG35" s="3" t="s">
        <v>1640</v>
      </c>
      <c r="AH35" s="3" t="s">
        <v>2042</v>
      </c>
      <c r="AI35" s="3" t="s">
        <v>1657</v>
      </c>
      <c r="AJ35" s="5">
        <v>44074</v>
      </c>
      <c r="AK35" s="5">
        <v>42013</v>
      </c>
      <c r="AL35" s="5">
        <v>40892</v>
      </c>
      <c r="AM35" s="5">
        <v>45322</v>
      </c>
      <c r="AN35" s="5" t="b">
        <v>0</v>
      </c>
      <c r="AO35" s="5"/>
      <c r="AP35" s="5"/>
      <c r="AQ35" s="5"/>
      <c r="AR35" s="5"/>
      <c r="AS35" s="5"/>
      <c r="AT35" s="5"/>
      <c r="AU35" s="5"/>
      <c r="AV35" s="5"/>
      <c r="AW35" s="5"/>
      <c r="AX35" s="5"/>
      <c r="AY35" s="5"/>
      <c r="AZ35" s="5"/>
      <c r="BA35" s="5"/>
      <c r="BB35" s="5"/>
      <c r="BC35" s="5"/>
      <c r="BD35" s="5"/>
      <c r="BE35" s="5"/>
      <c r="BF35" s="5"/>
      <c r="BG35" s="5"/>
      <c r="BH35" s="5"/>
      <c r="BI35" s="5"/>
      <c r="BJ35" s="5"/>
      <c r="BK35" s="3">
        <v>8</v>
      </c>
      <c r="BL35" s="5"/>
    </row>
    <row r="36" spans="1:64" hidden="1" x14ac:dyDescent="0.25">
      <c r="A36" s="3" t="s">
        <v>2043</v>
      </c>
      <c r="B36" s="3" t="s">
        <v>280</v>
      </c>
      <c r="C36" s="3" t="s">
        <v>1636</v>
      </c>
      <c r="D36" s="3" t="s">
        <v>1659</v>
      </c>
      <c r="E36" s="3"/>
      <c r="F36" s="3">
        <v>3</v>
      </c>
      <c r="G36" s="3" t="s">
        <v>1812</v>
      </c>
      <c r="H36" s="3" t="s">
        <v>1813</v>
      </c>
      <c r="I36" s="3" t="s">
        <v>1640</v>
      </c>
      <c r="J36" s="3" t="s">
        <v>1814</v>
      </c>
      <c r="K36" s="3" t="s">
        <v>1815</v>
      </c>
      <c r="L36" s="3" t="s">
        <v>1816</v>
      </c>
      <c r="M36" s="3" t="s">
        <v>1817</v>
      </c>
      <c r="N36" s="3">
        <v>173</v>
      </c>
      <c r="O36" s="3" t="s">
        <v>1645</v>
      </c>
      <c r="P36" s="3" t="s">
        <v>2044</v>
      </c>
      <c r="Q36" s="3" t="s">
        <v>2045</v>
      </c>
      <c r="R36" s="3" t="s">
        <v>1647</v>
      </c>
      <c r="S36" s="3" t="s">
        <v>1648</v>
      </c>
      <c r="T36" s="3">
        <v>5</v>
      </c>
      <c r="U36" s="3" t="s">
        <v>1649</v>
      </c>
      <c r="V36" s="3" t="s">
        <v>2046</v>
      </c>
      <c r="W36" s="3" t="s">
        <v>1640</v>
      </c>
      <c r="X36" s="3" t="s">
        <v>2047</v>
      </c>
      <c r="Y36" s="3" t="s">
        <v>1640</v>
      </c>
      <c r="Z36" s="3" t="s">
        <v>1640</v>
      </c>
      <c r="AA36" s="3" t="s">
        <v>1640</v>
      </c>
      <c r="AB36" s="3" t="s">
        <v>1640</v>
      </c>
      <c r="AC36" s="3" t="s">
        <v>1640</v>
      </c>
      <c r="AD36" s="3" t="s">
        <v>2048</v>
      </c>
      <c r="AE36" s="3" t="s">
        <v>2049</v>
      </c>
      <c r="AF36" s="3" t="s">
        <v>1640</v>
      </c>
      <c r="AG36" s="3" t="s">
        <v>1640</v>
      </c>
      <c r="AH36" s="3" t="s">
        <v>2050</v>
      </c>
      <c r="AI36" s="3" t="s">
        <v>1657</v>
      </c>
      <c r="AJ36" s="5">
        <v>44126</v>
      </c>
      <c r="AK36" s="5">
        <v>44103</v>
      </c>
      <c r="AL36" s="5">
        <v>40788</v>
      </c>
      <c r="AM36" s="5">
        <v>45199</v>
      </c>
      <c r="AN36" s="5" t="b">
        <v>0</v>
      </c>
      <c r="AO36" s="5"/>
      <c r="AP36" s="5"/>
      <c r="AQ36" s="5"/>
      <c r="AR36" s="5"/>
      <c r="AS36" s="5"/>
      <c r="AT36" s="5"/>
      <c r="AU36" s="5"/>
      <c r="AV36" s="5"/>
      <c r="AW36" s="5"/>
      <c r="AX36" s="5"/>
      <c r="AY36" s="5"/>
      <c r="AZ36" s="5"/>
      <c r="BA36" s="5"/>
      <c r="BB36" s="5"/>
      <c r="BC36" s="5"/>
      <c r="BD36" s="5"/>
      <c r="BE36" s="5"/>
      <c r="BF36" s="5"/>
      <c r="BG36" s="5"/>
      <c r="BH36" s="5"/>
      <c r="BI36" s="5"/>
      <c r="BJ36" s="5"/>
      <c r="BK36" s="3">
        <v>28</v>
      </c>
      <c r="BL36" s="5"/>
    </row>
    <row r="37" spans="1:64" x14ac:dyDescent="0.25">
      <c r="A37" s="3" t="s">
        <v>2051</v>
      </c>
      <c r="B37" s="3" t="s">
        <v>2052</v>
      </c>
      <c r="C37" s="3" t="s">
        <v>2053</v>
      </c>
      <c r="D37" s="3" t="s">
        <v>2054</v>
      </c>
      <c r="E37" s="3">
        <v>1960</v>
      </c>
      <c r="F37" s="3">
        <v>1</v>
      </c>
      <c r="G37" s="3" t="s">
        <v>2055</v>
      </c>
      <c r="H37" s="3" t="s">
        <v>2056</v>
      </c>
      <c r="I37" s="3" t="s">
        <v>1640</v>
      </c>
      <c r="J37" s="3" t="s">
        <v>2057</v>
      </c>
      <c r="K37" s="3" t="s">
        <v>2058</v>
      </c>
      <c r="L37" s="3" t="s">
        <v>2059</v>
      </c>
      <c r="M37" s="3" t="s">
        <v>1665</v>
      </c>
      <c r="N37" s="3">
        <v>79</v>
      </c>
      <c r="O37" s="3" t="s">
        <v>1645</v>
      </c>
      <c r="P37" s="3" t="s">
        <v>2060</v>
      </c>
      <c r="Q37" s="3" t="s">
        <v>2060</v>
      </c>
      <c r="R37" s="3" t="s">
        <v>1679</v>
      </c>
      <c r="S37" s="3" t="s">
        <v>1919</v>
      </c>
      <c r="T37" s="3">
        <v>1</v>
      </c>
      <c r="U37" s="3" t="s">
        <v>1649</v>
      </c>
      <c r="V37" s="3" t="s">
        <v>2061</v>
      </c>
      <c r="W37" s="3" t="s">
        <v>1640</v>
      </c>
      <c r="X37" s="3" t="s">
        <v>2062</v>
      </c>
      <c r="Y37" s="3" t="s">
        <v>1640</v>
      </c>
      <c r="Z37" s="3" t="s">
        <v>1640</v>
      </c>
      <c r="AA37" s="3" t="s">
        <v>1640</v>
      </c>
      <c r="AB37" s="3" t="s">
        <v>1640</v>
      </c>
      <c r="AC37" s="3" t="s">
        <v>1640</v>
      </c>
      <c r="AD37" s="3" t="s">
        <v>1654</v>
      </c>
      <c r="AE37" s="3" t="s">
        <v>2063</v>
      </c>
      <c r="AF37" s="3" t="s">
        <v>1640</v>
      </c>
      <c r="AG37" s="3" t="s">
        <v>1640</v>
      </c>
      <c r="AH37" s="3" t="s">
        <v>2064</v>
      </c>
      <c r="AI37" s="3" t="s">
        <v>2065</v>
      </c>
      <c r="AJ37" s="5">
        <v>44224</v>
      </c>
      <c r="AK37" s="5">
        <v>44224</v>
      </c>
      <c r="AL37" s="5">
        <v>21947</v>
      </c>
      <c r="AM37" s="5">
        <v>45322</v>
      </c>
      <c r="AN37" s="5" t="b">
        <v>0</v>
      </c>
      <c r="AO37" s="5"/>
      <c r="AP37" s="5"/>
      <c r="AQ37" s="5"/>
      <c r="AR37" s="5"/>
      <c r="AS37" s="5"/>
      <c r="AT37" s="5"/>
      <c r="AU37" s="5"/>
      <c r="AV37" s="5"/>
      <c r="AW37" s="5"/>
      <c r="AX37" s="5"/>
      <c r="AY37" s="5"/>
      <c r="AZ37" s="5"/>
      <c r="BA37" s="5"/>
      <c r="BB37" s="5"/>
      <c r="BC37" s="5"/>
      <c r="BD37" s="5"/>
      <c r="BE37" s="5"/>
      <c r="BF37" s="5"/>
      <c r="BG37" s="5"/>
      <c r="BH37" s="5"/>
      <c r="BI37" s="5"/>
      <c r="BJ37" s="5"/>
      <c r="BK37" s="3">
        <v>10</v>
      </c>
      <c r="BL37" s="5"/>
    </row>
    <row r="38" spans="1:64" hidden="1" x14ac:dyDescent="0.25">
      <c r="A38" s="3" t="s">
        <v>2066</v>
      </c>
      <c r="B38" s="3" t="s">
        <v>573</v>
      </c>
      <c r="C38" s="3" t="s">
        <v>1636</v>
      </c>
      <c r="D38" s="3" t="s">
        <v>1659</v>
      </c>
      <c r="E38" s="3">
        <v>2012</v>
      </c>
      <c r="F38" s="3">
        <v>7</v>
      </c>
      <c r="G38" s="3" t="s">
        <v>2033</v>
      </c>
      <c r="H38" s="3" t="s">
        <v>2034</v>
      </c>
      <c r="I38" s="3" t="s">
        <v>1640</v>
      </c>
      <c r="J38" s="3" t="s">
        <v>2035</v>
      </c>
      <c r="K38" s="3" t="s">
        <v>1815</v>
      </c>
      <c r="L38" s="3" t="s">
        <v>2036</v>
      </c>
      <c r="M38" s="3" t="s">
        <v>1817</v>
      </c>
      <c r="N38" s="3">
        <v>91</v>
      </c>
      <c r="O38" s="3" t="s">
        <v>1645</v>
      </c>
      <c r="P38" s="3" t="s">
        <v>2067</v>
      </c>
      <c r="Q38" s="3" t="s">
        <v>2067</v>
      </c>
      <c r="R38" s="3" t="s">
        <v>1647</v>
      </c>
      <c r="S38" s="3" t="s">
        <v>1648</v>
      </c>
      <c r="T38" s="3">
        <v>5</v>
      </c>
      <c r="U38" s="3" t="s">
        <v>1649</v>
      </c>
      <c r="V38" s="3" t="s">
        <v>2068</v>
      </c>
      <c r="W38" s="3" t="s">
        <v>1640</v>
      </c>
      <c r="X38" s="3" t="s">
        <v>2069</v>
      </c>
      <c r="Y38" s="3" t="s">
        <v>1640</v>
      </c>
      <c r="Z38" s="3" t="s">
        <v>1640</v>
      </c>
      <c r="AA38" s="3" t="s">
        <v>1640</v>
      </c>
      <c r="AB38" s="3" t="s">
        <v>1640</v>
      </c>
      <c r="AC38" s="3" t="s">
        <v>1640</v>
      </c>
      <c r="AD38" s="3" t="s">
        <v>2070</v>
      </c>
      <c r="AE38" s="3" t="s">
        <v>2071</v>
      </c>
      <c r="AF38" s="3" t="s">
        <v>1640</v>
      </c>
      <c r="AG38" s="3" t="s">
        <v>1640</v>
      </c>
      <c r="AH38" s="3" t="s">
        <v>2072</v>
      </c>
      <c r="AI38" s="3" t="s">
        <v>1657</v>
      </c>
      <c r="AJ38" s="5">
        <v>43402</v>
      </c>
      <c r="AK38" s="5">
        <v>43402</v>
      </c>
      <c r="AL38" s="5">
        <v>43416</v>
      </c>
      <c r="AM38" s="5">
        <v>44500</v>
      </c>
      <c r="AN38" s="5" t="b">
        <v>0</v>
      </c>
      <c r="AO38" s="5"/>
      <c r="AP38" s="5"/>
      <c r="AQ38" s="5"/>
      <c r="AR38" s="5"/>
      <c r="AS38" s="5"/>
      <c r="AT38" s="5"/>
      <c r="AU38" s="5"/>
      <c r="AV38" s="5"/>
      <c r="AW38" s="5"/>
      <c r="AX38" s="5"/>
      <c r="AY38" s="5"/>
      <c r="AZ38" s="5"/>
      <c r="BA38" s="5"/>
      <c r="BB38" s="5"/>
      <c r="BC38" s="5"/>
      <c r="BD38" s="5"/>
      <c r="BE38" s="5"/>
      <c r="BF38" s="5"/>
      <c r="BG38" s="5"/>
      <c r="BH38" s="5"/>
      <c r="BI38" s="5"/>
      <c r="BJ38" s="5"/>
      <c r="BK38" s="3">
        <v>55</v>
      </c>
      <c r="BL38" s="5"/>
    </row>
    <row r="39" spans="1:64" hidden="1" x14ac:dyDescent="0.25">
      <c r="A39" s="3" t="s">
        <v>2073</v>
      </c>
      <c r="B39" s="3" t="s">
        <v>513</v>
      </c>
      <c r="C39" s="3" t="s">
        <v>1636</v>
      </c>
      <c r="D39" s="3" t="s">
        <v>1659</v>
      </c>
      <c r="E39" s="3">
        <v>2011</v>
      </c>
      <c r="F39" s="3">
        <v>7</v>
      </c>
      <c r="G39" s="3" t="s">
        <v>2074</v>
      </c>
      <c r="H39" s="3" t="s">
        <v>2075</v>
      </c>
      <c r="I39" s="3" t="s">
        <v>1640</v>
      </c>
      <c r="J39" s="3" t="s">
        <v>2076</v>
      </c>
      <c r="K39" s="3" t="s">
        <v>2077</v>
      </c>
      <c r="L39" s="3" t="s">
        <v>2078</v>
      </c>
      <c r="M39" s="3" t="s">
        <v>2079</v>
      </c>
      <c r="N39" s="3">
        <v>31</v>
      </c>
      <c r="O39" s="3" t="s">
        <v>1645</v>
      </c>
      <c r="P39" s="3" t="s">
        <v>2080</v>
      </c>
      <c r="Q39" s="3" t="s">
        <v>2081</v>
      </c>
      <c r="R39" s="3" t="s">
        <v>1647</v>
      </c>
      <c r="S39" s="3" t="s">
        <v>1648</v>
      </c>
      <c r="T39" s="3">
        <v>5</v>
      </c>
      <c r="U39" s="3" t="s">
        <v>1649</v>
      </c>
      <c r="V39" s="3" t="s">
        <v>2082</v>
      </c>
      <c r="W39" s="3" t="s">
        <v>1640</v>
      </c>
      <c r="X39" s="3" t="s">
        <v>2083</v>
      </c>
      <c r="Y39" s="3" t="s">
        <v>1640</v>
      </c>
      <c r="Z39" s="3" t="s">
        <v>1640</v>
      </c>
      <c r="AA39" s="3" t="s">
        <v>1640</v>
      </c>
      <c r="AB39" s="3" t="s">
        <v>1640</v>
      </c>
      <c r="AC39" s="3" t="s">
        <v>1640</v>
      </c>
      <c r="AD39" s="3" t="s">
        <v>1873</v>
      </c>
      <c r="AE39" s="3" t="s">
        <v>2084</v>
      </c>
      <c r="AF39" s="3" t="s">
        <v>1640</v>
      </c>
      <c r="AG39" s="3" t="s">
        <v>1640</v>
      </c>
      <c r="AH39" s="3" t="s">
        <v>2085</v>
      </c>
      <c r="AI39" s="3" t="s">
        <v>1657</v>
      </c>
      <c r="AJ39" s="5">
        <v>43335</v>
      </c>
      <c r="AK39" s="5">
        <v>41281</v>
      </c>
      <c r="AL39" s="5">
        <v>40868</v>
      </c>
      <c r="AM39" s="5">
        <v>44592</v>
      </c>
      <c r="AN39" s="5" t="b">
        <v>0</v>
      </c>
      <c r="AO39" s="5"/>
      <c r="AP39" s="5"/>
      <c r="AQ39" s="5"/>
      <c r="AR39" s="5"/>
      <c r="AS39" s="5"/>
      <c r="AT39" s="5"/>
      <c r="AU39" s="5"/>
      <c r="AV39" s="5"/>
      <c r="AW39" s="5"/>
      <c r="AX39" s="5"/>
      <c r="AY39" s="5"/>
      <c r="AZ39" s="5"/>
      <c r="BA39" s="5"/>
      <c r="BB39" s="5"/>
      <c r="BC39" s="5"/>
      <c r="BD39" s="5"/>
      <c r="BE39" s="5"/>
      <c r="BF39" s="5"/>
      <c r="BG39" s="5"/>
      <c r="BH39" s="5"/>
      <c r="BI39" s="5"/>
      <c r="BJ39" s="5"/>
      <c r="BK39" s="3">
        <v>47</v>
      </c>
      <c r="BL39" s="5"/>
    </row>
    <row r="40" spans="1:64" hidden="1" x14ac:dyDescent="0.25">
      <c r="A40" s="3" t="s">
        <v>2086</v>
      </c>
      <c r="B40" s="3" t="s">
        <v>470</v>
      </c>
      <c r="C40" s="3" t="s">
        <v>1636</v>
      </c>
      <c r="D40" s="3" t="s">
        <v>1659</v>
      </c>
      <c r="E40" s="3">
        <v>2010</v>
      </c>
      <c r="F40" s="3">
        <v>3</v>
      </c>
      <c r="G40" s="3" t="s">
        <v>2087</v>
      </c>
      <c r="H40" s="3" t="s">
        <v>2088</v>
      </c>
      <c r="I40" s="3" t="s">
        <v>1640</v>
      </c>
      <c r="J40" s="3" t="s">
        <v>2089</v>
      </c>
      <c r="K40" s="3" t="s">
        <v>2090</v>
      </c>
      <c r="L40" s="3" t="s">
        <v>2091</v>
      </c>
      <c r="M40" s="3" t="s">
        <v>1644</v>
      </c>
      <c r="N40" s="3">
        <v>31</v>
      </c>
      <c r="O40" s="3" t="s">
        <v>1645</v>
      </c>
      <c r="P40" s="3" t="s">
        <v>2092</v>
      </c>
      <c r="Q40" s="3" t="s">
        <v>2093</v>
      </c>
      <c r="R40" s="3" t="s">
        <v>1647</v>
      </c>
      <c r="S40" s="3" t="s">
        <v>1648</v>
      </c>
      <c r="T40" s="3">
        <v>5</v>
      </c>
      <c r="U40" s="3" t="s">
        <v>1649</v>
      </c>
      <c r="V40" s="3" t="s">
        <v>2094</v>
      </c>
      <c r="W40" s="3" t="s">
        <v>1640</v>
      </c>
      <c r="X40" s="3" t="s">
        <v>2095</v>
      </c>
      <c r="Y40" s="3" t="s">
        <v>1640</v>
      </c>
      <c r="Z40" s="3" t="s">
        <v>1640</v>
      </c>
      <c r="AA40" s="3" t="s">
        <v>1640</v>
      </c>
      <c r="AB40" s="3" t="s">
        <v>1640</v>
      </c>
      <c r="AC40" s="3" t="s">
        <v>1640</v>
      </c>
      <c r="AD40" s="3" t="s">
        <v>2096</v>
      </c>
      <c r="AE40" s="3" t="s">
        <v>2097</v>
      </c>
      <c r="AF40" s="3" t="s">
        <v>1640</v>
      </c>
      <c r="AG40" s="3" t="s">
        <v>1640</v>
      </c>
      <c r="AH40" s="3" t="s">
        <v>2098</v>
      </c>
      <c r="AI40" s="3" t="s">
        <v>1657</v>
      </c>
      <c r="AJ40" s="5">
        <v>43963</v>
      </c>
      <c r="AK40" s="5">
        <v>40829</v>
      </c>
      <c r="AL40" s="5">
        <v>40808</v>
      </c>
      <c r="AM40" s="5">
        <v>45230</v>
      </c>
      <c r="AN40" s="5" t="b">
        <v>0</v>
      </c>
      <c r="AO40" s="5"/>
      <c r="AP40" s="5"/>
      <c r="AQ40" s="5"/>
      <c r="AR40" s="5"/>
      <c r="AS40" s="5"/>
      <c r="AT40" s="5"/>
      <c r="AU40" s="5"/>
      <c r="AV40" s="5"/>
      <c r="AW40" s="5"/>
      <c r="AX40" s="5"/>
      <c r="AY40" s="5"/>
      <c r="AZ40" s="5"/>
      <c r="BA40" s="5"/>
      <c r="BB40" s="5"/>
      <c r="BC40" s="5"/>
      <c r="BD40" s="5"/>
      <c r="BE40" s="5"/>
      <c r="BF40" s="5"/>
      <c r="BG40" s="5"/>
      <c r="BH40" s="5"/>
      <c r="BI40" s="5"/>
      <c r="BJ40" s="5"/>
      <c r="BK40" s="3">
        <v>43</v>
      </c>
      <c r="BL40" s="5"/>
    </row>
    <row r="41" spans="1:64" hidden="1" x14ac:dyDescent="0.25">
      <c r="A41" s="3" t="s">
        <v>2099</v>
      </c>
      <c r="B41" s="3" t="s">
        <v>155</v>
      </c>
      <c r="C41" s="3" t="s">
        <v>1636</v>
      </c>
      <c r="D41" s="3" t="s">
        <v>1659</v>
      </c>
      <c r="E41" s="3">
        <v>2009</v>
      </c>
      <c r="F41" s="3">
        <v>3</v>
      </c>
      <c r="G41" s="3" t="s">
        <v>2100</v>
      </c>
      <c r="H41" s="3" t="s">
        <v>2101</v>
      </c>
      <c r="I41" s="3" t="s">
        <v>1640</v>
      </c>
      <c r="J41" s="3" t="s">
        <v>2102</v>
      </c>
      <c r="K41" s="3" t="s">
        <v>2103</v>
      </c>
      <c r="L41" s="3" t="s">
        <v>2104</v>
      </c>
      <c r="M41" s="3" t="s">
        <v>2105</v>
      </c>
      <c r="N41" s="3">
        <v>29</v>
      </c>
      <c r="O41" s="3" t="s">
        <v>1645</v>
      </c>
      <c r="P41" s="3" t="s">
        <v>2106</v>
      </c>
      <c r="Q41" s="3" t="s">
        <v>2107</v>
      </c>
      <c r="R41" s="3" t="s">
        <v>1647</v>
      </c>
      <c r="S41" s="3" t="s">
        <v>1648</v>
      </c>
      <c r="T41" s="3">
        <v>5</v>
      </c>
      <c r="U41" s="3" t="s">
        <v>1695</v>
      </c>
      <c r="V41" s="3" t="s">
        <v>2108</v>
      </c>
      <c r="W41" s="3" t="s">
        <v>1640</v>
      </c>
      <c r="X41" s="3" t="s">
        <v>2109</v>
      </c>
      <c r="Y41" s="3" t="s">
        <v>1640</v>
      </c>
      <c r="Z41" s="3" t="s">
        <v>1640</v>
      </c>
      <c r="AA41" s="3" t="s">
        <v>1640</v>
      </c>
      <c r="AB41" s="3" t="s">
        <v>1640</v>
      </c>
      <c r="AC41" s="3" t="s">
        <v>1640</v>
      </c>
      <c r="AD41" s="3" t="s">
        <v>1808</v>
      </c>
      <c r="AE41" s="3" t="s">
        <v>2110</v>
      </c>
      <c r="AF41" s="3" t="s">
        <v>1640</v>
      </c>
      <c r="AG41" s="3" t="s">
        <v>1640</v>
      </c>
      <c r="AH41" s="3" t="s">
        <v>2111</v>
      </c>
      <c r="AI41" s="3" t="s">
        <v>1657</v>
      </c>
      <c r="AJ41" s="5">
        <v>43172</v>
      </c>
      <c r="AK41" s="5">
        <v>42243</v>
      </c>
      <c r="AL41" s="5">
        <v>40792</v>
      </c>
      <c r="AM41" s="5">
        <v>44439</v>
      </c>
      <c r="AN41" s="5" t="b">
        <v>0</v>
      </c>
      <c r="AO41" s="5"/>
      <c r="AP41" s="5"/>
      <c r="AQ41" s="5"/>
      <c r="AR41" s="5"/>
      <c r="AS41" s="5"/>
      <c r="AT41" s="5"/>
      <c r="AU41" s="5"/>
      <c r="AV41" s="5"/>
      <c r="AW41" s="5"/>
      <c r="AX41" s="5"/>
      <c r="AY41" s="5"/>
      <c r="AZ41" s="5"/>
      <c r="BA41" s="5"/>
      <c r="BB41" s="5"/>
      <c r="BC41" s="5"/>
      <c r="BD41" s="5"/>
      <c r="BE41" s="5"/>
      <c r="BF41" s="5"/>
      <c r="BG41" s="5"/>
      <c r="BH41" s="5"/>
      <c r="BI41" s="5"/>
      <c r="BJ41" s="5"/>
      <c r="BK41" s="3">
        <v>16</v>
      </c>
      <c r="BL41" s="5"/>
    </row>
    <row r="42" spans="1:64" hidden="1" x14ac:dyDescent="0.25">
      <c r="A42" s="3" t="s">
        <v>2112</v>
      </c>
      <c r="B42" s="3" t="s">
        <v>589</v>
      </c>
      <c r="C42" s="3" t="s">
        <v>1636</v>
      </c>
      <c r="D42" s="3" t="s">
        <v>1659</v>
      </c>
      <c r="E42" s="3">
        <v>2012</v>
      </c>
      <c r="F42" s="3">
        <v>3</v>
      </c>
      <c r="G42" s="3" t="s">
        <v>1781</v>
      </c>
      <c r="H42" s="3" t="s">
        <v>1782</v>
      </c>
      <c r="I42" s="3" t="s">
        <v>1640</v>
      </c>
      <c r="J42" s="3" t="s">
        <v>1770</v>
      </c>
      <c r="K42" s="3" t="s">
        <v>1771</v>
      </c>
      <c r="L42" s="3" t="s">
        <v>1783</v>
      </c>
      <c r="M42" s="3" t="s">
        <v>1644</v>
      </c>
      <c r="N42" s="3">
        <v>35</v>
      </c>
      <c r="O42" s="3" t="s">
        <v>1645</v>
      </c>
      <c r="P42" s="3" t="s">
        <v>2113</v>
      </c>
      <c r="Q42" s="3" t="s">
        <v>2114</v>
      </c>
      <c r="R42" s="3" t="s">
        <v>1647</v>
      </c>
      <c r="S42" s="3" t="s">
        <v>1648</v>
      </c>
      <c r="T42" s="3">
        <v>5</v>
      </c>
      <c r="U42" s="3" t="s">
        <v>1649</v>
      </c>
      <c r="V42" s="3" t="s">
        <v>2115</v>
      </c>
      <c r="W42" s="3" t="s">
        <v>1640</v>
      </c>
      <c r="X42" s="3" t="s">
        <v>2116</v>
      </c>
      <c r="Y42" s="3" t="s">
        <v>1640</v>
      </c>
      <c r="Z42" s="3" t="s">
        <v>1640</v>
      </c>
      <c r="AA42" s="3" t="s">
        <v>1640</v>
      </c>
      <c r="AB42" s="3" t="s">
        <v>1640</v>
      </c>
      <c r="AC42" s="3" t="s">
        <v>1640</v>
      </c>
      <c r="AD42" s="3" t="s">
        <v>1822</v>
      </c>
      <c r="AE42" s="3" t="s">
        <v>2117</v>
      </c>
      <c r="AF42" s="3" t="s">
        <v>1640</v>
      </c>
      <c r="AG42" s="3" t="s">
        <v>1640</v>
      </c>
      <c r="AH42" s="3" t="s">
        <v>2118</v>
      </c>
      <c r="AI42" s="3" t="s">
        <v>1657</v>
      </c>
      <c r="AJ42" s="5">
        <v>43571</v>
      </c>
      <c r="AK42" s="5">
        <v>41312</v>
      </c>
      <c r="AL42" s="5">
        <v>41110</v>
      </c>
      <c r="AM42" s="5">
        <v>44620</v>
      </c>
      <c r="AN42" s="5" t="b">
        <v>0</v>
      </c>
      <c r="AO42" s="5"/>
      <c r="AP42" s="5"/>
      <c r="AQ42" s="5"/>
      <c r="AR42" s="5"/>
      <c r="AS42" s="5"/>
      <c r="AT42" s="5"/>
      <c r="AU42" s="5"/>
      <c r="AV42" s="5"/>
      <c r="AW42" s="5"/>
      <c r="AX42" s="5"/>
      <c r="AY42" s="5"/>
      <c r="AZ42" s="5"/>
      <c r="BA42" s="5"/>
      <c r="BB42" s="5"/>
      <c r="BC42" s="5"/>
      <c r="BD42" s="5"/>
      <c r="BE42" s="5"/>
      <c r="BF42" s="5"/>
      <c r="BG42" s="5"/>
      <c r="BH42" s="5"/>
      <c r="BI42" s="5"/>
      <c r="BJ42" s="5"/>
      <c r="BK42" s="3">
        <v>59</v>
      </c>
      <c r="BL42" s="5"/>
    </row>
    <row r="43" spans="1:64" hidden="1" x14ac:dyDescent="0.25">
      <c r="A43" s="3" t="s">
        <v>2119</v>
      </c>
      <c r="B43" s="3" t="s">
        <v>169</v>
      </c>
      <c r="C43" s="3" t="s">
        <v>1636</v>
      </c>
      <c r="D43" s="3" t="s">
        <v>1659</v>
      </c>
      <c r="E43" s="3">
        <v>2008</v>
      </c>
      <c r="F43" s="3">
        <v>7</v>
      </c>
      <c r="G43" s="3" t="s">
        <v>2120</v>
      </c>
      <c r="H43" s="3" t="s">
        <v>2121</v>
      </c>
      <c r="I43" s="3" t="s">
        <v>1640</v>
      </c>
      <c r="J43" s="3" t="s">
        <v>2122</v>
      </c>
      <c r="K43" s="3" t="s">
        <v>2123</v>
      </c>
      <c r="L43" s="3" t="s">
        <v>2124</v>
      </c>
      <c r="M43" s="3" t="s">
        <v>1644</v>
      </c>
      <c r="N43" s="3">
        <v>47</v>
      </c>
      <c r="O43" s="3" t="s">
        <v>1645</v>
      </c>
      <c r="P43" s="3" t="s">
        <v>2125</v>
      </c>
      <c r="Q43" s="3" t="s">
        <v>2125</v>
      </c>
      <c r="R43" s="3" t="s">
        <v>1647</v>
      </c>
      <c r="S43" s="3" t="s">
        <v>1648</v>
      </c>
      <c r="T43" s="3">
        <v>5</v>
      </c>
      <c r="U43" s="3" t="s">
        <v>1649</v>
      </c>
      <c r="V43" s="3" t="s">
        <v>2126</v>
      </c>
      <c r="W43" s="3" t="s">
        <v>1640</v>
      </c>
      <c r="X43" s="3" t="s">
        <v>2127</v>
      </c>
      <c r="Y43" s="3" t="s">
        <v>1640</v>
      </c>
      <c r="Z43" s="3" t="s">
        <v>1640</v>
      </c>
      <c r="AA43" s="3" t="s">
        <v>1640</v>
      </c>
      <c r="AB43" s="3" t="s">
        <v>1640</v>
      </c>
      <c r="AC43" s="3" t="s">
        <v>1640</v>
      </c>
      <c r="AD43" s="3" t="s">
        <v>2048</v>
      </c>
      <c r="AE43" s="3" t="s">
        <v>2128</v>
      </c>
      <c r="AF43" s="3" t="s">
        <v>1640</v>
      </c>
      <c r="AG43" s="3" t="s">
        <v>1640</v>
      </c>
      <c r="AH43" s="3" t="s">
        <v>2129</v>
      </c>
      <c r="AI43" s="3" t="s">
        <v>1657</v>
      </c>
      <c r="AJ43" s="5">
        <v>44075</v>
      </c>
      <c r="AK43" s="5">
        <v>44075</v>
      </c>
      <c r="AL43" s="5">
        <v>40044</v>
      </c>
      <c r="AM43" s="5">
        <v>45199</v>
      </c>
      <c r="AN43" s="5" t="b">
        <v>0</v>
      </c>
      <c r="AO43" s="5"/>
      <c r="AP43" s="5"/>
      <c r="AQ43" s="5"/>
      <c r="AR43" s="5"/>
      <c r="AS43" s="5"/>
      <c r="AT43" s="5"/>
      <c r="AU43" s="5"/>
      <c r="AV43" s="5"/>
      <c r="AW43" s="5"/>
      <c r="AX43" s="5"/>
      <c r="AY43" s="5"/>
      <c r="AZ43" s="5"/>
      <c r="BA43" s="5"/>
      <c r="BB43" s="5"/>
      <c r="BC43" s="5"/>
      <c r="BD43" s="5"/>
      <c r="BE43" s="5"/>
      <c r="BF43" s="5"/>
      <c r="BG43" s="5"/>
      <c r="BH43" s="5"/>
      <c r="BI43" s="5"/>
      <c r="BJ43" s="5"/>
      <c r="BK43" s="3">
        <v>18</v>
      </c>
      <c r="BL43" s="5"/>
    </row>
    <row r="44" spans="1:64" hidden="1" x14ac:dyDescent="0.25">
      <c r="A44" s="3" t="s">
        <v>2130</v>
      </c>
      <c r="B44" s="3" t="s">
        <v>147</v>
      </c>
      <c r="C44" s="3" t="s">
        <v>1636</v>
      </c>
      <c r="D44" s="3" t="s">
        <v>1659</v>
      </c>
      <c r="E44" s="3">
        <v>2009</v>
      </c>
      <c r="F44" s="3">
        <v>3</v>
      </c>
      <c r="G44" s="3" t="s">
        <v>2131</v>
      </c>
      <c r="H44" s="3" t="s">
        <v>1689</v>
      </c>
      <c r="I44" s="3" t="s">
        <v>1640</v>
      </c>
      <c r="J44" s="3" t="s">
        <v>1690</v>
      </c>
      <c r="K44" s="3" t="s">
        <v>1691</v>
      </c>
      <c r="L44" s="3" t="s">
        <v>1692</v>
      </c>
      <c r="M44" s="3" t="s">
        <v>1679</v>
      </c>
      <c r="N44" s="3">
        <v>3</v>
      </c>
      <c r="O44" s="3" t="s">
        <v>1645</v>
      </c>
      <c r="P44" s="3" t="s">
        <v>2132</v>
      </c>
      <c r="Q44" s="3" t="s">
        <v>2133</v>
      </c>
      <c r="R44" s="3" t="s">
        <v>1647</v>
      </c>
      <c r="S44" s="3" t="s">
        <v>1648</v>
      </c>
      <c r="T44" s="3">
        <v>5</v>
      </c>
      <c r="U44" s="3" t="s">
        <v>1649</v>
      </c>
      <c r="V44" s="3" t="s">
        <v>2134</v>
      </c>
      <c r="W44" s="3" t="s">
        <v>1640</v>
      </c>
      <c r="X44" s="3" t="s">
        <v>2135</v>
      </c>
      <c r="Y44" s="3" t="s">
        <v>1640</v>
      </c>
      <c r="Z44" s="3" t="s">
        <v>1640</v>
      </c>
      <c r="AA44" s="3" t="s">
        <v>1640</v>
      </c>
      <c r="AB44" s="3" t="s">
        <v>1640</v>
      </c>
      <c r="AC44" s="3" t="s">
        <v>1640</v>
      </c>
      <c r="AD44" s="3" t="s">
        <v>1709</v>
      </c>
      <c r="AE44" s="3" t="s">
        <v>2136</v>
      </c>
      <c r="AF44" s="3" t="s">
        <v>1640</v>
      </c>
      <c r="AG44" s="3" t="s">
        <v>1640</v>
      </c>
      <c r="AH44" s="3" t="s">
        <v>2137</v>
      </c>
      <c r="AI44" s="3" t="s">
        <v>1657</v>
      </c>
      <c r="AJ44" s="5">
        <v>43504</v>
      </c>
      <c r="AK44" s="5">
        <v>43424</v>
      </c>
      <c r="AL44" s="5">
        <v>40858</v>
      </c>
      <c r="AM44" s="5">
        <v>44530</v>
      </c>
      <c r="AN44" s="5" t="b">
        <v>0</v>
      </c>
      <c r="AO44" s="5"/>
      <c r="AP44" s="5"/>
      <c r="AQ44" s="5"/>
      <c r="AR44" s="5"/>
      <c r="AS44" s="5"/>
      <c r="AT44" s="5"/>
      <c r="AU44" s="5"/>
      <c r="AV44" s="5"/>
      <c r="AW44" s="5"/>
      <c r="AX44" s="5"/>
      <c r="AY44" s="5"/>
      <c r="AZ44" s="5"/>
      <c r="BA44" s="5"/>
      <c r="BB44" s="5"/>
      <c r="BC44" s="5"/>
      <c r="BD44" s="5"/>
      <c r="BE44" s="5"/>
      <c r="BF44" s="5"/>
      <c r="BG44" s="5"/>
      <c r="BH44" s="5"/>
      <c r="BI44" s="5"/>
      <c r="BJ44" s="5"/>
      <c r="BK44" s="3">
        <v>15</v>
      </c>
      <c r="BL44" s="5"/>
    </row>
    <row r="45" spans="1:64" hidden="1" x14ac:dyDescent="0.25">
      <c r="A45" s="3" t="s">
        <v>2138</v>
      </c>
      <c r="B45" s="3" t="s">
        <v>396</v>
      </c>
      <c r="C45" s="3" t="s">
        <v>1636</v>
      </c>
      <c r="D45" s="3" t="s">
        <v>1659</v>
      </c>
      <c r="E45" s="3">
        <v>2010</v>
      </c>
      <c r="F45" s="3">
        <v>3</v>
      </c>
      <c r="G45" s="3" t="s">
        <v>1801</v>
      </c>
      <c r="H45" s="3" t="s">
        <v>1802</v>
      </c>
      <c r="I45" s="3" t="s">
        <v>1640</v>
      </c>
      <c r="J45" s="3" t="s">
        <v>1803</v>
      </c>
      <c r="K45" s="3" t="s">
        <v>1771</v>
      </c>
      <c r="L45" s="3" t="s">
        <v>1804</v>
      </c>
      <c r="M45" s="3" t="s">
        <v>1644</v>
      </c>
      <c r="N45" s="3">
        <v>13</v>
      </c>
      <c r="O45" s="3" t="s">
        <v>1645</v>
      </c>
      <c r="P45" s="3" t="s">
        <v>2139</v>
      </c>
      <c r="Q45" s="3" t="s">
        <v>2139</v>
      </c>
      <c r="R45" s="3" t="s">
        <v>1847</v>
      </c>
      <c r="S45" s="3" t="s">
        <v>1648</v>
      </c>
      <c r="T45" s="3">
        <v>5</v>
      </c>
      <c r="U45" s="3" t="s">
        <v>1649</v>
      </c>
      <c r="V45" s="3" t="s">
        <v>2140</v>
      </c>
      <c r="W45" s="3" t="s">
        <v>1640</v>
      </c>
      <c r="X45" s="3" t="s">
        <v>2139</v>
      </c>
      <c r="Y45" s="3" t="s">
        <v>1640</v>
      </c>
      <c r="Z45" s="3" t="s">
        <v>1640</v>
      </c>
      <c r="AA45" s="3" t="s">
        <v>1640</v>
      </c>
      <c r="AB45" s="3" t="s">
        <v>1640</v>
      </c>
      <c r="AC45" s="3" t="s">
        <v>1640</v>
      </c>
      <c r="AD45" s="3" t="s">
        <v>2141</v>
      </c>
      <c r="AE45" s="3" t="s">
        <v>2142</v>
      </c>
      <c r="AF45" s="3" t="s">
        <v>1640</v>
      </c>
      <c r="AG45" s="3" t="s">
        <v>1640</v>
      </c>
      <c r="AH45" s="3" t="s">
        <v>2143</v>
      </c>
      <c r="AI45" s="3" t="s">
        <v>1657</v>
      </c>
      <c r="AJ45" s="5">
        <v>43822</v>
      </c>
      <c r="AK45" s="5">
        <v>43822</v>
      </c>
      <c r="AL45" s="5">
        <v>43822</v>
      </c>
      <c r="AM45" s="5">
        <v>44926</v>
      </c>
      <c r="AN45" s="5" t="b">
        <v>0</v>
      </c>
      <c r="AO45" s="5"/>
      <c r="AP45" s="5"/>
      <c r="AQ45" s="5"/>
      <c r="AR45" s="5"/>
      <c r="AS45" s="5"/>
      <c r="AT45" s="5"/>
      <c r="AU45" s="5"/>
      <c r="AV45" s="5"/>
      <c r="AW45" s="5"/>
      <c r="AX45" s="5"/>
      <c r="AY45" s="5"/>
      <c r="AZ45" s="5"/>
      <c r="BA45" s="5"/>
      <c r="BB45" s="5"/>
      <c r="BC45" s="5"/>
      <c r="BD45" s="5"/>
      <c r="BE45" s="5"/>
      <c r="BF45" s="5"/>
      <c r="BG45" s="5"/>
      <c r="BH45" s="5"/>
      <c r="BI45" s="5"/>
      <c r="BJ45" s="5"/>
      <c r="BK45" s="3">
        <v>36</v>
      </c>
      <c r="BL45" s="5"/>
    </row>
    <row r="46" spans="1:64" hidden="1" x14ac:dyDescent="0.25">
      <c r="A46" s="3" t="s">
        <v>2144</v>
      </c>
      <c r="B46" s="3" t="s">
        <v>428</v>
      </c>
      <c r="C46" s="3" t="s">
        <v>1702</v>
      </c>
      <c r="D46" s="3" t="s">
        <v>1949</v>
      </c>
      <c r="E46" s="3"/>
      <c r="F46" s="3">
        <v>7</v>
      </c>
      <c r="G46" s="3" t="s">
        <v>2145</v>
      </c>
      <c r="H46" s="3" t="s">
        <v>2146</v>
      </c>
      <c r="I46" s="3" t="s">
        <v>1640</v>
      </c>
      <c r="J46" s="3" t="s">
        <v>2147</v>
      </c>
      <c r="K46" s="3" t="s">
        <v>1940</v>
      </c>
      <c r="L46" s="3" t="s">
        <v>2148</v>
      </c>
      <c r="M46" s="3" t="s">
        <v>1919</v>
      </c>
      <c r="N46" s="3">
        <v>59</v>
      </c>
      <c r="O46" s="3" t="s">
        <v>1645</v>
      </c>
      <c r="P46" s="3" t="s">
        <v>2149</v>
      </c>
      <c r="Q46" s="3" t="s">
        <v>2149</v>
      </c>
      <c r="R46" s="3" t="s">
        <v>1647</v>
      </c>
      <c r="S46" s="3" t="s">
        <v>1648</v>
      </c>
      <c r="T46" s="3">
        <v>5</v>
      </c>
      <c r="U46" s="3" t="s">
        <v>1649</v>
      </c>
      <c r="V46" s="3" t="s">
        <v>2150</v>
      </c>
      <c r="W46" s="3" t="s">
        <v>1640</v>
      </c>
      <c r="X46" s="3" t="s">
        <v>2151</v>
      </c>
      <c r="Y46" s="3" t="s">
        <v>1640</v>
      </c>
      <c r="Z46" s="3" t="s">
        <v>1640</v>
      </c>
      <c r="AA46" s="3" t="s">
        <v>1640</v>
      </c>
      <c r="AB46" s="3" t="s">
        <v>1640</v>
      </c>
      <c r="AC46" s="3" t="s">
        <v>1640</v>
      </c>
      <c r="AD46" s="3" t="s">
        <v>2070</v>
      </c>
      <c r="AE46" s="3" t="s">
        <v>2152</v>
      </c>
      <c r="AF46" s="3" t="s">
        <v>1640</v>
      </c>
      <c r="AG46" s="3" t="s">
        <v>1640</v>
      </c>
      <c r="AH46" s="3" t="s">
        <v>2153</v>
      </c>
      <c r="AI46" s="3" t="s">
        <v>1712</v>
      </c>
      <c r="AJ46" s="5">
        <v>43404</v>
      </c>
      <c r="AK46" s="5">
        <v>43404</v>
      </c>
      <c r="AL46" s="5">
        <v>40410</v>
      </c>
      <c r="AM46" s="5">
        <v>44500</v>
      </c>
      <c r="AN46" s="5" t="b">
        <v>0</v>
      </c>
      <c r="AO46" s="5"/>
      <c r="AP46" s="5"/>
      <c r="AQ46" s="5"/>
      <c r="AR46" s="5"/>
      <c r="AS46" s="5"/>
      <c r="AT46" s="5"/>
      <c r="AU46" s="5"/>
      <c r="AV46" s="5"/>
      <c r="AW46" s="5"/>
      <c r="AX46" s="5"/>
      <c r="AY46" s="5"/>
      <c r="AZ46" s="5"/>
      <c r="BA46" s="5"/>
      <c r="BB46" s="5"/>
      <c r="BC46" s="5"/>
      <c r="BD46" s="5"/>
      <c r="BE46" s="5"/>
      <c r="BF46" s="5"/>
      <c r="BG46" s="5"/>
      <c r="BH46" s="5"/>
      <c r="BI46" s="5"/>
      <c r="BJ46" s="5"/>
      <c r="BK46" s="3">
        <v>39</v>
      </c>
      <c r="BL46" s="5"/>
    </row>
    <row r="47" spans="1:64" hidden="1" x14ac:dyDescent="0.25">
      <c r="A47" s="3" t="s">
        <v>2154</v>
      </c>
      <c r="B47" s="3" t="s">
        <v>250</v>
      </c>
      <c r="C47" s="3" t="s">
        <v>1636</v>
      </c>
      <c r="D47" s="3" t="s">
        <v>1659</v>
      </c>
      <c r="E47" s="3">
        <v>2009</v>
      </c>
      <c r="F47" s="3">
        <v>3</v>
      </c>
      <c r="G47" s="3" t="s">
        <v>1937</v>
      </c>
      <c r="H47" s="3" t="s">
        <v>1938</v>
      </c>
      <c r="I47" s="3" t="s">
        <v>1640</v>
      </c>
      <c r="J47" s="3" t="s">
        <v>1939</v>
      </c>
      <c r="K47" s="3" t="s">
        <v>1940</v>
      </c>
      <c r="L47" s="3" t="s">
        <v>1941</v>
      </c>
      <c r="M47" s="3" t="s">
        <v>1919</v>
      </c>
      <c r="N47" s="3">
        <v>89</v>
      </c>
      <c r="O47" s="3" t="s">
        <v>1645</v>
      </c>
      <c r="P47" s="3" t="s">
        <v>2125</v>
      </c>
      <c r="Q47" s="3" t="s">
        <v>2125</v>
      </c>
      <c r="R47" s="3" t="s">
        <v>1647</v>
      </c>
      <c r="S47" s="3" t="s">
        <v>1648</v>
      </c>
      <c r="T47" s="3">
        <v>5</v>
      </c>
      <c r="U47" s="3" t="s">
        <v>1649</v>
      </c>
      <c r="V47" s="3" t="s">
        <v>2155</v>
      </c>
      <c r="W47" s="3" t="s">
        <v>1640</v>
      </c>
      <c r="X47" s="3" t="s">
        <v>2156</v>
      </c>
      <c r="Y47" s="3" t="s">
        <v>1640</v>
      </c>
      <c r="Z47" s="3" t="s">
        <v>1640</v>
      </c>
      <c r="AA47" s="3" t="s">
        <v>1640</v>
      </c>
      <c r="AB47" s="3" t="s">
        <v>1640</v>
      </c>
      <c r="AC47" s="3" t="s">
        <v>1640</v>
      </c>
      <c r="AD47" s="3" t="s">
        <v>2048</v>
      </c>
      <c r="AE47" s="3" t="s">
        <v>2157</v>
      </c>
      <c r="AF47" s="3" t="s">
        <v>1640</v>
      </c>
      <c r="AG47" s="3" t="s">
        <v>1640</v>
      </c>
      <c r="AH47" s="3" t="s">
        <v>2158</v>
      </c>
      <c r="AI47" s="3" t="s">
        <v>1657</v>
      </c>
      <c r="AJ47" s="5">
        <v>44075</v>
      </c>
      <c r="AK47" s="5">
        <v>44075</v>
      </c>
      <c r="AL47" s="5">
        <v>41013</v>
      </c>
      <c r="AM47" s="5">
        <v>45199</v>
      </c>
      <c r="AN47" s="5" t="b">
        <v>0</v>
      </c>
      <c r="AO47" s="5"/>
      <c r="AP47" s="5"/>
      <c r="AQ47" s="5"/>
      <c r="AR47" s="5"/>
      <c r="AS47" s="5"/>
      <c r="AT47" s="5"/>
      <c r="AU47" s="5"/>
      <c r="AV47" s="5"/>
      <c r="AW47" s="5"/>
      <c r="AX47" s="5"/>
      <c r="AY47" s="5"/>
      <c r="AZ47" s="5"/>
      <c r="BA47" s="5"/>
      <c r="BB47" s="5"/>
      <c r="BC47" s="5"/>
      <c r="BD47" s="5"/>
      <c r="BE47" s="5"/>
      <c r="BF47" s="5"/>
      <c r="BG47" s="5"/>
      <c r="BH47" s="5"/>
      <c r="BI47" s="5"/>
      <c r="BJ47" s="5"/>
      <c r="BK47" s="3">
        <v>25</v>
      </c>
      <c r="BL47" s="5"/>
    </row>
    <row r="48" spans="1:64" x14ac:dyDescent="0.25">
      <c r="A48" s="3" t="s">
        <v>2159</v>
      </c>
      <c r="B48" s="3" t="s">
        <v>319</v>
      </c>
      <c r="C48" s="3" t="s">
        <v>1636</v>
      </c>
      <c r="D48" s="3" t="s">
        <v>1659</v>
      </c>
      <c r="E48" s="3">
        <v>2009</v>
      </c>
      <c r="F48" s="3">
        <v>7</v>
      </c>
      <c r="G48" s="3" t="s">
        <v>2160</v>
      </c>
      <c r="H48" s="3" t="s">
        <v>2161</v>
      </c>
      <c r="I48" s="3" t="s">
        <v>1640</v>
      </c>
      <c r="J48" s="3" t="s">
        <v>2162</v>
      </c>
      <c r="K48" s="3" t="s">
        <v>2077</v>
      </c>
      <c r="L48" s="3" t="s">
        <v>2163</v>
      </c>
      <c r="M48" s="3" t="s">
        <v>2079</v>
      </c>
      <c r="N48" s="3">
        <v>43</v>
      </c>
      <c r="O48" s="3" t="s">
        <v>1645</v>
      </c>
      <c r="P48" s="3" t="s">
        <v>2164</v>
      </c>
      <c r="Q48" s="3" t="s">
        <v>2165</v>
      </c>
      <c r="R48" s="3" t="s">
        <v>1647</v>
      </c>
      <c r="S48" s="3" t="s">
        <v>1648</v>
      </c>
      <c r="T48" s="3">
        <v>5</v>
      </c>
      <c r="U48" s="3" t="s">
        <v>1649</v>
      </c>
      <c r="V48" s="3" t="s">
        <v>2166</v>
      </c>
      <c r="W48" s="3" t="s">
        <v>1640</v>
      </c>
      <c r="X48" s="3" t="s">
        <v>2167</v>
      </c>
      <c r="Y48" s="3" t="s">
        <v>1640</v>
      </c>
      <c r="Z48" s="3" t="s">
        <v>1640</v>
      </c>
      <c r="AA48" s="3" t="s">
        <v>1640</v>
      </c>
      <c r="AB48" s="3" t="s">
        <v>1640</v>
      </c>
      <c r="AC48" s="3" t="s">
        <v>1640</v>
      </c>
      <c r="AD48" s="3" t="s">
        <v>1822</v>
      </c>
      <c r="AE48" s="3" t="s">
        <v>2168</v>
      </c>
      <c r="AF48" s="3" t="s">
        <v>1640</v>
      </c>
      <c r="AG48" s="3" t="s">
        <v>1640</v>
      </c>
      <c r="AH48" s="3" t="s">
        <v>2169</v>
      </c>
      <c r="AI48" s="3" t="s">
        <v>1657</v>
      </c>
      <c r="AJ48" s="5">
        <v>43371</v>
      </c>
      <c r="AK48" s="5">
        <v>41324</v>
      </c>
      <c r="AL48" s="5">
        <v>40809</v>
      </c>
      <c r="AM48" s="5">
        <v>44620</v>
      </c>
      <c r="AN48" s="5" t="b">
        <v>0</v>
      </c>
      <c r="AO48" s="5"/>
      <c r="AP48" s="5"/>
      <c r="AQ48" s="5"/>
      <c r="AR48" s="5"/>
      <c r="AS48" s="5"/>
      <c r="AT48" s="5"/>
      <c r="AU48" s="5"/>
      <c r="AV48" s="5"/>
      <c r="AW48" s="5"/>
      <c r="AX48" s="5"/>
      <c r="AY48" s="5"/>
      <c r="AZ48" s="5"/>
      <c r="BA48" s="5"/>
      <c r="BB48" s="5"/>
      <c r="BC48" s="5"/>
      <c r="BD48" s="5"/>
      <c r="BE48" s="5"/>
      <c r="BF48" s="5"/>
      <c r="BG48" s="5"/>
      <c r="BH48" s="5"/>
      <c r="BI48" s="5"/>
      <c r="BJ48" s="5"/>
      <c r="BK48" s="3">
        <v>30</v>
      </c>
      <c r="BL48" s="5"/>
    </row>
    <row r="49" spans="1:64" hidden="1" x14ac:dyDescent="0.25">
      <c r="A49" s="3" t="s">
        <v>2170</v>
      </c>
      <c r="B49" s="3" t="s">
        <v>138</v>
      </c>
      <c r="C49" s="3" t="s">
        <v>1636</v>
      </c>
      <c r="D49" s="3" t="s">
        <v>1659</v>
      </c>
      <c r="E49" s="3">
        <v>2008</v>
      </c>
      <c r="F49" s="3">
        <v>7</v>
      </c>
      <c r="G49" s="3" t="s">
        <v>2171</v>
      </c>
      <c r="H49" s="3" t="s">
        <v>2172</v>
      </c>
      <c r="I49" s="3" t="s">
        <v>1640</v>
      </c>
      <c r="J49" s="3" t="s">
        <v>2173</v>
      </c>
      <c r="K49" s="3" t="s">
        <v>1677</v>
      </c>
      <c r="L49" s="3" t="s">
        <v>2174</v>
      </c>
      <c r="M49" s="3" t="s">
        <v>1679</v>
      </c>
      <c r="N49" s="3">
        <v>71</v>
      </c>
      <c r="O49" s="3" t="s">
        <v>1645</v>
      </c>
      <c r="P49" s="3" t="s">
        <v>2175</v>
      </c>
      <c r="Q49" s="3" t="s">
        <v>2176</v>
      </c>
      <c r="R49" s="3" t="s">
        <v>1647</v>
      </c>
      <c r="S49" s="3" t="s">
        <v>1648</v>
      </c>
      <c r="T49" s="3">
        <v>5</v>
      </c>
      <c r="U49" s="3" t="s">
        <v>1695</v>
      </c>
      <c r="V49" s="3" t="s">
        <v>2177</v>
      </c>
      <c r="W49" s="3" t="s">
        <v>1640</v>
      </c>
      <c r="X49" s="3" t="s">
        <v>2178</v>
      </c>
      <c r="Y49" s="3" t="s">
        <v>1640</v>
      </c>
      <c r="Z49" s="3" t="s">
        <v>1640</v>
      </c>
      <c r="AA49" s="3" t="s">
        <v>1640</v>
      </c>
      <c r="AB49" s="3" t="s">
        <v>1640</v>
      </c>
      <c r="AC49" s="3" t="s">
        <v>1640</v>
      </c>
      <c r="AD49" s="3" t="s">
        <v>1698</v>
      </c>
      <c r="AE49" s="3" t="s">
        <v>2179</v>
      </c>
      <c r="AF49" s="3" t="s">
        <v>1640</v>
      </c>
      <c r="AG49" s="3" t="s">
        <v>1640</v>
      </c>
      <c r="AH49" s="3" t="s">
        <v>2180</v>
      </c>
      <c r="AI49" s="3" t="s">
        <v>1657</v>
      </c>
      <c r="AJ49" s="5">
        <v>43494</v>
      </c>
      <c r="AK49" s="5">
        <v>43228</v>
      </c>
      <c r="AL49" s="5">
        <v>39809</v>
      </c>
      <c r="AM49" s="5">
        <v>44347</v>
      </c>
      <c r="AN49" s="5" t="b">
        <v>0</v>
      </c>
      <c r="AO49" s="5"/>
      <c r="AP49" s="5"/>
      <c r="AQ49" s="5"/>
      <c r="AR49" s="5"/>
      <c r="AS49" s="5"/>
      <c r="AT49" s="5"/>
      <c r="AU49" s="5"/>
      <c r="AV49" s="5"/>
      <c r="AW49" s="5"/>
      <c r="AX49" s="5"/>
      <c r="AY49" s="5"/>
      <c r="AZ49" s="5"/>
      <c r="BA49" s="5"/>
      <c r="BB49" s="5"/>
      <c r="BC49" s="5"/>
      <c r="BD49" s="5"/>
      <c r="BE49" s="5"/>
      <c r="BF49" s="5"/>
      <c r="BG49" s="5"/>
      <c r="BH49" s="5"/>
      <c r="BI49" s="5"/>
      <c r="BJ49" s="5"/>
      <c r="BK49" s="3">
        <v>14</v>
      </c>
      <c r="BL49" s="5"/>
    </row>
  </sheetData>
  <autoFilter ref="A1:BL49" xr:uid="{ED735393-81C5-4FE6-99E0-63F5FE5A5992}">
    <filterColumn colId="1">
      <customFilters>
        <customFilter operator="notEqual" val="*-*"/>
      </custom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CE72-0024-4282-AB6F-A3EC0EFC21F8}">
  <sheetPr filterMode="1"/>
  <dimension ref="B1:E77"/>
  <sheetViews>
    <sheetView topLeftCell="A29" workbookViewId="0">
      <selection activeCell="B2" sqref="B2:B76"/>
    </sheetView>
  </sheetViews>
  <sheetFormatPr defaultRowHeight="15" x14ac:dyDescent="0.25"/>
  <sheetData>
    <row r="1" spans="2:5" x14ac:dyDescent="0.25">
      <c r="B1" t="s">
        <v>0</v>
      </c>
      <c r="C1" t="s">
        <v>1569</v>
      </c>
      <c r="D1" t="s">
        <v>456</v>
      </c>
      <c r="E1" t="s">
        <v>1570</v>
      </c>
    </row>
    <row r="2" spans="2:5" x14ac:dyDescent="0.25">
      <c r="B2" t="s">
        <v>10</v>
      </c>
      <c r="C2" t="s">
        <v>12</v>
      </c>
      <c r="D2" t="s">
        <v>17</v>
      </c>
      <c r="E2" t="s">
        <v>15</v>
      </c>
    </row>
    <row r="3" spans="2:5" x14ac:dyDescent="0.25">
      <c r="B3" t="s">
        <v>19</v>
      </c>
      <c r="C3" t="s">
        <v>20</v>
      </c>
      <c r="D3" t="s">
        <v>17</v>
      </c>
      <c r="E3" t="s">
        <v>15</v>
      </c>
    </row>
    <row r="4" spans="2:5" x14ac:dyDescent="0.25">
      <c r="B4" t="s">
        <v>24</v>
      </c>
      <c r="C4" t="s">
        <v>25</v>
      </c>
      <c r="D4" t="s">
        <v>29</v>
      </c>
      <c r="E4" t="s">
        <v>15</v>
      </c>
    </row>
    <row r="5" spans="2:5" x14ac:dyDescent="0.25">
      <c r="B5" t="s">
        <v>30</v>
      </c>
      <c r="C5" t="s">
        <v>31</v>
      </c>
      <c r="D5" t="s">
        <v>29</v>
      </c>
      <c r="E5" t="s">
        <v>15</v>
      </c>
    </row>
    <row r="6" spans="2:5" x14ac:dyDescent="0.25">
      <c r="B6" t="s">
        <v>35</v>
      </c>
      <c r="C6" t="s">
        <v>36</v>
      </c>
      <c r="D6" t="s">
        <v>29</v>
      </c>
      <c r="E6" t="s">
        <v>15</v>
      </c>
    </row>
    <row r="7" spans="2:5" x14ac:dyDescent="0.25">
      <c r="B7" t="s">
        <v>42</v>
      </c>
      <c r="C7" t="s">
        <v>43</v>
      </c>
      <c r="D7" t="s">
        <v>49</v>
      </c>
      <c r="E7" t="s">
        <v>15</v>
      </c>
    </row>
    <row r="8" spans="2:5" x14ac:dyDescent="0.25">
      <c r="B8" t="s">
        <v>50</v>
      </c>
      <c r="C8" t="s">
        <v>51</v>
      </c>
      <c r="D8" t="s">
        <v>17</v>
      </c>
      <c r="E8" t="s">
        <v>53</v>
      </c>
    </row>
    <row r="9" spans="2:5" x14ac:dyDescent="0.25">
      <c r="B9" t="s">
        <v>59</v>
      </c>
      <c r="C9" t="s">
        <v>60</v>
      </c>
      <c r="D9" t="s">
        <v>17</v>
      </c>
      <c r="E9" t="s">
        <v>62</v>
      </c>
    </row>
    <row r="10" spans="2:5" x14ac:dyDescent="0.25">
      <c r="B10" t="s">
        <v>68</v>
      </c>
      <c r="C10" t="s">
        <v>70</v>
      </c>
      <c r="D10" t="s">
        <v>17</v>
      </c>
      <c r="E10" t="s">
        <v>72</v>
      </c>
    </row>
    <row r="11" spans="2:5" x14ac:dyDescent="0.25">
      <c r="B11" t="s">
        <v>83</v>
      </c>
      <c r="C11" t="s">
        <v>84</v>
      </c>
      <c r="D11" t="s">
        <v>17</v>
      </c>
      <c r="E11" t="s">
        <v>85</v>
      </c>
    </row>
    <row r="12" spans="2:5" x14ac:dyDescent="0.25">
      <c r="B12" t="s">
        <v>93</v>
      </c>
      <c r="C12" t="s">
        <v>94</v>
      </c>
      <c r="D12" t="s">
        <v>17</v>
      </c>
      <c r="E12" t="s">
        <v>96</v>
      </c>
    </row>
    <row r="13" spans="2:5" x14ac:dyDescent="0.25">
      <c r="B13" t="s">
        <v>101</v>
      </c>
      <c r="C13" t="s">
        <v>102</v>
      </c>
      <c r="D13" t="s">
        <v>17</v>
      </c>
      <c r="E13" t="s">
        <v>103</v>
      </c>
    </row>
    <row r="14" spans="2:5" hidden="1" x14ac:dyDescent="0.25">
      <c r="B14" t="s">
        <v>110</v>
      </c>
      <c r="C14" t="s">
        <v>111</v>
      </c>
      <c r="D14" t="s">
        <v>17</v>
      </c>
      <c r="E14" t="s">
        <v>1568</v>
      </c>
    </row>
    <row r="15" spans="2:5" x14ac:dyDescent="0.25">
      <c r="B15" t="s">
        <v>117</v>
      </c>
      <c r="C15" t="s">
        <v>118</v>
      </c>
      <c r="D15" t="s">
        <v>17</v>
      </c>
      <c r="E15" t="s">
        <v>119</v>
      </c>
    </row>
    <row r="16" spans="2:5" hidden="1" x14ac:dyDescent="0.25">
      <c r="B16" t="s">
        <v>129</v>
      </c>
      <c r="C16" t="s">
        <v>130</v>
      </c>
      <c r="D16" t="s">
        <v>17</v>
      </c>
      <c r="E16" t="s">
        <v>1568</v>
      </c>
    </row>
    <row r="17" spans="2:5" x14ac:dyDescent="0.25">
      <c r="B17" t="s">
        <v>137</v>
      </c>
      <c r="C17" t="s">
        <v>138</v>
      </c>
      <c r="D17" t="s">
        <v>17</v>
      </c>
      <c r="E17" t="s">
        <v>139</v>
      </c>
    </row>
    <row r="18" spans="2:5" x14ac:dyDescent="0.25">
      <c r="B18" t="s">
        <v>146</v>
      </c>
      <c r="C18" t="s">
        <v>147</v>
      </c>
      <c r="D18" t="s">
        <v>17</v>
      </c>
      <c r="E18" t="s">
        <v>148</v>
      </c>
    </row>
    <row r="19" spans="2:5" x14ac:dyDescent="0.25">
      <c r="B19" t="s">
        <v>154</v>
      </c>
      <c r="C19" t="s">
        <v>155</v>
      </c>
      <c r="D19" t="s">
        <v>17</v>
      </c>
      <c r="E19" t="s">
        <v>157</v>
      </c>
    </row>
    <row r="20" spans="2:5" x14ac:dyDescent="0.25">
      <c r="B20" t="s">
        <v>161</v>
      </c>
      <c r="C20" t="s">
        <v>162</v>
      </c>
      <c r="D20" t="s">
        <v>17</v>
      </c>
      <c r="E20" t="s">
        <v>53</v>
      </c>
    </row>
    <row r="21" spans="2:5" x14ac:dyDescent="0.25">
      <c r="B21" t="s">
        <v>168</v>
      </c>
      <c r="C21" t="s">
        <v>169</v>
      </c>
      <c r="D21" t="s">
        <v>17</v>
      </c>
      <c r="E21" t="s">
        <v>170</v>
      </c>
    </row>
    <row r="22" spans="2:5" x14ac:dyDescent="0.25">
      <c r="B22" t="s">
        <v>175</v>
      </c>
      <c r="C22" t="s">
        <v>176</v>
      </c>
      <c r="D22" t="s">
        <v>17</v>
      </c>
      <c r="E22" t="s">
        <v>178</v>
      </c>
    </row>
    <row r="23" spans="2:5" x14ac:dyDescent="0.25">
      <c r="B23" t="s">
        <v>196</v>
      </c>
      <c r="C23" t="s">
        <v>197</v>
      </c>
      <c r="D23" t="s">
        <v>17</v>
      </c>
      <c r="E23" t="s">
        <v>198</v>
      </c>
    </row>
    <row r="24" spans="2:5" x14ac:dyDescent="0.25">
      <c r="B24" t="s">
        <v>205</v>
      </c>
      <c r="C24" t="s">
        <v>206</v>
      </c>
      <c r="D24" t="s">
        <v>17</v>
      </c>
      <c r="E24" t="s">
        <v>53</v>
      </c>
    </row>
    <row r="25" spans="2:5" x14ac:dyDescent="0.25">
      <c r="B25" t="s">
        <v>214</v>
      </c>
      <c r="C25" t="s">
        <v>215</v>
      </c>
      <c r="D25" t="s">
        <v>17</v>
      </c>
      <c r="E25" t="s">
        <v>216</v>
      </c>
    </row>
    <row r="26" spans="2:5" x14ac:dyDescent="0.25">
      <c r="B26" t="s">
        <v>228</v>
      </c>
      <c r="C26" t="s">
        <v>229</v>
      </c>
      <c r="D26" t="s">
        <v>17</v>
      </c>
      <c r="E26" t="s">
        <v>230</v>
      </c>
    </row>
    <row r="27" spans="2:5" x14ac:dyDescent="0.25">
      <c r="B27" t="s">
        <v>234</v>
      </c>
      <c r="C27" t="s">
        <v>235</v>
      </c>
      <c r="D27" t="s">
        <v>17</v>
      </c>
      <c r="E27" t="s">
        <v>236</v>
      </c>
    </row>
    <row r="28" spans="2:5" hidden="1" x14ac:dyDescent="0.25">
      <c r="B28" t="s">
        <v>242</v>
      </c>
      <c r="C28" t="s">
        <v>243</v>
      </c>
      <c r="D28" t="s">
        <v>17</v>
      </c>
      <c r="E28" t="s">
        <v>245</v>
      </c>
    </row>
    <row r="29" spans="2:5" x14ac:dyDescent="0.25">
      <c r="B29" t="s">
        <v>249</v>
      </c>
      <c r="C29" t="s">
        <v>250</v>
      </c>
      <c r="D29" t="s">
        <v>17</v>
      </c>
      <c r="E29" t="s">
        <v>251</v>
      </c>
    </row>
    <row r="30" spans="2:5" x14ac:dyDescent="0.25">
      <c r="B30" t="s">
        <v>255</v>
      </c>
      <c r="C30" t="s">
        <v>256</v>
      </c>
      <c r="D30" t="s">
        <v>17</v>
      </c>
      <c r="E30" t="s">
        <v>257</v>
      </c>
    </row>
    <row r="31" spans="2:5" hidden="1" x14ac:dyDescent="0.25">
      <c r="B31" t="s">
        <v>266</v>
      </c>
      <c r="C31" t="s">
        <v>267</v>
      </c>
      <c r="D31" t="s">
        <v>17</v>
      </c>
      <c r="E31" t="s">
        <v>1568</v>
      </c>
    </row>
    <row r="32" spans="2:5" x14ac:dyDescent="0.25">
      <c r="B32" t="s">
        <v>271</v>
      </c>
      <c r="C32" t="s">
        <v>272</v>
      </c>
      <c r="D32" t="s">
        <v>17</v>
      </c>
      <c r="E32" t="s">
        <v>53</v>
      </c>
    </row>
    <row r="33" spans="2:5" x14ac:dyDescent="0.25">
      <c r="B33" t="s">
        <v>279</v>
      </c>
      <c r="C33" t="s">
        <v>280</v>
      </c>
      <c r="D33" t="s">
        <v>17</v>
      </c>
      <c r="E33" t="s">
        <v>103</v>
      </c>
    </row>
    <row r="34" spans="2:5" x14ac:dyDescent="0.25">
      <c r="B34" t="s">
        <v>294</v>
      </c>
      <c r="C34" t="s">
        <v>295</v>
      </c>
      <c r="D34" t="s">
        <v>17</v>
      </c>
      <c r="E34" t="s">
        <v>296</v>
      </c>
    </row>
    <row r="35" spans="2:5" hidden="1" x14ac:dyDescent="0.25">
      <c r="B35" t="s">
        <v>298</v>
      </c>
      <c r="C35" t="s">
        <v>299</v>
      </c>
      <c r="D35" t="s">
        <v>17</v>
      </c>
      <c r="E35" t="s">
        <v>301</v>
      </c>
    </row>
    <row r="36" spans="2:5" x14ac:dyDescent="0.25">
      <c r="B36" t="s">
        <v>318</v>
      </c>
      <c r="C36" t="s">
        <v>319</v>
      </c>
      <c r="D36" t="s">
        <v>17</v>
      </c>
      <c r="E36" t="s">
        <v>320</v>
      </c>
    </row>
    <row r="37" spans="2:5" x14ac:dyDescent="0.25">
      <c r="B37" t="s">
        <v>324</v>
      </c>
      <c r="C37" t="s">
        <v>325</v>
      </c>
      <c r="D37" t="s">
        <v>17</v>
      </c>
      <c r="E37" t="s">
        <v>53</v>
      </c>
    </row>
    <row r="38" spans="2:5" x14ac:dyDescent="0.25">
      <c r="B38" t="s">
        <v>333</v>
      </c>
      <c r="C38" t="s">
        <v>334</v>
      </c>
      <c r="D38" t="s">
        <v>17</v>
      </c>
      <c r="E38" t="s">
        <v>335</v>
      </c>
    </row>
    <row r="39" spans="2:5" hidden="1" x14ac:dyDescent="0.25">
      <c r="B39" t="s">
        <v>339</v>
      </c>
      <c r="C39" t="s">
        <v>340</v>
      </c>
      <c r="D39" t="s">
        <v>17</v>
      </c>
      <c r="E39" t="s">
        <v>1568</v>
      </c>
    </row>
    <row r="40" spans="2:5" hidden="1" x14ac:dyDescent="0.25">
      <c r="B40" t="s">
        <v>343</v>
      </c>
      <c r="C40" t="s">
        <v>344</v>
      </c>
      <c r="D40" t="s">
        <v>17</v>
      </c>
      <c r="E40" t="s">
        <v>301</v>
      </c>
    </row>
    <row r="41" spans="2:5" x14ac:dyDescent="0.25">
      <c r="B41" t="s">
        <v>349</v>
      </c>
      <c r="C41" t="s">
        <v>350</v>
      </c>
      <c r="D41" t="s">
        <v>17</v>
      </c>
      <c r="E41" t="s">
        <v>351</v>
      </c>
    </row>
    <row r="42" spans="2:5" hidden="1" x14ac:dyDescent="0.25">
      <c r="B42" t="s">
        <v>360</v>
      </c>
      <c r="C42" t="s">
        <v>361</v>
      </c>
      <c r="D42" t="s">
        <v>17</v>
      </c>
      <c r="E42" t="s">
        <v>362</v>
      </c>
    </row>
    <row r="43" spans="2:5" x14ac:dyDescent="0.25">
      <c r="B43" t="s">
        <v>366</v>
      </c>
      <c r="C43" t="s">
        <v>367</v>
      </c>
      <c r="D43" t="s">
        <v>17</v>
      </c>
      <c r="E43" t="s">
        <v>368</v>
      </c>
    </row>
    <row r="44" spans="2:5" hidden="1" x14ac:dyDescent="0.25">
      <c r="B44" t="s">
        <v>374</v>
      </c>
      <c r="C44" t="s">
        <v>375</v>
      </c>
      <c r="D44" t="s">
        <v>17</v>
      </c>
      <c r="E44" t="s">
        <v>376</v>
      </c>
    </row>
    <row r="45" spans="2:5" x14ac:dyDescent="0.25">
      <c r="B45" t="s">
        <v>381</v>
      </c>
      <c r="C45" t="s">
        <v>382</v>
      </c>
      <c r="D45" t="s">
        <v>17</v>
      </c>
      <c r="E45" t="s">
        <v>383</v>
      </c>
    </row>
    <row r="46" spans="2:5" hidden="1" x14ac:dyDescent="0.25">
      <c r="B46" t="s">
        <v>390</v>
      </c>
      <c r="C46" t="s">
        <v>391</v>
      </c>
      <c r="D46" t="s">
        <v>17</v>
      </c>
      <c r="E46" t="s">
        <v>376</v>
      </c>
    </row>
    <row r="47" spans="2:5" x14ac:dyDescent="0.25">
      <c r="B47" t="s">
        <v>395</v>
      </c>
      <c r="C47" t="s">
        <v>396</v>
      </c>
      <c r="D47" t="s">
        <v>17</v>
      </c>
      <c r="E47" t="s">
        <v>397</v>
      </c>
    </row>
    <row r="48" spans="2:5" x14ac:dyDescent="0.25">
      <c r="B48" t="s">
        <v>408</v>
      </c>
      <c r="C48" t="s">
        <v>409</v>
      </c>
      <c r="D48" t="s">
        <v>17</v>
      </c>
      <c r="E48" t="s">
        <v>397</v>
      </c>
    </row>
    <row r="49" spans="2:5" x14ac:dyDescent="0.25">
      <c r="B49" t="s">
        <v>415</v>
      </c>
      <c r="C49" t="s">
        <v>416</v>
      </c>
      <c r="D49" t="s">
        <v>17</v>
      </c>
      <c r="E49" t="s">
        <v>53</v>
      </c>
    </row>
    <row r="50" spans="2:5" x14ac:dyDescent="0.25">
      <c r="B50" t="s">
        <v>427</v>
      </c>
      <c r="C50" t="s">
        <v>428</v>
      </c>
      <c r="D50" t="s">
        <v>17</v>
      </c>
      <c r="E50" t="s">
        <v>429</v>
      </c>
    </row>
    <row r="51" spans="2:5" x14ac:dyDescent="0.25">
      <c r="B51" t="s">
        <v>436</v>
      </c>
      <c r="C51" t="s">
        <v>437</v>
      </c>
      <c r="D51" t="s">
        <v>17</v>
      </c>
      <c r="E51" t="s">
        <v>438</v>
      </c>
    </row>
    <row r="52" spans="2:5" hidden="1" x14ac:dyDescent="0.25">
      <c r="B52" t="s">
        <v>450</v>
      </c>
      <c r="C52" t="s">
        <v>451</v>
      </c>
      <c r="D52" t="s">
        <v>456</v>
      </c>
      <c r="E52" t="s">
        <v>453</v>
      </c>
    </row>
    <row r="53" spans="2:5" x14ac:dyDescent="0.25">
      <c r="B53" t="s">
        <v>201</v>
      </c>
      <c r="C53" t="s">
        <v>457</v>
      </c>
      <c r="D53" t="s">
        <v>17</v>
      </c>
      <c r="E53" t="s">
        <v>458</v>
      </c>
    </row>
    <row r="54" spans="2:5" x14ac:dyDescent="0.25">
      <c r="B54" t="s">
        <v>463</v>
      </c>
      <c r="C54" t="s">
        <v>464</v>
      </c>
      <c r="D54" t="s">
        <v>17</v>
      </c>
      <c r="E54" t="s">
        <v>53</v>
      </c>
    </row>
    <row r="55" spans="2:5" x14ac:dyDescent="0.25">
      <c r="B55" t="s">
        <v>469</v>
      </c>
      <c r="C55" t="s">
        <v>470</v>
      </c>
      <c r="D55" t="s">
        <v>17</v>
      </c>
      <c r="E55" t="s">
        <v>471</v>
      </c>
    </row>
    <row r="56" spans="2:5" x14ac:dyDescent="0.25">
      <c r="B56" t="s">
        <v>473</v>
      </c>
      <c r="C56" t="s">
        <v>474</v>
      </c>
      <c r="D56" t="s">
        <v>17</v>
      </c>
      <c r="E56" t="s">
        <v>53</v>
      </c>
    </row>
    <row r="57" spans="2:5" hidden="1" x14ac:dyDescent="0.25">
      <c r="B57" t="s">
        <v>133</v>
      </c>
      <c r="C57" t="s">
        <v>481</v>
      </c>
      <c r="D57" t="s">
        <v>17</v>
      </c>
      <c r="E57" t="s">
        <v>482</v>
      </c>
    </row>
    <row r="58" spans="2:5" hidden="1" x14ac:dyDescent="0.25">
      <c r="B58" t="s">
        <v>486</v>
      </c>
      <c r="C58" t="s">
        <v>487</v>
      </c>
      <c r="D58" t="s">
        <v>17</v>
      </c>
      <c r="E58" t="s">
        <v>301</v>
      </c>
    </row>
    <row r="59" spans="2:5" x14ac:dyDescent="0.25">
      <c r="B59" t="s">
        <v>492</v>
      </c>
      <c r="C59" t="s">
        <v>493</v>
      </c>
      <c r="D59" t="s">
        <v>17</v>
      </c>
      <c r="E59" t="s">
        <v>494</v>
      </c>
    </row>
    <row r="60" spans="2:5" hidden="1" x14ac:dyDescent="0.25">
      <c r="B60" t="s">
        <v>500</v>
      </c>
      <c r="C60" t="s">
        <v>501</v>
      </c>
      <c r="D60" t="s">
        <v>17</v>
      </c>
      <c r="E60" t="s">
        <v>1568</v>
      </c>
    </row>
    <row r="61" spans="2:5" x14ac:dyDescent="0.25">
      <c r="B61" t="s">
        <v>506</v>
      </c>
      <c r="C61" t="s">
        <v>507</v>
      </c>
      <c r="D61" t="s">
        <v>17</v>
      </c>
      <c r="E61" t="s">
        <v>53</v>
      </c>
    </row>
    <row r="62" spans="2:5" x14ac:dyDescent="0.25">
      <c r="B62" t="s">
        <v>512</v>
      </c>
      <c r="C62" t="s">
        <v>513</v>
      </c>
      <c r="D62" t="s">
        <v>17</v>
      </c>
      <c r="E62" t="s">
        <v>62</v>
      </c>
    </row>
    <row r="63" spans="2:5" x14ac:dyDescent="0.25">
      <c r="B63" t="s">
        <v>516</v>
      </c>
      <c r="C63" t="s">
        <v>517</v>
      </c>
      <c r="D63" t="s">
        <v>17</v>
      </c>
      <c r="E63" t="s">
        <v>53</v>
      </c>
    </row>
    <row r="64" spans="2:5" x14ac:dyDescent="0.25">
      <c r="B64" t="s">
        <v>520</v>
      </c>
      <c r="C64" t="s">
        <v>521</v>
      </c>
      <c r="D64" t="s">
        <v>17</v>
      </c>
      <c r="E64" t="s">
        <v>522</v>
      </c>
    </row>
    <row r="65" spans="2:5" hidden="1" x14ac:dyDescent="0.25">
      <c r="B65" t="s">
        <v>524</v>
      </c>
      <c r="C65" t="s">
        <v>525</v>
      </c>
      <c r="D65" t="s">
        <v>17</v>
      </c>
      <c r="E65" t="s">
        <v>301</v>
      </c>
    </row>
    <row r="66" spans="2:5" x14ac:dyDescent="0.25">
      <c r="B66" t="s">
        <v>533</v>
      </c>
      <c r="C66" t="s">
        <v>534</v>
      </c>
      <c r="D66" t="s">
        <v>17</v>
      </c>
      <c r="E66" t="s">
        <v>53</v>
      </c>
    </row>
    <row r="67" spans="2:5" hidden="1" x14ac:dyDescent="0.25">
      <c r="B67" t="s">
        <v>541</v>
      </c>
      <c r="C67" t="s">
        <v>542</v>
      </c>
      <c r="D67" t="s">
        <v>17</v>
      </c>
      <c r="E67" t="s">
        <v>543</v>
      </c>
    </row>
    <row r="68" spans="2:5" x14ac:dyDescent="0.25">
      <c r="B68" t="s">
        <v>546</v>
      </c>
      <c r="C68" t="s">
        <v>547</v>
      </c>
      <c r="D68" t="s">
        <v>17</v>
      </c>
      <c r="E68" t="s">
        <v>548</v>
      </c>
    </row>
    <row r="69" spans="2:5" x14ac:dyDescent="0.25">
      <c r="B69" t="s">
        <v>556</v>
      </c>
      <c r="C69" t="s">
        <v>557</v>
      </c>
      <c r="D69" t="s">
        <v>17</v>
      </c>
      <c r="E69" t="s">
        <v>1568</v>
      </c>
    </row>
    <row r="70" spans="2:5" x14ac:dyDescent="0.25">
      <c r="B70" t="s">
        <v>558</v>
      </c>
      <c r="C70" t="s">
        <v>559</v>
      </c>
      <c r="D70" t="s">
        <v>17</v>
      </c>
      <c r="E70" t="s">
        <v>560</v>
      </c>
    </row>
    <row r="71" spans="2:5" x14ac:dyDescent="0.25">
      <c r="B71" t="s">
        <v>565</v>
      </c>
      <c r="C71" t="s">
        <v>566</v>
      </c>
      <c r="D71" t="s">
        <v>17</v>
      </c>
      <c r="E71" t="s">
        <v>567</v>
      </c>
    </row>
    <row r="72" spans="2:5" x14ac:dyDescent="0.25">
      <c r="B72" t="s">
        <v>572</v>
      </c>
      <c r="C72" t="s">
        <v>573</v>
      </c>
      <c r="D72" t="s">
        <v>17</v>
      </c>
      <c r="E72" t="s">
        <v>62</v>
      </c>
    </row>
    <row r="73" spans="2:5" x14ac:dyDescent="0.25">
      <c r="B73" t="s">
        <v>579</v>
      </c>
      <c r="C73" t="s">
        <v>580</v>
      </c>
      <c r="D73" t="s">
        <v>17</v>
      </c>
      <c r="E73" t="s">
        <v>53</v>
      </c>
    </row>
    <row r="74" spans="2:5" x14ac:dyDescent="0.25">
      <c r="B74" t="s">
        <v>583</v>
      </c>
      <c r="C74" t="s">
        <v>584</v>
      </c>
      <c r="D74" t="s">
        <v>17</v>
      </c>
      <c r="E74" t="s">
        <v>1568</v>
      </c>
    </row>
    <row r="75" spans="2:5" x14ac:dyDescent="0.25">
      <c r="B75" t="s">
        <v>585</v>
      </c>
      <c r="C75" t="s">
        <v>586</v>
      </c>
      <c r="D75" t="s">
        <v>17</v>
      </c>
      <c r="E75" t="s">
        <v>587</v>
      </c>
    </row>
    <row r="76" spans="2:5" x14ac:dyDescent="0.25">
      <c r="B76" t="s">
        <v>588</v>
      </c>
      <c r="C76" t="s">
        <v>589</v>
      </c>
      <c r="D76" t="s">
        <v>17</v>
      </c>
      <c r="E76" t="s">
        <v>1568</v>
      </c>
    </row>
    <row r="77" spans="2:5" hidden="1" x14ac:dyDescent="0.25">
      <c r="B77" t="s">
        <v>590</v>
      </c>
      <c r="C77" t="s">
        <v>591</v>
      </c>
      <c r="D77" t="s">
        <v>17</v>
      </c>
      <c r="E77" t="s">
        <v>301</v>
      </c>
    </row>
  </sheetData>
  <autoFilter ref="B1:E77" xr:uid="{F8B3DDA0-B0A3-4AFD-8AD1-F55ED1A41EF4}">
    <filterColumn colId="0">
      <customFilters>
        <customFilter val="N*"/>
      </custom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AA7D0-8250-4CA8-9370-4A8C22DC361C}">
  <sheetPr filterMode="1"/>
  <dimension ref="K1:M588"/>
  <sheetViews>
    <sheetView workbookViewId="0">
      <selection activeCell="K489" sqref="K489"/>
    </sheetView>
  </sheetViews>
  <sheetFormatPr defaultRowHeight="15" x14ac:dyDescent="0.25"/>
  <sheetData>
    <row r="1" spans="11:13" x14ac:dyDescent="0.25">
      <c r="K1" t="s">
        <v>601</v>
      </c>
      <c r="L1" t="s">
        <v>602</v>
      </c>
      <c r="M1" t="s">
        <v>603</v>
      </c>
    </row>
    <row r="2" spans="11:13" hidden="1" x14ac:dyDescent="0.25">
      <c r="K2" t="s">
        <v>604</v>
      </c>
      <c r="L2" t="s">
        <v>605</v>
      </c>
      <c r="M2" t="s">
        <v>606</v>
      </c>
    </row>
    <row r="3" spans="11:13" hidden="1" x14ac:dyDescent="0.25">
      <c r="K3" t="s">
        <v>607</v>
      </c>
      <c r="L3" t="s">
        <v>608</v>
      </c>
      <c r="M3" t="s">
        <v>609</v>
      </c>
    </row>
    <row r="4" spans="11:13" hidden="1" x14ac:dyDescent="0.25">
      <c r="K4" t="s">
        <v>610</v>
      </c>
      <c r="L4" t="s">
        <v>611</v>
      </c>
      <c r="M4" t="s">
        <v>612</v>
      </c>
    </row>
    <row r="5" spans="11:13" hidden="1" x14ac:dyDescent="0.25"/>
    <row r="6" spans="11:13" hidden="1" x14ac:dyDescent="0.25">
      <c r="M6" t="s">
        <v>613</v>
      </c>
    </row>
    <row r="7" spans="11:13" hidden="1" x14ac:dyDescent="0.25">
      <c r="K7" t="s">
        <v>614</v>
      </c>
      <c r="L7" t="s">
        <v>615</v>
      </c>
      <c r="M7" t="s">
        <v>616</v>
      </c>
    </row>
    <row r="8" spans="11:13" hidden="1" x14ac:dyDescent="0.25">
      <c r="K8" t="s">
        <v>617</v>
      </c>
      <c r="L8" t="s">
        <v>618</v>
      </c>
      <c r="M8" t="s">
        <v>619</v>
      </c>
    </row>
    <row r="9" spans="11:13" hidden="1" x14ac:dyDescent="0.25">
      <c r="K9" t="s">
        <v>620</v>
      </c>
      <c r="L9" t="s">
        <v>621</v>
      </c>
      <c r="M9" t="s">
        <v>622</v>
      </c>
    </row>
    <row r="10" spans="11:13" hidden="1" x14ac:dyDescent="0.25">
      <c r="K10" t="s">
        <v>623</v>
      </c>
      <c r="L10" t="s">
        <v>624</v>
      </c>
      <c r="M10" t="s">
        <v>625</v>
      </c>
    </row>
    <row r="11" spans="11:13" hidden="1" x14ac:dyDescent="0.25">
      <c r="K11" t="s">
        <v>626</v>
      </c>
      <c r="L11" t="s">
        <v>627</v>
      </c>
      <c r="M11" t="s">
        <v>628</v>
      </c>
    </row>
    <row r="12" spans="11:13" hidden="1" x14ac:dyDescent="0.25">
      <c r="L12" t="s">
        <v>629</v>
      </c>
      <c r="M12" t="s">
        <v>630</v>
      </c>
    </row>
    <row r="13" spans="11:13" hidden="1" x14ac:dyDescent="0.25">
      <c r="K13" t="s">
        <v>631</v>
      </c>
      <c r="L13" t="s">
        <v>632</v>
      </c>
      <c r="M13" t="s">
        <v>633</v>
      </c>
    </row>
    <row r="14" spans="11:13" hidden="1" x14ac:dyDescent="0.25">
      <c r="K14" t="s">
        <v>634</v>
      </c>
      <c r="L14" t="s">
        <v>635</v>
      </c>
      <c r="M14" t="s">
        <v>636</v>
      </c>
    </row>
    <row r="15" spans="11:13" hidden="1" x14ac:dyDescent="0.25">
      <c r="K15" t="s">
        <v>637</v>
      </c>
      <c r="L15" t="s">
        <v>638</v>
      </c>
      <c r="M15" t="s">
        <v>639</v>
      </c>
    </row>
    <row r="16" spans="11:13" hidden="1" x14ac:dyDescent="0.25">
      <c r="K16" t="s">
        <v>640</v>
      </c>
      <c r="L16" t="s">
        <v>641</v>
      </c>
      <c r="M16" t="s">
        <v>642</v>
      </c>
    </row>
    <row r="17" spans="11:13" hidden="1" x14ac:dyDescent="0.25">
      <c r="M17" t="s">
        <v>643</v>
      </c>
    </row>
    <row r="18" spans="11:13" hidden="1" x14ac:dyDescent="0.25">
      <c r="M18" t="s">
        <v>644</v>
      </c>
    </row>
    <row r="19" spans="11:13" hidden="1" x14ac:dyDescent="0.25">
      <c r="M19" t="s">
        <v>645</v>
      </c>
    </row>
    <row r="20" spans="11:13" hidden="1" x14ac:dyDescent="0.25">
      <c r="M20" t="s">
        <v>646</v>
      </c>
    </row>
    <row r="21" spans="11:13" hidden="1" x14ac:dyDescent="0.25">
      <c r="M21" t="s">
        <v>647</v>
      </c>
    </row>
    <row r="22" spans="11:13" hidden="1" x14ac:dyDescent="0.25">
      <c r="M22" t="s">
        <v>648</v>
      </c>
    </row>
    <row r="23" spans="11:13" hidden="1" x14ac:dyDescent="0.25">
      <c r="M23" t="s">
        <v>649</v>
      </c>
    </row>
    <row r="24" spans="11:13" hidden="1" x14ac:dyDescent="0.25"/>
    <row r="25" spans="11:13" hidden="1" x14ac:dyDescent="0.25">
      <c r="K25" t="s">
        <v>650</v>
      </c>
      <c r="L25" t="s">
        <v>651</v>
      </c>
      <c r="M25" t="s">
        <v>652</v>
      </c>
    </row>
    <row r="26" spans="11:13" hidden="1" x14ac:dyDescent="0.25">
      <c r="M26" t="s">
        <v>653</v>
      </c>
    </row>
    <row r="27" spans="11:13" hidden="1" x14ac:dyDescent="0.25"/>
    <row r="28" spans="11:13" hidden="1" x14ac:dyDescent="0.25">
      <c r="K28" t="s">
        <v>654</v>
      </c>
      <c r="L28" t="s">
        <v>655</v>
      </c>
      <c r="M28" t="s">
        <v>656</v>
      </c>
    </row>
    <row r="29" spans="11:13" hidden="1" x14ac:dyDescent="0.25">
      <c r="K29" t="s">
        <v>657</v>
      </c>
      <c r="L29" t="s">
        <v>658</v>
      </c>
      <c r="M29" t="s">
        <v>659</v>
      </c>
    </row>
    <row r="30" spans="11:13" hidden="1" x14ac:dyDescent="0.25"/>
    <row r="31" spans="11:13" hidden="1" x14ac:dyDescent="0.25">
      <c r="M31" t="s">
        <v>660</v>
      </c>
    </row>
    <row r="32" spans="11:13" hidden="1" x14ac:dyDescent="0.25">
      <c r="K32" t="s">
        <v>661</v>
      </c>
      <c r="L32" t="s">
        <v>662</v>
      </c>
      <c r="M32" t="s">
        <v>663</v>
      </c>
    </row>
    <row r="33" spans="11:13" hidden="1" x14ac:dyDescent="0.25"/>
    <row r="34" spans="11:13" hidden="1" x14ac:dyDescent="0.25">
      <c r="K34" t="s">
        <v>664</v>
      </c>
      <c r="L34" t="s">
        <v>665</v>
      </c>
      <c r="M34" t="s">
        <v>666</v>
      </c>
    </row>
    <row r="35" spans="11:13" hidden="1" x14ac:dyDescent="0.25">
      <c r="K35" t="s">
        <v>667</v>
      </c>
      <c r="L35" t="s">
        <v>668</v>
      </c>
      <c r="M35" t="s">
        <v>669</v>
      </c>
    </row>
    <row r="36" spans="11:13" hidden="1" x14ac:dyDescent="0.25">
      <c r="M36" t="s">
        <v>670</v>
      </c>
    </row>
    <row r="37" spans="11:13" hidden="1" x14ac:dyDescent="0.25">
      <c r="M37" t="s">
        <v>671</v>
      </c>
    </row>
    <row r="38" spans="11:13" hidden="1" x14ac:dyDescent="0.25">
      <c r="M38" t="s">
        <v>672</v>
      </c>
    </row>
    <row r="39" spans="11:13" hidden="1" x14ac:dyDescent="0.25">
      <c r="M39" t="s">
        <v>673</v>
      </c>
    </row>
    <row r="40" spans="11:13" hidden="1" x14ac:dyDescent="0.25">
      <c r="M40" t="s">
        <v>674</v>
      </c>
    </row>
    <row r="41" spans="11:13" hidden="1" x14ac:dyDescent="0.25"/>
    <row r="42" spans="11:13" hidden="1" x14ac:dyDescent="0.25">
      <c r="K42" t="s">
        <v>675</v>
      </c>
      <c r="L42" t="s">
        <v>676</v>
      </c>
      <c r="M42" t="s">
        <v>677</v>
      </c>
    </row>
    <row r="43" spans="11:13" hidden="1" x14ac:dyDescent="0.25">
      <c r="M43" t="s">
        <v>678</v>
      </c>
    </row>
    <row r="44" spans="11:13" hidden="1" x14ac:dyDescent="0.25">
      <c r="M44" t="s">
        <v>679</v>
      </c>
    </row>
    <row r="45" spans="11:13" hidden="1" x14ac:dyDescent="0.25">
      <c r="M45" t="s">
        <v>680</v>
      </c>
    </row>
    <row r="46" spans="11:13" hidden="1" x14ac:dyDescent="0.25">
      <c r="M46" t="s">
        <v>681</v>
      </c>
    </row>
    <row r="47" spans="11:13" hidden="1" x14ac:dyDescent="0.25">
      <c r="M47" t="s">
        <v>682</v>
      </c>
    </row>
    <row r="48" spans="11:13" hidden="1" x14ac:dyDescent="0.25">
      <c r="M48" t="s">
        <v>683</v>
      </c>
    </row>
    <row r="49" spans="11:13" hidden="1" x14ac:dyDescent="0.25"/>
    <row r="50" spans="11:13" hidden="1" x14ac:dyDescent="0.25">
      <c r="K50" t="s">
        <v>684</v>
      </c>
      <c r="L50" t="s">
        <v>685</v>
      </c>
      <c r="M50" t="s">
        <v>686</v>
      </c>
    </row>
    <row r="51" spans="11:13" hidden="1" x14ac:dyDescent="0.25">
      <c r="K51" t="s">
        <v>687</v>
      </c>
      <c r="L51" t="s">
        <v>688</v>
      </c>
      <c r="M51" t="s">
        <v>689</v>
      </c>
    </row>
    <row r="52" spans="11:13" hidden="1" x14ac:dyDescent="0.25">
      <c r="K52" t="s">
        <v>690</v>
      </c>
      <c r="L52" t="s">
        <v>691</v>
      </c>
      <c r="M52" t="s">
        <v>692</v>
      </c>
    </row>
    <row r="53" spans="11:13" hidden="1" x14ac:dyDescent="0.25">
      <c r="K53" t="s">
        <v>693</v>
      </c>
      <c r="L53" t="s">
        <v>694</v>
      </c>
      <c r="M53" t="s">
        <v>695</v>
      </c>
    </row>
    <row r="54" spans="11:13" hidden="1" x14ac:dyDescent="0.25">
      <c r="K54" t="s">
        <v>696</v>
      </c>
      <c r="L54" t="s">
        <v>697</v>
      </c>
      <c r="M54" t="s">
        <v>698</v>
      </c>
    </row>
    <row r="55" spans="11:13" hidden="1" x14ac:dyDescent="0.25">
      <c r="K55" t="s">
        <v>699</v>
      </c>
      <c r="L55" t="s">
        <v>700</v>
      </c>
      <c r="M55" t="s">
        <v>701</v>
      </c>
    </row>
    <row r="56" spans="11:13" hidden="1" x14ac:dyDescent="0.25">
      <c r="K56" t="s">
        <v>702</v>
      </c>
      <c r="L56" t="s">
        <v>703</v>
      </c>
      <c r="M56" t="s">
        <v>704</v>
      </c>
    </row>
    <row r="57" spans="11:13" hidden="1" x14ac:dyDescent="0.25">
      <c r="K57" t="s">
        <v>705</v>
      </c>
      <c r="L57" t="s">
        <v>706</v>
      </c>
      <c r="M57" t="s">
        <v>707</v>
      </c>
    </row>
    <row r="58" spans="11:13" hidden="1" x14ac:dyDescent="0.25">
      <c r="L58" t="s">
        <v>708</v>
      </c>
      <c r="M58" t="s">
        <v>709</v>
      </c>
    </row>
    <row r="59" spans="11:13" hidden="1" x14ac:dyDescent="0.25">
      <c r="L59" t="s">
        <v>710</v>
      </c>
      <c r="M59" t="s">
        <v>711</v>
      </c>
    </row>
    <row r="60" spans="11:13" hidden="1" x14ac:dyDescent="0.25">
      <c r="L60" t="s">
        <v>712</v>
      </c>
      <c r="M60" t="s">
        <v>713</v>
      </c>
    </row>
    <row r="61" spans="11:13" hidden="1" x14ac:dyDescent="0.25">
      <c r="L61" t="s">
        <v>714</v>
      </c>
      <c r="M61" t="s">
        <v>715</v>
      </c>
    </row>
    <row r="62" spans="11:13" hidden="1" x14ac:dyDescent="0.25">
      <c r="K62" t="s">
        <v>716</v>
      </c>
      <c r="L62" t="s">
        <v>717</v>
      </c>
      <c r="M62" t="s">
        <v>718</v>
      </c>
    </row>
    <row r="63" spans="11:13" hidden="1" x14ac:dyDescent="0.25">
      <c r="K63" t="s">
        <v>719</v>
      </c>
      <c r="L63" t="s">
        <v>720</v>
      </c>
      <c r="M63" t="s">
        <v>721</v>
      </c>
    </row>
    <row r="64" spans="11:13" hidden="1" x14ac:dyDescent="0.25">
      <c r="M64" t="s">
        <v>722</v>
      </c>
    </row>
    <row r="65" spans="11:13" hidden="1" x14ac:dyDescent="0.25">
      <c r="M65" t="s">
        <v>723</v>
      </c>
    </row>
    <row r="66" spans="11:13" hidden="1" x14ac:dyDescent="0.25"/>
    <row r="67" spans="11:13" hidden="1" x14ac:dyDescent="0.25">
      <c r="K67" t="s">
        <v>724</v>
      </c>
      <c r="L67" t="s">
        <v>725</v>
      </c>
      <c r="M67" t="s">
        <v>726</v>
      </c>
    </row>
    <row r="68" spans="11:13" hidden="1" x14ac:dyDescent="0.25">
      <c r="K68" t="s">
        <v>727</v>
      </c>
      <c r="L68" t="s">
        <v>728</v>
      </c>
      <c r="M68" t="s">
        <v>729</v>
      </c>
    </row>
    <row r="69" spans="11:13" hidden="1" x14ac:dyDescent="0.25">
      <c r="K69" t="s">
        <v>730</v>
      </c>
      <c r="L69" t="s">
        <v>731</v>
      </c>
      <c r="M69" t="s">
        <v>732</v>
      </c>
    </row>
    <row r="70" spans="11:13" hidden="1" x14ac:dyDescent="0.25">
      <c r="K70" t="s">
        <v>733</v>
      </c>
      <c r="L70" t="s">
        <v>734</v>
      </c>
      <c r="M70" t="s">
        <v>735</v>
      </c>
    </row>
    <row r="71" spans="11:13" hidden="1" x14ac:dyDescent="0.25">
      <c r="K71" t="s">
        <v>736</v>
      </c>
      <c r="L71" t="s">
        <v>737</v>
      </c>
      <c r="M71" t="s">
        <v>738</v>
      </c>
    </row>
    <row r="72" spans="11:13" hidden="1" x14ac:dyDescent="0.25">
      <c r="K72" t="s">
        <v>739</v>
      </c>
      <c r="L72" t="s">
        <v>740</v>
      </c>
      <c r="M72" t="s">
        <v>741</v>
      </c>
    </row>
    <row r="73" spans="11:13" hidden="1" x14ac:dyDescent="0.25">
      <c r="M73" t="s">
        <v>742</v>
      </c>
    </row>
    <row r="74" spans="11:13" hidden="1" x14ac:dyDescent="0.25">
      <c r="M74" t="s">
        <v>743</v>
      </c>
    </row>
    <row r="75" spans="11:13" hidden="1" x14ac:dyDescent="0.25">
      <c r="M75" t="s">
        <v>744</v>
      </c>
    </row>
    <row r="76" spans="11:13" hidden="1" x14ac:dyDescent="0.25">
      <c r="M76" t="s">
        <v>745</v>
      </c>
    </row>
    <row r="77" spans="11:13" hidden="1" x14ac:dyDescent="0.25"/>
    <row r="78" spans="11:13" hidden="1" x14ac:dyDescent="0.25">
      <c r="K78" t="s">
        <v>746</v>
      </c>
      <c r="L78" t="s">
        <v>747</v>
      </c>
      <c r="M78" t="s">
        <v>748</v>
      </c>
    </row>
    <row r="79" spans="11:13" hidden="1" x14ac:dyDescent="0.25">
      <c r="K79" t="s">
        <v>749</v>
      </c>
      <c r="L79" t="s">
        <v>750</v>
      </c>
      <c r="M79" t="s">
        <v>751</v>
      </c>
    </row>
    <row r="80" spans="11:13" hidden="1" x14ac:dyDescent="0.25">
      <c r="K80" t="s">
        <v>752</v>
      </c>
      <c r="L80" t="s">
        <v>753</v>
      </c>
      <c r="M80" t="s">
        <v>754</v>
      </c>
    </row>
    <row r="81" spans="11:13" hidden="1" x14ac:dyDescent="0.25">
      <c r="K81" t="s">
        <v>755</v>
      </c>
      <c r="L81" t="s">
        <v>756</v>
      </c>
      <c r="M81" t="s">
        <v>757</v>
      </c>
    </row>
    <row r="82" spans="11:13" hidden="1" x14ac:dyDescent="0.25">
      <c r="K82" t="s">
        <v>758</v>
      </c>
      <c r="L82" t="s">
        <v>759</v>
      </c>
      <c r="M82" t="s">
        <v>760</v>
      </c>
    </row>
    <row r="83" spans="11:13" hidden="1" x14ac:dyDescent="0.25">
      <c r="M83" t="s">
        <v>761</v>
      </c>
    </row>
    <row r="84" spans="11:13" hidden="1" x14ac:dyDescent="0.25">
      <c r="M84" t="s">
        <v>762</v>
      </c>
    </row>
    <row r="85" spans="11:13" hidden="1" x14ac:dyDescent="0.25">
      <c r="M85" t="s">
        <v>763</v>
      </c>
    </row>
    <row r="86" spans="11:13" hidden="1" x14ac:dyDescent="0.25">
      <c r="M86" t="s">
        <v>764</v>
      </c>
    </row>
    <row r="87" spans="11:13" hidden="1" x14ac:dyDescent="0.25">
      <c r="M87" t="s">
        <v>765</v>
      </c>
    </row>
    <row r="88" spans="11:13" hidden="1" x14ac:dyDescent="0.25">
      <c r="M88" t="s">
        <v>766</v>
      </c>
    </row>
    <row r="89" spans="11:13" hidden="1" x14ac:dyDescent="0.25">
      <c r="M89" t="s">
        <v>767</v>
      </c>
    </row>
    <row r="90" spans="11:13" hidden="1" x14ac:dyDescent="0.25">
      <c r="M90" t="s">
        <v>768</v>
      </c>
    </row>
    <row r="91" spans="11:13" hidden="1" x14ac:dyDescent="0.25">
      <c r="M91" t="s">
        <v>769</v>
      </c>
    </row>
    <row r="92" spans="11:13" hidden="1" x14ac:dyDescent="0.25">
      <c r="M92" t="s">
        <v>770</v>
      </c>
    </row>
    <row r="93" spans="11:13" hidden="1" x14ac:dyDescent="0.25">
      <c r="M93" t="s">
        <v>771</v>
      </c>
    </row>
    <row r="94" spans="11:13" hidden="1" x14ac:dyDescent="0.25"/>
    <row r="95" spans="11:13" hidden="1" x14ac:dyDescent="0.25">
      <c r="K95" t="s">
        <v>772</v>
      </c>
      <c r="L95" t="s">
        <v>773</v>
      </c>
      <c r="M95" t="s">
        <v>774</v>
      </c>
    </row>
    <row r="96" spans="11:13" hidden="1" x14ac:dyDescent="0.25"/>
    <row r="97" spans="11:13" hidden="1" x14ac:dyDescent="0.25">
      <c r="M97" t="s">
        <v>775</v>
      </c>
    </row>
    <row r="98" spans="11:13" hidden="1" x14ac:dyDescent="0.25"/>
    <row r="99" spans="11:13" hidden="1" x14ac:dyDescent="0.25">
      <c r="M99" t="s">
        <v>776</v>
      </c>
    </row>
    <row r="100" spans="11:13" hidden="1" x14ac:dyDescent="0.25"/>
    <row r="101" spans="11:13" hidden="1" x14ac:dyDescent="0.25">
      <c r="M101" t="s">
        <v>777</v>
      </c>
    </row>
    <row r="102" spans="11:13" hidden="1" x14ac:dyDescent="0.25">
      <c r="M102" t="s">
        <v>778</v>
      </c>
    </row>
    <row r="103" spans="11:13" hidden="1" x14ac:dyDescent="0.25">
      <c r="M103" t="s">
        <v>779</v>
      </c>
    </row>
    <row r="104" spans="11:13" hidden="1" x14ac:dyDescent="0.25"/>
    <row r="105" spans="11:13" hidden="1" x14ac:dyDescent="0.25">
      <c r="M105" t="s">
        <v>780</v>
      </c>
    </row>
    <row r="106" spans="11:13" hidden="1" x14ac:dyDescent="0.25"/>
    <row r="107" spans="11:13" hidden="1" x14ac:dyDescent="0.25">
      <c r="M107" t="s">
        <v>781</v>
      </c>
    </row>
    <row r="108" spans="11:13" hidden="1" x14ac:dyDescent="0.25"/>
    <row r="109" spans="11:13" hidden="1" x14ac:dyDescent="0.25">
      <c r="K109" t="s">
        <v>782</v>
      </c>
      <c r="L109" t="s">
        <v>783</v>
      </c>
      <c r="M109" t="s">
        <v>784</v>
      </c>
    </row>
    <row r="110" spans="11:13" hidden="1" x14ac:dyDescent="0.25">
      <c r="L110" t="s">
        <v>785</v>
      </c>
      <c r="M110" t="s">
        <v>786</v>
      </c>
    </row>
    <row r="111" spans="11:13" hidden="1" x14ac:dyDescent="0.25">
      <c r="K111" t="s">
        <v>787</v>
      </c>
      <c r="L111" t="s">
        <v>788</v>
      </c>
      <c r="M111" t="s">
        <v>789</v>
      </c>
    </row>
    <row r="112" spans="11:13" hidden="1" x14ac:dyDescent="0.25">
      <c r="K112" t="s">
        <v>790</v>
      </c>
      <c r="L112" t="s">
        <v>791</v>
      </c>
      <c r="M112" t="s">
        <v>792</v>
      </c>
    </row>
    <row r="113" spans="11:13" hidden="1" x14ac:dyDescent="0.25">
      <c r="K113" t="s">
        <v>793</v>
      </c>
      <c r="L113" t="s">
        <v>794</v>
      </c>
      <c r="M113" t="s">
        <v>795</v>
      </c>
    </row>
    <row r="114" spans="11:13" hidden="1" x14ac:dyDescent="0.25">
      <c r="K114" t="s">
        <v>796</v>
      </c>
      <c r="L114" t="s">
        <v>797</v>
      </c>
      <c r="M114" t="s">
        <v>798</v>
      </c>
    </row>
    <row r="115" spans="11:13" hidden="1" x14ac:dyDescent="0.25"/>
    <row r="116" spans="11:13" hidden="1" x14ac:dyDescent="0.25">
      <c r="M116" t="s">
        <v>799</v>
      </c>
    </row>
    <row r="117" spans="11:13" hidden="1" x14ac:dyDescent="0.25">
      <c r="L117" t="s">
        <v>800</v>
      </c>
      <c r="M117" t="s">
        <v>801</v>
      </c>
    </row>
    <row r="118" spans="11:13" hidden="1" x14ac:dyDescent="0.25">
      <c r="K118" t="s">
        <v>802</v>
      </c>
      <c r="L118" t="s">
        <v>803</v>
      </c>
      <c r="M118" t="s">
        <v>804</v>
      </c>
    </row>
    <row r="119" spans="11:13" hidden="1" x14ac:dyDescent="0.25">
      <c r="M119" t="s">
        <v>805</v>
      </c>
    </row>
    <row r="120" spans="11:13" hidden="1" x14ac:dyDescent="0.25"/>
    <row r="121" spans="11:13" hidden="1" x14ac:dyDescent="0.25">
      <c r="K121" t="s">
        <v>806</v>
      </c>
      <c r="L121" t="s">
        <v>807</v>
      </c>
      <c r="M121" t="s">
        <v>808</v>
      </c>
    </row>
    <row r="122" spans="11:13" hidden="1" x14ac:dyDescent="0.25"/>
    <row r="123" spans="11:13" hidden="1" x14ac:dyDescent="0.25">
      <c r="M123" t="s">
        <v>809</v>
      </c>
    </row>
    <row r="124" spans="11:13" hidden="1" x14ac:dyDescent="0.25">
      <c r="K124" t="s">
        <v>810</v>
      </c>
      <c r="L124" t="s">
        <v>811</v>
      </c>
      <c r="M124" t="s">
        <v>812</v>
      </c>
    </row>
    <row r="125" spans="11:13" hidden="1" x14ac:dyDescent="0.25">
      <c r="M125" t="s">
        <v>813</v>
      </c>
    </row>
    <row r="126" spans="11:13" hidden="1" x14ac:dyDescent="0.25">
      <c r="M126" t="s">
        <v>814</v>
      </c>
    </row>
    <row r="127" spans="11:13" hidden="1" x14ac:dyDescent="0.25">
      <c r="M127" t="s">
        <v>815</v>
      </c>
    </row>
    <row r="128" spans="11:13" hidden="1" x14ac:dyDescent="0.25">
      <c r="M128" t="s">
        <v>816</v>
      </c>
    </row>
    <row r="129" spans="11:13" hidden="1" x14ac:dyDescent="0.25">
      <c r="M129" t="s">
        <v>817</v>
      </c>
    </row>
    <row r="130" spans="11:13" hidden="1" x14ac:dyDescent="0.25"/>
    <row r="131" spans="11:13" hidden="1" x14ac:dyDescent="0.25">
      <c r="K131" t="s">
        <v>818</v>
      </c>
      <c r="L131" t="s">
        <v>819</v>
      </c>
      <c r="M131" t="s">
        <v>820</v>
      </c>
    </row>
    <row r="132" spans="11:13" hidden="1" x14ac:dyDescent="0.25">
      <c r="M132" t="s">
        <v>821</v>
      </c>
    </row>
    <row r="133" spans="11:13" hidden="1" x14ac:dyDescent="0.25">
      <c r="M133" t="s">
        <v>822</v>
      </c>
    </row>
    <row r="134" spans="11:13" hidden="1" x14ac:dyDescent="0.25">
      <c r="M134" t="s">
        <v>823</v>
      </c>
    </row>
    <row r="135" spans="11:13" hidden="1" x14ac:dyDescent="0.25">
      <c r="M135" t="s">
        <v>824</v>
      </c>
    </row>
    <row r="136" spans="11:13" hidden="1" x14ac:dyDescent="0.25">
      <c r="M136" t="s">
        <v>825</v>
      </c>
    </row>
    <row r="137" spans="11:13" hidden="1" x14ac:dyDescent="0.25"/>
    <row r="138" spans="11:13" hidden="1" x14ac:dyDescent="0.25">
      <c r="K138" t="s">
        <v>826</v>
      </c>
      <c r="L138" t="s">
        <v>827</v>
      </c>
      <c r="M138" t="s">
        <v>828</v>
      </c>
    </row>
    <row r="139" spans="11:13" hidden="1" x14ac:dyDescent="0.25">
      <c r="K139" t="s">
        <v>829</v>
      </c>
      <c r="L139" t="s">
        <v>830</v>
      </c>
      <c r="M139" t="s">
        <v>831</v>
      </c>
    </row>
    <row r="140" spans="11:13" hidden="1" x14ac:dyDescent="0.25">
      <c r="M140" t="s">
        <v>832</v>
      </c>
    </row>
    <row r="141" spans="11:13" hidden="1" x14ac:dyDescent="0.25">
      <c r="M141" t="s">
        <v>833</v>
      </c>
    </row>
    <row r="142" spans="11:13" hidden="1" x14ac:dyDescent="0.25">
      <c r="M142" t="s">
        <v>834</v>
      </c>
    </row>
    <row r="143" spans="11:13" hidden="1" x14ac:dyDescent="0.25">
      <c r="M143" t="s">
        <v>835</v>
      </c>
    </row>
    <row r="144" spans="11:13" hidden="1" x14ac:dyDescent="0.25"/>
    <row r="145" spans="11:13" hidden="1" x14ac:dyDescent="0.25">
      <c r="K145" t="s">
        <v>836</v>
      </c>
      <c r="L145" t="s">
        <v>837</v>
      </c>
      <c r="M145" t="s">
        <v>838</v>
      </c>
    </row>
    <row r="146" spans="11:13" hidden="1" x14ac:dyDescent="0.25">
      <c r="M146" t="s">
        <v>839</v>
      </c>
    </row>
    <row r="147" spans="11:13" hidden="1" x14ac:dyDescent="0.25">
      <c r="M147" t="s">
        <v>840</v>
      </c>
    </row>
    <row r="148" spans="11:13" hidden="1" x14ac:dyDescent="0.25">
      <c r="M148" t="s">
        <v>841</v>
      </c>
    </row>
    <row r="149" spans="11:13" hidden="1" x14ac:dyDescent="0.25">
      <c r="M149" t="s">
        <v>842</v>
      </c>
    </row>
    <row r="150" spans="11:13" hidden="1" x14ac:dyDescent="0.25">
      <c r="M150" t="s">
        <v>843</v>
      </c>
    </row>
    <row r="151" spans="11:13" hidden="1" x14ac:dyDescent="0.25">
      <c r="M151" t="s">
        <v>844</v>
      </c>
    </row>
    <row r="152" spans="11:13" hidden="1" x14ac:dyDescent="0.25"/>
    <row r="153" spans="11:13" hidden="1" x14ac:dyDescent="0.25">
      <c r="K153" t="s">
        <v>845</v>
      </c>
      <c r="L153" t="s">
        <v>846</v>
      </c>
      <c r="M153" t="s">
        <v>847</v>
      </c>
    </row>
    <row r="154" spans="11:13" hidden="1" x14ac:dyDescent="0.25">
      <c r="K154" t="s">
        <v>848</v>
      </c>
      <c r="L154" t="s">
        <v>849</v>
      </c>
      <c r="M154" t="s">
        <v>850</v>
      </c>
    </row>
    <row r="155" spans="11:13" hidden="1" x14ac:dyDescent="0.25">
      <c r="K155" t="s">
        <v>851</v>
      </c>
      <c r="L155" t="s">
        <v>852</v>
      </c>
      <c r="M155" t="s">
        <v>853</v>
      </c>
    </row>
    <row r="156" spans="11:13" hidden="1" x14ac:dyDescent="0.25"/>
    <row r="157" spans="11:13" hidden="1" x14ac:dyDescent="0.25">
      <c r="M157" t="s">
        <v>854</v>
      </c>
    </row>
    <row r="158" spans="11:13" hidden="1" x14ac:dyDescent="0.25">
      <c r="K158" t="s">
        <v>855</v>
      </c>
      <c r="L158" t="s">
        <v>856</v>
      </c>
      <c r="M158" t="s">
        <v>857</v>
      </c>
    </row>
    <row r="159" spans="11:13" hidden="1" x14ac:dyDescent="0.25">
      <c r="K159" t="s">
        <v>858</v>
      </c>
      <c r="L159" t="s">
        <v>859</v>
      </c>
      <c r="M159" t="s">
        <v>860</v>
      </c>
    </row>
    <row r="160" spans="11:13" hidden="1" x14ac:dyDescent="0.25">
      <c r="K160" t="s">
        <v>861</v>
      </c>
      <c r="L160" t="s">
        <v>862</v>
      </c>
      <c r="M160" t="s">
        <v>863</v>
      </c>
    </row>
    <row r="161" spans="11:13" hidden="1" x14ac:dyDescent="0.25">
      <c r="M161" t="s">
        <v>864</v>
      </c>
    </row>
    <row r="162" spans="11:13" hidden="1" x14ac:dyDescent="0.25">
      <c r="M162" t="s">
        <v>865</v>
      </c>
    </row>
    <row r="163" spans="11:13" hidden="1" x14ac:dyDescent="0.25"/>
    <row r="164" spans="11:13" hidden="1" x14ac:dyDescent="0.25">
      <c r="K164" t="s">
        <v>866</v>
      </c>
      <c r="L164" t="s">
        <v>867</v>
      </c>
      <c r="M164" t="s">
        <v>868</v>
      </c>
    </row>
    <row r="165" spans="11:13" hidden="1" x14ac:dyDescent="0.25">
      <c r="K165" t="s">
        <v>869</v>
      </c>
      <c r="L165" t="s">
        <v>870</v>
      </c>
      <c r="M165" t="s">
        <v>871</v>
      </c>
    </row>
    <row r="166" spans="11:13" hidden="1" x14ac:dyDescent="0.25">
      <c r="K166" t="s">
        <v>872</v>
      </c>
      <c r="L166" t="s">
        <v>873</v>
      </c>
      <c r="M166" t="s">
        <v>874</v>
      </c>
    </row>
    <row r="167" spans="11:13" hidden="1" x14ac:dyDescent="0.25">
      <c r="K167" t="s">
        <v>875</v>
      </c>
      <c r="L167" t="s">
        <v>876</v>
      </c>
      <c r="M167" t="s">
        <v>877</v>
      </c>
    </row>
    <row r="168" spans="11:13" hidden="1" x14ac:dyDescent="0.25">
      <c r="K168" t="s">
        <v>878</v>
      </c>
      <c r="L168" t="s">
        <v>879</v>
      </c>
      <c r="M168" t="s">
        <v>880</v>
      </c>
    </row>
    <row r="169" spans="11:13" hidden="1" x14ac:dyDescent="0.25">
      <c r="K169" t="s">
        <v>881</v>
      </c>
      <c r="L169" t="s">
        <v>882</v>
      </c>
      <c r="M169" t="s">
        <v>883</v>
      </c>
    </row>
    <row r="170" spans="11:13" hidden="1" x14ac:dyDescent="0.25">
      <c r="K170" t="s">
        <v>884</v>
      </c>
      <c r="L170" t="s">
        <v>885</v>
      </c>
      <c r="M170" t="s">
        <v>886</v>
      </c>
    </row>
    <row r="171" spans="11:13" hidden="1" x14ac:dyDescent="0.25">
      <c r="K171" t="s">
        <v>887</v>
      </c>
      <c r="L171" t="s">
        <v>888</v>
      </c>
    </row>
    <row r="172" spans="11:13" hidden="1" x14ac:dyDescent="0.25">
      <c r="K172" t="s">
        <v>889</v>
      </c>
      <c r="L172" t="s">
        <v>890</v>
      </c>
      <c r="M172" t="s">
        <v>891</v>
      </c>
    </row>
    <row r="173" spans="11:13" hidden="1" x14ac:dyDescent="0.25">
      <c r="K173" t="s">
        <v>892</v>
      </c>
      <c r="L173" t="s">
        <v>893</v>
      </c>
      <c r="M173" t="s">
        <v>894</v>
      </c>
    </row>
    <row r="174" spans="11:13" hidden="1" x14ac:dyDescent="0.25">
      <c r="M174" t="s">
        <v>895</v>
      </c>
    </row>
    <row r="175" spans="11:13" hidden="1" x14ac:dyDescent="0.25">
      <c r="M175" t="s">
        <v>896</v>
      </c>
    </row>
    <row r="176" spans="11:13" hidden="1" x14ac:dyDescent="0.25">
      <c r="M176" t="s">
        <v>897</v>
      </c>
    </row>
    <row r="177" spans="11:13" hidden="1" x14ac:dyDescent="0.25"/>
    <row r="178" spans="11:13" hidden="1" x14ac:dyDescent="0.25">
      <c r="K178" t="s">
        <v>898</v>
      </c>
      <c r="L178" t="s">
        <v>899</v>
      </c>
      <c r="M178" t="s">
        <v>900</v>
      </c>
    </row>
    <row r="179" spans="11:13" hidden="1" x14ac:dyDescent="0.25">
      <c r="M179" t="s">
        <v>901</v>
      </c>
    </row>
    <row r="180" spans="11:13" hidden="1" x14ac:dyDescent="0.25">
      <c r="M180" t="s">
        <v>902</v>
      </c>
    </row>
    <row r="181" spans="11:13" hidden="1" x14ac:dyDescent="0.25">
      <c r="M181" t="s">
        <v>903</v>
      </c>
    </row>
    <row r="182" spans="11:13" hidden="1" x14ac:dyDescent="0.25">
      <c r="M182" t="s">
        <v>904</v>
      </c>
    </row>
    <row r="183" spans="11:13" hidden="1" x14ac:dyDescent="0.25">
      <c r="M183" t="s">
        <v>905</v>
      </c>
    </row>
    <row r="184" spans="11:13" hidden="1" x14ac:dyDescent="0.25">
      <c r="M184" t="s">
        <v>906</v>
      </c>
    </row>
    <row r="185" spans="11:13" hidden="1" x14ac:dyDescent="0.25">
      <c r="M185" t="s">
        <v>907</v>
      </c>
    </row>
    <row r="186" spans="11:13" hidden="1" x14ac:dyDescent="0.25">
      <c r="M186" t="s">
        <v>908</v>
      </c>
    </row>
    <row r="187" spans="11:13" hidden="1" x14ac:dyDescent="0.25">
      <c r="M187" t="s">
        <v>909</v>
      </c>
    </row>
    <row r="188" spans="11:13" hidden="1" x14ac:dyDescent="0.25"/>
    <row r="189" spans="11:13" hidden="1" x14ac:dyDescent="0.25">
      <c r="K189" t="s">
        <v>910</v>
      </c>
      <c r="L189" t="s">
        <v>911</v>
      </c>
      <c r="M189" t="s">
        <v>912</v>
      </c>
    </row>
    <row r="190" spans="11:13" hidden="1" x14ac:dyDescent="0.25">
      <c r="K190" t="s">
        <v>913</v>
      </c>
      <c r="L190" t="s">
        <v>914</v>
      </c>
      <c r="M190" t="s">
        <v>915</v>
      </c>
    </row>
    <row r="191" spans="11:13" hidden="1" x14ac:dyDescent="0.25">
      <c r="M191" t="s">
        <v>916</v>
      </c>
    </row>
    <row r="192" spans="11:13" hidden="1" x14ac:dyDescent="0.25">
      <c r="M192" t="s">
        <v>917</v>
      </c>
    </row>
    <row r="193" spans="11:13" hidden="1" x14ac:dyDescent="0.25">
      <c r="M193" t="s">
        <v>918</v>
      </c>
    </row>
    <row r="194" spans="11:13" hidden="1" x14ac:dyDescent="0.25"/>
    <row r="195" spans="11:13" hidden="1" x14ac:dyDescent="0.25">
      <c r="K195" t="s">
        <v>919</v>
      </c>
      <c r="L195" t="s">
        <v>920</v>
      </c>
      <c r="M195" t="s">
        <v>921</v>
      </c>
    </row>
    <row r="196" spans="11:13" hidden="1" x14ac:dyDescent="0.25"/>
    <row r="197" spans="11:13" hidden="1" x14ac:dyDescent="0.25">
      <c r="M197" t="s">
        <v>922</v>
      </c>
    </row>
    <row r="198" spans="11:13" hidden="1" x14ac:dyDescent="0.25">
      <c r="K198" t="s">
        <v>923</v>
      </c>
      <c r="L198" t="s">
        <v>924</v>
      </c>
      <c r="M198" t="s">
        <v>925</v>
      </c>
    </row>
    <row r="199" spans="11:13" hidden="1" x14ac:dyDescent="0.25">
      <c r="K199" t="s">
        <v>926</v>
      </c>
      <c r="L199" t="s">
        <v>927</v>
      </c>
      <c r="M199" t="s">
        <v>928</v>
      </c>
    </row>
    <row r="200" spans="11:13" hidden="1" x14ac:dyDescent="0.25">
      <c r="M200" t="s">
        <v>929</v>
      </c>
    </row>
    <row r="201" spans="11:13" hidden="1" x14ac:dyDescent="0.25"/>
    <row r="202" spans="11:13" hidden="1" x14ac:dyDescent="0.25">
      <c r="K202" t="s">
        <v>930</v>
      </c>
      <c r="L202" t="s">
        <v>931</v>
      </c>
      <c r="M202" t="s">
        <v>932</v>
      </c>
    </row>
    <row r="203" spans="11:13" hidden="1" x14ac:dyDescent="0.25">
      <c r="M203" t="s">
        <v>933</v>
      </c>
    </row>
    <row r="204" spans="11:13" hidden="1" x14ac:dyDescent="0.25">
      <c r="M204" t="s">
        <v>934</v>
      </c>
    </row>
    <row r="205" spans="11:13" hidden="1" x14ac:dyDescent="0.25">
      <c r="M205" t="s">
        <v>935</v>
      </c>
    </row>
    <row r="206" spans="11:13" hidden="1" x14ac:dyDescent="0.25">
      <c r="M206" t="s">
        <v>936</v>
      </c>
    </row>
    <row r="207" spans="11:13" hidden="1" x14ac:dyDescent="0.25">
      <c r="M207" t="s">
        <v>937</v>
      </c>
    </row>
    <row r="208" spans="11:13" hidden="1" x14ac:dyDescent="0.25">
      <c r="M208" t="s">
        <v>938</v>
      </c>
    </row>
    <row r="209" spans="11:13" hidden="1" x14ac:dyDescent="0.25">
      <c r="M209" t="s">
        <v>939</v>
      </c>
    </row>
    <row r="210" spans="11:13" hidden="1" x14ac:dyDescent="0.25">
      <c r="M210" t="s">
        <v>940</v>
      </c>
    </row>
    <row r="211" spans="11:13" hidden="1" x14ac:dyDescent="0.25">
      <c r="M211" t="s">
        <v>941</v>
      </c>
    </row>
    <row r="212" spans="11:13" hidden="1" x14ac:dyDescent="0.25">
      <c r="M212" t="s">
        <v>942</v>
      </c>
    </row>
    <row r="213" spans="11:13" hidden="1" x14ac:dyDescent="0.25">
      <c r="M213" t="s">
        <v>943</v>
      </c>
    </row>
    <row r="214" spans="11:13" hidden="1" x14ac:dyDescent="0.25">
      <c r="M214" t="s">
        <v>944</v>
      </c>
    </row>
    <row r="215" spans="11:13" hidden="1" x14ac:dyDescent="0.25">
      <c r="M215" t="s">
        <v>945</v>
      </c>
    </row>
    <row r="216" spans="11:13" hidden="1" x14ac:dyDescent="0.25">
      <c r="M216" t="s">
        <v>946</v>
      </c>
    </row>
    <row r="217" spans="11:13" hidden="1" x14ac:dyDescent="0.25">
      <c r="M217" t="s">
        <v>947</v>
      </c>
    </row>
    <row r="218" spans="11:13" hidden="1" x14ac:dyDescent="0.25"/>
    <row r="219" spans="11:13" hidden="1" x14ac:dyDescent="0.25">
      <c r="K219" t="s">
        <v>948</v>
      </c>
      <c r="L219" t="s">
        <v>949</v>
      </c>
      <c r="M219" t="s">
        <v>950</v>
      </c>
    </row>
    <row r="220" spans="11:13" hidden="1" x14ac:dyDescent="0.25">
      <c r="K220" t="s">
        <v>951</v>
      </c>
      <c r="L220" t="s">
        <v>952</v>
      </c>
      <c r="M220" t="s">
        <v>953</v>
      </c>
    </row>
    <row r="221" spans="11:13" hidden="1" x14ac:dyDescent="0.25">
      <c r="K221" t="s">
        <v>954</v>
      </c>
      <c r="L221" t="s">
        <v>955</v>
      </c>
      <c r="M221" t="s">
        <v>956</v>
      </c>
    </row>
    <row r="222" spans="11:13" hidden="1" x14ac:dyDescent="0.25">
      <c r="M222" t="s">
        <v>957</v>
      </c>
    </row>
    <row r="223" spans="11:13" hidden="1" x14ac:dyDescent="0.25">
      <c r="M223" t="s">
        <v>958</v>
      </c>
    </row>
    <row r="224" spans="11:13" hidden="1" x14ac:dyDescent="0.25">
      <c r="M224" t="s">
        <v>959</v>
      </c>
    </row>
    <row r="225" spans="11:13" hidden="1" x14ac:dyDescent="0.25"/>
    <row r="226" spans="11:13" hidden="1" x14ac:dyDescent="0.25">
      <c r="K226" t="s">
        <v>960</v>
      </c>
      <c r="L226" t="s">
        <v>888</v>
      </c>
      <c r="M226" t="s">
        <v>961</v>
      </c>
    </row>
    <row r="227" spans="11:13" hidden="1" x14ac:dyDescent="0.25">
      <c r="K227" t="s">
        <v>962</v>
      </c>
      <c r="L227" t="s">
        <v>963</v>
      </c>
      <c r="M227" t="s">
        <v>964</v>
      </c>
    </row>
    <row r="228" spans="11:13" hidden="1" x14ac:dyDescent="0.25">
      <c r="K228" t="s">
        <v>965</v>
      </c>
      <c r="L228" t="s">
        <v>966</v>
      </c>
      <c r="M228" t="s">
        <v>967</v>
      </c>
    </row>
    <row r="229" spans="11:13" hidden="1" x14ac:dyDescent="0.25">
      <c r="K229" t="s">
        <v>968</v>
      </c>
      <c r="L229" t="s">
        <v>969</v>
      </c>
      <c r="M229" t="s">
        <v>970</v>
      </c>
    </row>
    <row r="230" spans="11:13" hidden="1" x14ac:dyDescent="0.25">
      <c r="K230" t="s">
        <v>971</v>
      </c>
      <c r="L230" t="s">
        <v>972</v>
      </c>
      <c r="M230" t="s">
        <v>973</v>
      </c>
    </row>
    <row r="231" spans="11:13" hidden="1" x14ac:dyDescent="0.25">
      <c r="K231" t="s">
        <v>974</v>
      </c>
      <c r="L231" t="s">
        <v>975</v>
      </c>
      <c r="M231" t="s">
        <v>976</v>
      </c>
    </row>
    <row r="232" spans="11:13" hidden="1" x14ac:dyDescent="0.25">
      <c r="K232" t="s">
        <v>977</v>
      </c>
      <c r="L232" t="s">
        <v>978</v>
      </c>
      <c r="M232" t="s">
        <v>979</v>
      </c>
    </row>
    <row r="233" spans="11:13" hidden="1" x14ac:dyDescent="0.25">
      <c r="K233" t="s">
        <v>980</v>
      </c>
      <c r="L233" t="s">
        <v>981</v>
      </c>
      <c r="M233" t="s">
        <v>982</v>
      </c>
    </row>
    <row r="234" spans="11:13" hidden="1" x14ac:dyDescent="0.25">
      <c r="K234" t="s">
        <v>983</v>
      </c>
      <c r="L234" t="s">
        <v>984</v>
      </c>
      <c r="M234" t="s">
        <v>985</v>
      </c>
    </row>
    <row r="235" spans="11:13" hidden="1" x14ac:dyDescent="0.25">
      <c r="K235" t="s">
        <v>986</v>
      </c>
      <c r="L235" t="s">
        <v>987</v>
      </c>
      <c r="M235" t="s">
        <v>988</v>
      </c>
    </row>
    <row r="236" spans="11:13" hidden="1" x14ac:dyDescent="0.25">
      <c r="M236" t="s">
        <v>989</v>
      </c>
    </row>
    <row r="237" spans="11:13" hidden="1" x14ac:dyDescent="0.25">
      <c r="M237" t="s">
        <v>990</v>
      </c>
    </row>
    <row r="238" spans="11:13" hidden="1" x14ac:dyDescent="0.25">
      <c r="M238" t="s">
        <v>991</v>
      </c>
    </row>
    <row r="239" spans="11:13" hidden="1" x14ac:dyDescent="0.25"/>
    <row r="240" spans="11:13" hidden="1" x14ac:dyDescent="0.25">
      <c r="K240" t="s">
        <v>992</v>
      </c>
      <c r="L240" t="s">
        <v>993</v>
      </c>
      <c r="M240" t="s">
        <v>994</v>
      </c>
    </row>
    <row r="241" spans="11:13" hidden="1" x14ac:dyDescent="0.25">
      <c r="M241" t="s">
        <v>995</v>
      </c>
    </row>
    <row r="242" spans="11:13" hidden="1" x14ac:dyDescent="0.25"/>
    <row r="243" spans="11:13" hidden="1" x14ac:dyDescent="0.25">
      <c r="K243" t="s">
        <v>996</v>
      </c>
      <c r="L243" t="s">
        <v>997</v>
      </c>
      <c r="M243" t="s">
        <v>998</v>
      </c>
    </row>
    <row r="244" spans="11:13" hidden="1" x14ac:dyDescent="0.25">
      <c r="M244" t="s">
        <v>999</v>
      </c>
    </row>
    <row r="245" spans="11:13" hidden="1" x14ac:dyDescent="0.25"/>
    <row r="246" spans="11:13" x14ac:dyDescent="0.25">
      <c r="K246" t="s">
        <v>1000</v>
      </c>
      <c r="L246" t="s">
        <v>1001</v>
      </c>
      <c r="M246" t="s">
        <v>1002</v>
      </c>
    </row>
    <row r="247" spans="11:13" hidden="1" x14ac:dyDescent="0.25">
      <c r="K247" t="s">
        <v>1003</v>
      </c>
      <c r="L247" t="s">
        <v>1004</v>
      </c>
      <c r="M247" t="s">
        <v>1005</v>
      </c>
    </row>
    <row r="248" spans="11:13" hidden="1" x14ac:dyDescent="0.25">
      <c r="K248" t="s">
        <v>1006</v>
      </c>
      <c r="L248" t="s">
        <v>1007</v>
      </c>
      <c r="M248" t="s">
        <v>1008</v>
      </c>
    </row>
    <row r="249" spans="11:13" hidden="1" x14ac:dyDescent="0.25">
      <c r="K249" t="s">
        <v>1009</v>
      </c>
      <c r="L249" t="s">
        <v>1010</v>
      </c>
      <c r="M249" t="s">
        <v>1011</v>
      </c>
    </row>
    <row r="250" spans="11:13" hidden="1" x14ac:dyDescent="0.25">
      <c r="K250" t="s">
        <v>1012</v>
      </c>
      <c r="L250" t="s">
        <v>1013</v>
      </c>
      <c r="M250" t="s">
        <v>1014</v>
      </c>
    </row>
    <row r="251" spans="11:13" hidden="1" x14ac:dyDescent="0.25">
      <c r="M251" t="s">
        <v>1015</v>
      </c>
    </row>
    <row r="252" spans="11:13" hidden="1" x14ac:dyDescent="0.25"/>
    <row r="253" spans="11:13" hidden="1" x14ac:dyDescent="0.25">
      <c r="K253" t="s">
        <v>1016</v>
      </c>
      <c r="L253" t="s">
        <v>1017</v>
      </c>
      <c r="M253" t="s">
        <v>1018</v>
      </c>
    </row>
    <row r="254" spans="11:13" hidden="1" x14ac:dyDescent="0.25">
      <c r="K254" t="s">
        <v>1019</v>
      </c>
      <c r="L254" t="s">
        <v>1020</v>
      </c>
      <c r="M254" t="s">
        <v>1021</v>
      </c>
    </row>
    <row r="255" spans="11:13" hidden="1" x14ac:dyDescent="0.25">
      <c r="M255" t="s">
        <v>1022</v>
      </c>
    </row>
    <row r="256" spans="11:13" hidden="1" x14ac:dyDescent="0.25"/>
    <row r="257" spans="11:13" hidden="1" x14ac:dyDescent="0.25">
      <c r="K257" t="s">
        <v>1023</v>
      </c>
      <c r="L257" t="s">
        <v>1024</v>
      </c>
      <c r="M257" t="s">
        <v>1025</v>
      </c>
    </row>
    <row r="258" spans="11:13" hidden="1" x14ac:dyDescent="0.25">
      <c r="K258" t="s">
        <v>1026</v>
      </c>
      <c r="L258" t="s">
        <v>1027</v>
      </c>
      <c r="M258" t="s">
        <v>1028</v>
      </c>
    </row>
    <row r="259" spans="11:13" hidden="1" x14ac:dyDescent="0.25">
      <c r="M259" t="s">
        <v>1029</v>
      </c>
    </row>
    <row r="260" spans="11:13" hidden="1" x14ac:dyDescent="0.25">
      <c r="M260" t="s">
        <v>1030</v>
      </c>
    </row>
    <row r="261" spans="11:13" hidden="1" x14ac:dyDescent="0.25">
      <c r="M261" t="s">
        <v>1031</v>
      </c>
    </row>
    <row r="262" spans="11:13" hidden="1" x14ac:dyDescent="0.25">
      <c r="M262" t="s">
        <v>1032</v>
      </c>
    </row>
    <row r="263" spans="11:13" hidden="1" x14ac:dyDescent="0.25">
      <c r="M263" t="s">
        <v>1033</v>
      </c>
    </row>
    <row r="264" spans="11:13" hidden="1" x14ac:dyDescent="0.25">
      <c r="M264" t="s">
        <v>1034</v>
      </c>
    </row>
    <row r="265" spans="11:13" hidden="1" x14ac:dyDescent="0.25">
      <c r="M265" t="s">
        <v>1035</v>
      </c>
    </row>
    <row r="266" spans="11:13" hidden="1" x14ac:dyDescent="0.25">
      <c r="M266" t="s">
        <v>1036</v>
      </c>
    </row>
    <row r="267" spans="11:13" hidden="1" x14ac:dyDescent="0.25">
      <c r="M267" t="s">
        <v>1037</v>
      </c>
    </row>
    <row r="268" spans="11:13" hidden="1" x14ac:dyDescent="0.25"/>
    <row r="269" spans="11:13" hidden="1" x14ac:dyDescent="0.25">
      <c r="K269" t="s">
        <v>1038</v>
      </c>
      <c r="L269" t="s">
        <v>1039</v>
      </c>
      <c r="M269" t="s">
        <v>1040</v>
      </c>
    </row>
    <row r="270" spans="11:13" hidden="1" x14ac:dyDescent="0.25">
      <c r="K270" t="s">
        <v>1041</v>
      </c>
      <c r="L270" t="s">
        <v>1042</v>
      </c>
      <c r="M270" t="s">
        <v>1043</v>
      </c>
    </row>
    <row r="271" spans="11:13" hidden="1" x14ac:dyDescent="0.25">
      <c r="K271" t="s">
        <v>1044</v>
      </c>
      <c r="L271" t="s">
        <v>1045</v>
      </c>
      <c r="M271" t="s">
        <v>1046</v>
      </c>
    </row>
    <row r="272" spans="11:13" hidden="1" x14ac:dyDescent="0.25">
      <c r="K272" t="s">
        <v>1047</v>
      </c>
      <c r="L272" t="s">
        <v>1048</v>
      </c>
      <c r="M272" t="s">
        <v>1049</v>
      </c>
    </row>
    <row r="273" spans="11:13" hidden="1" x14ac:dyDescent="0.25">
      <c r="K273" t="s">
        <v>1050</v>
      </c>
      <c r="L273" t="s">
        <v>1051</v>
      </c>
      <c r="M273" t="s">
        <v>1052</v>
      </c>
    </row>
    <row r="274" spans="11:13" hidden="1" x14ac:dyDescent="0.25">
      <c r="K274" t="s">
        <v>1053</v>
      </c>
      <c r="L274" t="s">
        <v>1054</v>
      </c>
      <c r="M274" t="s">
        <v>1055</v>
      </c>
    </row>
    <row r="275" spans="11:13" hidden="1" x14ac:dyDescent="0.25">
      <c r="K275" t="s">
        <v>1056</v>
      </c>
      <c r="L275" t="s">
        <v>1057</v>
      </c>
      <c r="M275" t="s">
        <v>1058</v>
      </c>
    </row>
    <row r="276" spans="11:13" hidden="1" x14ac:dyDescent="0.25">
      <c r="K276" t="s">
        <v>1059</v>
      </c>
      <c r="L276" t="s">
        <v>1060</v>
      </c>
      <c r="M276" t="s">
        <v>1061</v>
      </c>
    </row>
    <row r="277" spans="11:13" hidden="1" x14ac:dyDescent="0.25">
      <c r="M277" t="s">
        <v>1062</v>
      </c>
    </row>
    <row r="278" spans="11:13" hidden="1" x14ac:dyDescent="0.25">
      <c r="M278" t="s">
        <v>1063</v>
      </c>
    </row>
    <row r="279" spans="11:13" hidden="1" x14ac:dyDescent="0.25">
      <c r="M279" t="s">
        <v>1064</v>
      </c>
    </row>
    <row r="280" spans="11:13" hidden="1" x14ac:dyDescent="0.25">
      <c r="M280" t="s">
        <v>1065</v>
      </c>
    </row>
    <row r="281" spans="11:13" hidden="1" x14ac:dyDescent="0.25">
      <c r="M281" t="s">
        <v>1066</v>
      </c>
    </row>
    <row r="282" spans="11:13" hidden="1" x14ac:dyDescent="0.25">
      <c r="M282" t="s">
        <v>1067</v>
      </c>
    </row>
    <row r="283" spans="11:13" hidden="1" x14ac:dyDescent="0.25">
      <c r="M283" t="s">
        <v>1068</v>
      </c>
    </row>
    <row r="284" spans="11:13" hidden="1" x14ac:dyDescent="0.25">
      <c r="M284" t="s">
        <v>1069</v>
      </c>
    </row>
    <row r="285" spans="11:13" hidden="1" x14ac:dyDescent="0.25">
      <c r="M285" t="s">
        <v>1070</v>
      </c>
    </row>
    <row r="286" spans="11:13" hidden="1" x14ac:dyDescent="0.25">
      <c r="M286" t="s">
        <v>1071</v>
      </c>
    </row>
    <row r="287" spans="11:13" hidden="1" x14ac:dyDescent="0.25">
      <c r="M287" t="s">
        <v>1072</v>
      </c>
    </row>
    <row r="288" spans="11:13" hidden="1" x14ac:dyDescent="0.25"/>
    <row r="289" spans="11:13" hidden="1" x14ac:dyDescent="0.25">
      <c r="K289" t="s">
        <v>1073</v>
      </c>
      <c r="L289" t="s">
        <v>1074</v>
      </c>
      <c r="M289" t="s">
        <v>1075</v>
      </c>
    </row>
    <row r="290" spans="11:13" hidden="1" x14ac:dyDescent="0.25">
      <c r="K290" t="s">
        <v>1076</v>
      </c>
      <c r="L290" t="s">
        <v>1077</v>
      </c>
      <c r="M290" t="s">
        <v>1078</v>
      </c>
    </row>
    <row r="291" spans="11:13" hidden="1" x14ac:dyDescent="0.25">
      <c r="M291" t="s">
        <v>1079</v>
      </c>
    </row>
    <row r="292" spans="11:13" hidden="1" x14ac:dyDescent="0.25"/>
    <row r="293" spans="11:13" hidden="1" x14ac:dyDescent="0.25">
      <c r="K293" t="s">
        <v>1080</v>
      </c>
      <c r="L293" t="s">
        <v>1081</v>
      </c>
      <c r="M293" t="s">
        <v>1082</v>
      </c>
    </row>
    <row r="294" spans="11:13" hidden="1" x14ac:dyDescent="0.25">
      <c r="K294" t="s">
        <v>1083</v>
      </c>
      <c r="L294" t="s">
        <v>1084</v>
      </c>
      <c r="M294" t="s">
        <v>1085</v>
      </c>
    </row>
    <row r="295" spans="11:13" hidden="1" x14ac:dyDescent="0.25"/>
    <row r="296" spans="11:13" hidden="1" x14ac:dyDescent="0.25">
      <c r="M296" t="s">
        <v>1086</v>
      </c>
    </row>
    <row r="297" spans="11:13" hidden="1" x14ac:dyDescent="0.25">
      <c r="K297" t="s">
        <v>1087</v>
      </c>
      <c r="L297" t="s">
        <v>1088</v>
      </c>
      <c r="M297" t="s">
        <v>1089</v>
      </c>
    </row>
    <row r="298" spans="11:13" hidden="1" x14ac:dyDescent="0.25">
      <c r="K298" t="s">
        <v>1090</v>
      </c>
      <c r="L298" t="s">
        <v>1091</v>
      </c>
      <c r="M298" t="s">
        <v>1092</v>
      </c>
    </row>
    <row r="299" spans="11:13" hidden="1" x14ac:dyDescent="0.25">
      <c r="K299" t="s">
        <v>1093</v>
      </c>
      <c r="L299" t="s">
        <v>1094</v>
      </c>
      <c r="M299" t="s">
        <v>1095</v>
      </c>
    </row>
    <row r="300" spans="11:13" hidden="1" x14ac:dyDescent="0.25">
      <c r="K300" t="s">
        <v>1096</v>
      </c>
      <c r="L300" t="s">
        <v>1097</v>
      </c>
      <c r="M300" t="s">
        <v>1098</v>
      </c>
    </row>
    <row r="301" spans="11:13" hidden="1" x14ac:dyDescent="0.25">
      <c r="K301" t="s">
        <v>1099</v>
      </c>
      <c r="L301" t="s">
        <v>1100</v>
      </c>
      <c r="M301" t="s">
        <v>1101</v>
      </c>
    </row>
    <row r="302" spans="11:13" hidden="1" x14ac:dyDescent="0.25">
      <c r="K302" t="s">
        <v>1102</v>
      </c>
      <c r="L302" t="s">
        <v>1103</v>
      </c>
      <c r="M302" t="s">
        <v>1104</v>
      </c>
    </row>
    <row r="303" spans="11:13" hidden="1" x14ac:dyDescent="0.25">
      <c r="K303" t="s">
        <v>1105</v>
      </c>
      <c r="L303" t="s">
        <v>1106</v>
      </c>
      <c r="M303" t="s">
        <v>1107</v>
      </c>
    </row>
    <row r="304" spans="11:13" hidden="1" x14ac:dyDescent="0.25">
      <c r="M304" t="s">
        <v>1108</v>
      </c>
    </row>
    <row r="305" spans="11:13" hidden="1" x14ac:dyDescent="0.25">
      <c r="M305" t="s">
        <v>1109</v>
      </c>
    </row>
    <row r="306" spans="11:13" hidden="1" x14ac:dyDescent="0.25">
      <c r="M306" t="s">
        <v>1110</v>
      </c>
    </row>
    <row r="307" spans="11:13" hidden="1" x14ac:dyDescent="0.25">
      <c r="M307" t="s">
        <v>1111</v>
      </c>
    </row>
    <row r="308" spans="11:13" hidden="1" x14ac:dyDescent="0.25"/>
    <row r="309" spans="11:13" hidden="1" x14ac:dyDescent="0.25">
      <c r="K309" t="s">
        <v>1112</v>
      </c>
      <c r="L309" t="s">
        <v>1113</v>
      </c>
      <c r="M309" t="s">
        <v>1114</v>
      </c>
    </row>
    <row r="310" spans="11:13" hidden="1" x14ac:dyDescent="0.25">
      <c r="M310" t="s">
        <v>1115</v>
      </c>
    </row>
    <row r="311" spans="11:13" hidden="1" x14ac:dyDescent="0.25"/>
    <row r="312" spans="11:13" hidden="1" x14ac:dyDescent="0.25">
      <c r="K312" t="s">
        <v>1116</v>
      </c>
      <c r="L312" t="s">
        <v>1117</v>
      </c>
      <c r="M312" t="s">
        <v>1118</v>
      </c>
    </row>
    <row r="313" spans="11:13" hidden="1" x14ac:dyDescent="0.25">
      <c r="K313" t="s">
        <v>1119</v>
      </c>
      <c r="L313" t="s">
        <v>1120</v>
      </c>
      <c r="M313" t="s">
        <v>1121</v>
      </c>
    </row>
    <row r="314" spans="11:13" hidden="1" x14ac:dyDescent="0.25">
      <c r="K314" t="s">
        <v>1122</v>
      </c>
      <c r="L314" t="s">
        <v>1123</v>
      </c>
      <c r="M314" t="s">
        <v>1124</v>
      </c>
    </row>
    <row r="315" spans="11:13" hidden="1" x14ac:dyDescent="0.25">
      <c r="M315" t="s">
        <v>1125</v>
      </c>
    </row>
    <row r="316" spans="11:13" hidden="1" x14ac:dyDescent="0.25">
      <c r="M316" t="s">
        <v>1126</v>
      </c>
    </row>
    <row r="317" spans="11:13" hidden="1" x14ac:dyDescent="0.25"/>
    <row r="318" spans="11:13" hidden="1" x14ac:dyDescent="0.25">
      <c r="K318" t="s">
        <v>1127</v>
      </c>
      <c r="L318" t="s">
        <v>1128</v>
      </c>
      <c r="M318" t="s">
        <v>1129</v>
      </c>
    </row>
    <row r="319" spans="11:13" hidden="1" x14ac:dyDescent="0.25">
      <c r="K319" t="s">
        <v>1130</v>
      </c>
      <c r="L319" t="s">
        <v>1131</v>
      </c>
      <c r="M319" t="s">
        <v>1132</v>
      </c>
    </row>
    <row r="320" spans="11:13" hidden="1" x14ac:dyDescent="0.25">
      <c r="K320" t="s">
        <v>1133</v>
      </c>
      <c r="L320" t="s">
        <v>1134</v>
      </c>
      <c r="M320" t="s">
        <v>1135</v>
      </c>
    </row>
    <row r="321" spans="11:13" hidden="1" x14ac:dyDescent="0.25">
      <c r="K321" t="s">
        <v>1136</v>
      </c>
      <c r="L321" t="s">
        <v>1137</v>
      </c>
      <c r="M321" t="s">
        <v>1138</v>
      </c>
    </row>
    <row r="322" spans="11:13" hidden="1" x14ac:dyDescent="0.25">
      <c r="K322" t="s">
        <v>1139</v>
      </c>
      <c r="L322" t="s">
        <v>1140</v>
      </c>
      <c r="M322" t="s">
        <v>1141</v>
      </c>
    </row>
    <row r="323" spans="11:13" hidden="1" x14ac:dyDescent="0.25">
      <c r="K323" t="s">
        <v>1142</v>
      </c>
      <c r="L323" t="s">
        <v>1143</v>
      </c>
      <c r="M323" t="s">
        <v>1144</v>
      </c>
    </row>
    <row r="324" spans="11:13" hidden="1" x14ac:dyDescent="0.25">
      <c r="K324" t="s">
        <v>1145</v>
      </c>
      <c r="L324" t="s">
        <v>1146</v>
      </c>
      <c r="M324" t="s">
        <v>1147</v>
      </c>
    </row>
    <row r="325" spans="11:13" hidden="1" x14ac:dyDescent="0.25">
      <c r="K325" t="s">
        <v>1148</v>
      </c>
      <c r="L325" t="s">
        <v>1149</v>
      </c>
      <c r="M325" t="s">
        <v>1150</v>
      </c>
    </row>
    <row r="326" spans="11:13" hidden="1" x14ac:dyDescent="0.25">
      <c r="K326" t="s">
        <v>599</v>
      </c>
      <c r="L326" t="s">
        <v>1151</v>
      </c>
      <c r="M326" t="s">
        <v>1152</v>
      </c>
    </row>
    <row r="327" spans="11:13" hidden="1" x14ac:dyDescent="0.25">
      <c r="L327" t="s">
        <v>1153</v>
      </c>
      <c r="M327" t="s">
        <v>1154</v>
      </c>
    </row>
    <row r="328" spans="11:13" hidden="1" x14ac:dyDescent="0.25">
      <c r="L328" t="s">
        <v>1155</v>
      </c>
      <c r="M328" t="s">
        <v>1156</v>
      </c>
    </row>
    <row r="329" spans="11:13" hidden="1" x14ac:dyDescent="0.25">
      <c r="K329" t="s">
        <v>1157</v>
      </c>
      <c r="L329" t="s">
        <v>1158</v>
      </c>
      <c r="M329" t="s">
        <v>1159</v>
      </c>
    </row>
    <row r="330" spans="11:13" hidden="1" x14ac:dyDescent="0.25">
      <c r="K330" t="s">
        <v>1160</v>
      </c>
      <c r="L330" t="s">
        <v>1161</v>
      </c>
      <c r="M330" t="s">
        <v>1162</v>
      </c>
    </row>
    <row r="331" spans="11:13" hidden="1" x14ac:dyDescent="0.25">
      <c r="M331" t="s">
        <v>1163</v>
      </c>
    </row>
    <row r="332" spans="11:13" hidden="1" x14ac:dyDescent="0.25"/>
    <row r="333" spans="11:13" hidden="1" x14ac:dyDescent="0.25">
      <c r="K333" t="s">
        <v>1164</v>
      </c>
      <c r="L333" t="s">
        <v>1165</v>
      </c>
      <c r="M333" t="s">
        <v>1166</v>
      </c>
    </row>
    <row r="334" spans="11:13" hidden="1" x14ac:dyDescent="0.25">
      <c r="K334" t="s">
        <v>1167</v>
      </c>
      <c r="L334" t="s">
        <v>1168</v>
      </c>
      <c r="M334" t="s">
        <v>1169</v>
      </c>
    </row>
    <row r="335" spans="11:13" hidden="1" x14ac:dyDescent="0.25">
      <c r="K335" t="s">
        <v>1170</v>
      </c>
      <c r="L335" t="s">
        <v>1171</v>
      </c>
      <c r="M335" t="s">
        <v>1172</v>
      </c>
    </row>
    <row r="336" spans="11:13" hidden="1" x14ac:dyDescent="0.25">
      <c r="K336" t="s">
        <v>1173</v>
      </c>
      <c r="L336" t="s">
        <v>1174</v>
      </c>
      <c r="M336" t="s">
        <v>1175</v>
      </c>
    </row>
    <row r="337" spans="11:13" hidden="1" x14ac:dyDescent="0.25">
      <c r="K337" t="s">
        <v>1176</v>
      </c>
      <c r="L337" t="s">
        <v>1177</v>
      </c>
      <c r="M337" t="s">
        <v>1178</v>
      </c>
    </row>
    <row r="338" spans="11:13" hidden="1" x14ac:dyDescent="0.25">
      <c r="K338" t="s">
        <v>1179</v>
      </c>
      <c r="L338" t="s">
        <v>1180</v>
      </c>
      <c r="M338" t="s">
        <v>1181</v>
      </c>
    </row>
    <row r="339" spans="11:13" hidden="1" x14ac:dyDescent="0.25">
      <c r="K339" t="s">
        <v>1182</v>
      </c>
      <c r="L339" t="s">
        <v>1183</v>
      </c>
      <c r="M339" t="s">
        <v>1184</v>
      </c>
    </row>
    <row r="340" spans="11:13" hidden="1" x14ac:dyDescent="0.25">
      <c r="L340" t="s">
        <v>1185</v>
      </c>
      <c r="M340" t="s">
        <v>1186</v>
      </c>
    </row>
    <row r="341" spans="11:13" hidden="1" x14ac:dyDescent="0.25">
      <c r="K341" t="s">
        <v>1187</v>
      </c>
      <c r="L341" t="s">
        <v>1188</v>
      </c>
      <c r="M341" t="s">
        <v>1189</v>
      </c>
    </row>
    <row r="342" spans="11:13" hidden="1" x14ac:dyDescent="0.25">
      <c r="K342" t="s">
        <v>1190</v>
      </c>
      <c r="L342" t="s">
        <v>1191</v>
      </c>
      <c r="M342" t="s">
        <v>1192</v>
      </c>
    </row>
    <row r="343" spans="11:13" hidden="1" x14ac:dyDescent="0.25">
      <c r="K343" t="s">
        <v>1193</v>
      </c>
      <c r="L343" t="s">
        <v>1194</v>
      </c>
      <c r="M343" t="s">
        <v>1195</v>
      </c>
    </row>
    <row r="344" spans="11:13" hidden="1" x14ac:dyDescent="0.25">
      <c r="M344" t="s">
        <v>1196</v>
      </c>
    </row>
    <row r="345" spans="11:13" hidden="1" x14ac:dyDescent="0.25">
      <c r="K345" t="s">
        <v>1197</v>
      </c>
      <c r="L345" t="s">
        <v>1198</v>
      </c>
      <c r="M345" t="s">
        <v>1199</v>
      </c>
    </row>
    <row r="346" spans="11:13" hidden="1" x14ac:dyDescent="0.25">
      <c r="M346" t="s">
        <v>1200</v>
      </c>
    </row>
    <row r="347" spans="11:13" hidden="1" x14ac:dyDescent="0.25">
      <c r="M347" t="s">
        <v>1201</v>
      </c>
    </row>
    <row r="348" spans="11:13" hidden="1" x14ac:dyDescent="0.25">
      <c r="M348" t="s">
        <v>1202</v>
      </c>
    </row>
    <row r="349" spans="11:13" hidden="1" x14ac:dyDescent="0.25"/>
    <row r="350" spans="11:13" hidden="1" x14ac:dyDescent="0.25">
      <c r="K350" t="s">
        <v>1203</v>
      </c>
      <c r="L350" t="s">
        <v>1204</v>
      </c>
      <c r="M350" t="s">
        <v>1205</v>
      </c>
    </row>
    <row r="351" spans="11:13" hidden="1" x14ac:dyDescent="0.25">
      <c r="K351" t="s">
        <v>1206</v>
      </c>
      <c r="L351" t="s">
        <v>1207</v>
      </c>
      <c r="M351" t="s">
        <v>1208</v>
      </c>
    </row>
    <row r="352" spans="11:13" hidden="1" x14ac:dyDescent="0.25">
      <c r="M352" t="s">
        <v>1209</v>
      </c>
    </row>
    <row r="353" spans="11:13" hidden="1" x14ac:dyDescent="0.25">
      <c r="M353" t="s">
        <v>1210</v>
      </c>
    </row>
    <row r="354" spans="11:13" hidden="1" x14ac:dyDescent="0.25">
      <c r="M354" t="s">
        <v>1211</v>
      </c>
    </row>
    <row r="355" spans="11:13" hidden="1" x14ac:dyDescent="0.25">
      <c r="M355" t="s">
        <v>1212</v>
      </c>
    </row>
    <row r="356" spans="11:13" hidden="1" x14ac:dyDescent="0.25">
      <c r="M356" t="s">
        <v>1213</v>
      </c>
    </row>
    <row r="357" spans="11:13" hidden="1" x14ac:dyDescent="0.25">
      <c r="M357" t="s">
        <v>1214</v>
      </c>
    </row>
    <row r="358" spans="11:13" hidden="1" x14ac:dyDescent="0.25"/>
    <row r="359" spans="11:13" hidden="1" x14ac:dyDescent="0.25">
      <c r="K359" t="s">
        <v>1206</v>
      </c>
      <c r="L359" t="s">
        <v>1215</v>
      </c>
    </row>
    <row r="360" spans="11:13" hidden="1" x14ac:dyDescent="0.25">
      <c r="K360" t="s">
        <v>1206</v>
      </c>
      <c r="L360" t="s">
        <v>1216</v>
      </c>
    </row>
    <row r="361" spans="11:13" hidden="1" x14ac:dyDescent="0.25">
      <c r="K361" t="s">
        <v>1217</v>
      </c>
      <c r="L361" t="s">
        <v>1218</v>
      </c>
      <c r="M361" t="s">
        <v>1219</v>
      </c>
    </row>
    <row r="362" spans="11:13" hidden="1" x14ac:dyDescent="0.25">
      <c r="K362" t="s">
        <v>1220</v>
      </c>
      <c r="L362" t="s">
        <v>1221</v>
      </c>
      <c r="M362" t="s">
        <v>1222</v>
      </c>
    </row>
    <row r="363" spans="11:13" hidden="1" x14ac:dyDescent="0.25">
      <c r="K363" t="s">
        <v>600</v>
      </c>
      <c r="L363" t="s">
        <v>1223</v>
      </c>
      <c r="M363" t="s">
        <v>1224</v>
      </c>
    </row>
    <row r="364" spans="11:13" hidden="1" x14ac:dyDescent="0.25">
      <c r="K364" t="s">
        <v>1225</v>
      </c>
      <c r="L364" t="s">
        <v>1226</v>
      </c>
      <c r="M364" t="s">
        <v>1227</v>
      </c>
    </row>
    <row r="365" spans="11:13" hidden="1" x14ac:dyDescent="0.25">
      <c r="M365" t="s">
        <v>1228</v>
      </c>
    </row>
    <row r="366" spans="11:13" hidden="1" x14ac:dyDescent="0.25">
      <c r="M366" t="s">
        <v>1229</v>
      </c>
    </row>
    <row r="367" spans="11:13" hidden="1" x14ac:dyDescent="0.25">
      <c r="M367" t="s">
        <v>1230</v>
      </c>
    </row>
    <row r="368" spans="11:13" hidden="1" x14ac:dyDescent="0.25"/>
    <row r="369" spans="11:13" hidden="1" x14ac:dyDescent="0.25">
      <c r="K369" t="s">
        <v>1231</v>
      </c>
      <c r="L369" t="s">
        <v>1232</v>
      </c>
      <c r="M369" t="s">
        <v>1233</v>
      </c>
    </row>
    <row r="370" spans="11:13" hidden="1" x14ac:dyDescent="0.25">
      <c r="M370" t="s">
        <v>1234</v>
      </c>
    </row>
    <row r="371" spans="11:13" hidden="1" x14ac:dyDescent="0.25">
      <c r="M371" t="s">
        <v>1235</v>
      </c>
    </row>
    <row r="372" spans="11:13" hidden="1" x14ac:dyDescent="0.25">
      <c r="M372" t="s">
        <v>1236</v>
      </c>
    </row>
    <row r="373" spans="11:13" hidden="1" x14ac:dyDescent="0.25">
      <c r="M373" t="s">
        <v>1237</v>
      </c>
    </row>
    <row r="374" spans="11:13" hidden="1" x14ac:dyDescent="0.25"/>
    <row r="375" spans="11:13" hidden="1" x14ac:dyDescent="0.25">
      <c r="K375" t="s">
        <v>1238</v>
      </c>
      <c r="L375" t="s">
        <v>1239</v>
      </c>
      <c r="M375" t="s">
        <v>1240</v>
      </c>
    </row>
    <row r="376" spans="11:13" hidden="1" x14ac:dyDescent="0.25"/>
    <row r="377" spans="11:13" hidden="1" x14ac:dyDescent="0.25">
      <c r="M377" t="s">
        <v>1241</v>
      </c>
    </row>
    <row r="378" spans="11:13" hidden="1" x14ac:dyDescent="0.25">
      <c r="K378" t="s">
        <v>1242</v>
      </c>
      <c r="L378" t="s">
        <v>1243</v>
      </c>
      <c r="M378" t="s">
        <v>1244</v>
      </c>
    </row>
    <row r="379" spans="11:13" hidden="1" x14ac:dyDescent="0.25">
      <c r="K379" t="s">
        <v>1245</v>
      </c>
      <c r="L379" t="s">
        <v>1246</v>
      </c>
      <c r="M379" t="s">
        <v>1247</v>
      </c>
    </row>
    <row r="380" spans="11:13" hidden="1" x14ac:dyDescent="0.25"/>
    <row r="381" spans="11:13" hidden="1" x14ac:dyDescent="0.25">
      <c r="M381" t="s">
        <v>1248</v>
      </c>
    </row>
    <row r="382" spans="11:13" hidden="1" x14ac:dyDescent="0.25">
      <c r="L382" t="s">
        <v>1249</v>
      </c>
      <c r="M382" t="s">
        <v>1250</v>
      </c>
    </row>
    <row r="383" spans="11:13" hidden="1" x14ac:dyDescent="0.25"/>
    <row r="384" spans="11:13" hidden="1" x14ac:dyDescent="0.25">
      <c r="M384" t="s">
        <v>1251</v>
      </c>
    </row>
    <row r="385" spans="11:13" hidden="1" x14ac:dyDescent="0.25">
      <c r="K385" t="s">
        <v>1252</v>
      </c>
      <c r="L385" t="s">
        <v>1253</v>
      </c>
      <c r="M385" t="s">
        <v>1254</v>
      </c>
    </row>
    <row r="386" spans="11:13" hidden="1" x14ac:dyDescent="0.25">
      <c r="K386" t="s">
        <v>1255</v>
      </c>
      <c r="L386" t="s">
        <v>1256</v>
      </c>
      <c r="M386" t="s">
        <v>1257</v>
      </c>
    </row>
    <row r="387" spans="11:13" hidden="1" x14ac:dyDescent="0.25">
      <c r="K387" t="s">
        <v>1258</v>
      </c>
      <c r="L387" t="s">
        <v>1259</v>
      </c>
      <c r="M387" t="s">
        <v>1260</v>
      </c>
    </row>
    <row r="388" spans="11:13" hidden="1" x14ac:dyDescent="0.25">
      <c r="K388" t="s">
        <v>1261</v>
      </c>
      <c r="L388" t="s">
        <v>1262</v>
      </c>
      <c r="M388" t="s">
        <v>1263</v>
      </c>
    </row>
    <row r="389" spans="11:13" hidden="1" x14ac:dyDescent="0.25">
      <c r="K389" t="s">
        <v>1264</v>
      </c>
      <c r="L389" t="s">
        <v>1265</v>
      </c>
      <c r="M389" t="s">
        <v>1266</v>
      </c>
    </row>
    <row r="390" spans="11:13" hidden="1" x14ac:dyDescent="0.25">
      <c r="M390" t="s">
        <v>1267</v>
      </c>
    </row>
    <row r="391" spans="11:13" hidden="1" x14ac:dyDescent="0.25">
      <c r="M391" t="s">
        <v>1268</v>
      </c>
    </row>
    <row r="392" spans="11:13" hidden="1" x14ac:dyDescent="0.25">
      <c r="M392" t="s">
        <v>1269</v>
      </c>
    </row>
    <row r="393" spans="11:13" hidden="1" x14ac:dyDescent="0.25">
      <c r="M393" t="s">
        <v>1270</v>
      </c>
    </row>
    <row r="394" spans="11:13" hidden="1" x14ac:dyDescent="0.25">
      <c r="M394" t="s">
        <v>1271</v>
      </c>
    </row>
    <row r="395" spans="11:13" hidden="1" x14ac:dyDescent="0.25">
      <c r="M395" t="s">
        <v>1272</v>
      </c>
    </row>
    <row r="396" spans="11:13" hidden="1" x14ac:dyDescent="0.25"/>
    <row r="397" spans="11:13" hidden="1" x14ac:dyDescent="0.25">
      <c r="K397" t="s">
        <v>1273</v>
      </c>
      <c r="L397" t="s">
        <v>1274</v>
      </c>
      <c r="M397" t="s">
        <v>1275</v>
      </c>
    </row>
    <row r="398" spans="11:13" hidden="1" x14ac:dyDescent="0.25">
      <c r="M398" t="s">
        <v>1276</v>
      </c>
    </row>
    <row r="399" spans="11:13" hidden="1" x14ac:dyDescent="0.25">
      <c r="M399" t="s">
        <v>1277</v>
      </c>
    </row>
    <row r="400" spans="11:13" hidden="1" x14ac:dyDescent="0.25">
      <c r="M400" t="s">
        <v>1278</v>
      </c>
    </row>
    <row r="401" spans="12:13" hidden="1" x14ac:dyDescent="0.25">
      <c r="M401" t="s">
        <v>1279</v>
      </c>
    </row>
    <row r="402" spans="12:13" hidden="1" x14ac:dyDescent="0.25">
      <c r="M402" t="s">
        <v>1280</v>
      </c>
    </row>
    <row r="403" spans="12:13" hidden="1" x14ac:dyDescent="0.25">
      <c r="M403" t="s">
        <v>1281</v>
      </c>
    </row>
    <row r="404" spans="12:13" hidden="1" x14ac:dyDescent="0.25">
      <c r="M404" t="s">
        <v>1282</v>
      </c>
    </row>
    <row r="405" spans="12:13" hidden="1" x14ac:dyDescent="0.25"/>
    <row r="406" spans="12:13" hidden="1" x14ac:dyDescent="0.25">
      <c r="L406" t="s">
        <v>1283</v>
      </c>
      <c r="M406" t="s">
        <v>1284</v>
      </c>
    </row>
    <row r="407" spans="12:13" hidden="1" x14ac:dyDescent="0.25">
      <c r="M407" t="s">
        <v>1285</v>
      </c>
    </row>
    <row r="408" spans="12:13" hidden="1" x14ac:dyDescent="0.25">
      <c r="M408" t="s">
        <v>1286</v>
      </c>
    </row>
    <row r="409" spans="12:13" hidden="1" x14ac:dyDescent="0.25">
      <c r="M409" t="s">
        <v>1287</v>
      </c>
    </row>
    <row r="410" spans="12:13" hidden="1" x14ac:dyDescent="0.25">
      <c r="M410" t="s">
        <v>1288</v>
      </c>
    </row>
    <row r="411" spans="12:13" hidden="1" x14ac:dyDescent="0.25">
      <c r="M411" t="s">
        <v>1289</v>
      </c>
    </row>
    <row r="412" spans="12:13" hidden="1" x14ac:dyDescent="0.25">
      <c r="M412" t="s">
        <v>1290</v>
      </c>
    </row>
    <row r="413" spans="12:13" hidden="1" x14ac:dyDescent="0.25">
      <c r="M413" t="s">
        <v>1291</v>
      </c>
    </row>
    <row r="414" spans="12:13" hidden="1" x14ac:dyDescent="0.25">
      <c r="M414" t="s">
        <v>1292</v>
      </c>
    </row>
    <row r="415" spans="12:13" hidden="1" x14ac:dyDescent="0.25">
      <c r="M415" t="s">
        <v>1293</v>
      </c>
    </row>
    <row r="416" spans="12:13" hidden="1" x14ac:dyDescent="0.25">
      <c r="M416" t="s">
        <v>1294</v>
      </c>
    </row>
    <row r="417" spans="11:13" hidden="1" x14ac:dyDescent="0.25">
      <c r="M417" t="s">
        <v>1295</v>
      </c>
    </row>
    <row r="418" spans="11:13" hidden="1" x14ac:dyDescent="0.25"/>
    <row r="419" spans="11:13" hidden="1" x14ac:dyDescent="0.25">
      <c r="K419" t="s">
        <v>1296</v>
      </c>
      <c r="L419" t="s">
        <v>1297</v>
      </c>
      <c r="M419" t="s">
        <v>1298</v>
      </c>
    </row>
    <row r="420" spans="11:13" hidden="1" x14ac:dyDescent="0.25">
      <c r="M420" t="s">
        <v>1299</v>
      </c>
    </row>
    <row r="421" spans="11:13" hidden="1" x14ac:dyDescent="0.25">
      <c r="M421" t="s">
        <v>1300</v>
      </c>
    </row>
    <row r="422" spans="11:13" hidden="1" x14ac:dyDescent="0.25">
      <c r="M422" t="s">
        <v>1301</v>
      </c>
    </row>
    <row r="423" spans="11:13" hidden="1" x14ac:dyDescent="0.25">
      <c r="M423" t="s">
        <v>1302</v>
      </c>
    </row>
    <row r="424" spans="11:13" hidden="1" x14ac:dyDescent="0.25">
      <c r="M424" t="s">
        <v>1303</v>
      </c>
    </row>
    <row r="425" spans="11:13" hidden="1" x14ac:dyDescent="0.25">
      <c r="M425" t="s">
        <v>1304</v>
      </c>
    </row>
    <row r="426" spans="11:13" hidden="1" x14ac:dyDescent="0.25">
      <c r="M426" t="s">
        <v>1305</v>
      </c>
    </row>
    <row r="427" spans="11:13" hidden="1" x14ac:dyDescent="0.25"/>
    <row r="428" spans="11:13" hidden="1" x14ac:dyDescent="0.25">
      <c r="K428" t="s">
        <v>1306</v>
      </c>
      <c r="L428" t="s">
        <v>1307</v>
      </c>
      <c r="M428" t="s">
        <v>1308</v>
      </c>
    </row>
    <row r="429" spans="11:13" hidden="1" x14ac:dyDescent="0.25">
      <c r="M429" t="s">
        <v>1309</v>
      </c>
    </row>
    <row r="430" spans="11:13" hidden="1" x14ac:dyDescent="0.25">
      <c r="M430" t="s">
        <v>1310</v>
      </c>
    </row>
    <row r="431" spans="11:13" hidden="1" x14ac:dyDescent="0.25">
      <c r="M431" t="s">
        <v>1311</v>
      </c>
    </row>
    <row r="432" spans="11:13" hidden="1" x14ac:dyDescent="0.25"/>
    <row r="433" spans="11:13" hidden="1" x14ac:dyDescent="0.25">
      <c r="K433" t="s">
        <v>1312</v>
      </c>
      <c r="L433" t="s">
        <v>1313</v>
      </c>
      <c r="M433" t="s">
        <v>1314</v>
      </c>
    </row>
    <row r="434" spans="11:13" hidden="1" x14ac:dyDescent="0.25">
      <c r="K434" t="s">
        <v>1315</v>
      </c>
      <c r="L434" t="s">
        <v>1316</v>
      </c>
      <c r="M434" t="s">
        <v>1317</v>
      </c>
    </row>
    <row r="435" spans="11:13" hidden="1" x14ac:dyDescent="0.25">
      <c r="M435" t="s">
        <v>1318</v>
      </c>
    </row>
    <row r="436" spans="11:13" hidden="1" x14ac:dyDescent="0.25">
      <c r="M436" t="s">
        <v>1319</v>
      </c>
    </row>
    <row r="437" spans="11:13" hidden="1" x14ac:dyDescent="0.25"/>
    <row r="438" spans="11:13" hidden="1" x14ac:dyDescent="0.25">
      <c r="K438" t="s">
        <v>1320</v>
      </c>
      <c r="L438" t="s">
        <v>1321</v>
      </c>
      <c r="M438" t="s">
        <v>1322</v>
      </c>
    </row>
    <row r="439" spans="11:13" hidden="1" x14ac:dyDescent="0.25">
      <c r="M439" t="s">
        <v>1323</v>
      </c>
    </row>
    <row r="440" spans="11:13" hidden="1" x14ac:dyDescent="0.25">
      <c r="M440" t="s">
        <v>1324</v>
      </c>
    </row>
    <row r="441" spans="11:13" hidden="1" x14ac:dyDescent="0.25">
      <c r="M441" t="s">
        <v>1325</v>
      </c>
    </row>
    <row r="442" spans="11:13" hidden="1" x14ac:dyDescent="0.25">
      <c r="M442" t="s">
        <v>1326</v>
      </c>
    </row>
    <row r="443" spans="11:13" hidden="1" x14ac:dyDescent="0.25"/>
    <row r="444" spans="11:13" hidden="1" x14ac:dyDescent="0.25">
      <c r="L444" t="s">
        <v>1327</v>
      </c>
      <c r="M444" t="s">
        <v>1328</v>
      </c>
    </row>
    <row r="445" spans="11:13" hidden="1" x14ac:dyDescent="0.25">
      <c r="K445" t="s">
        <v>1329</v>
      </c>
      <c r="L445" t="s">
        <v>1330</v>
      </c>
      <c r="M445" t="s">
        <v>1331</v>
      </c>
    </row>
    <row r="446" spans="11:13" hidden="1" x14ac:dyDescent="0.25">
      <c r="K446" t="s">
        <v>1332</v>
      </c>
      <c r="L446" t="s">
        <v>1333</v>
      </c>
      <c r="M446" t="s">
        <v>1334</v>
      </c>
    </row>
    <row r="447" spans="11:13" hidden="1" x14ac:dyDescent="0.25">
      <c r="K447" t="s">
        <v>1335</v>
      </c>
      <c r="L447" t="s">
        <v>1336</v>
      </c>
      <c r="M447" t="s">
        <v>1337</v>
      </c>
    </row>
    <row r="448" spans="11:13" hidden="1" x14ac:dyDescent="0.25">
      <c r="K448" t="s">
        <v>1338</v>
      </c>
      <c r="L448" t="s">
        <v>1339</v>
      </c>
      <c r="M448" t="s">
        <v>1340</v>
      </c>
    </row>
    <row r="449" spans="11:13" hidden="1" x14ac:dyDescent="0.25">
      <c r="K449" t="s">
        <v>1341</v>
      </c>
      <c r="L449" t="s">
        <v>1342</v>
      </c>
      <c r="M449" t="s">
        <v>1343</v>
      </c>
    </row>
    <row r="450" spans="11:13" hidden="1" x14ac:dyDescent="0.25">
      <c r="K450" t="s">
        <v>1344</v>
      </c>
      <c r="L450" t="s">
        <v>1345</v>
      </c>
      <c r="M450" t="s">
        <v>1346</v>
      </c>
    </row>
    <row r="451" spans="11:13" hidden="1" x14ac:dyDescent="0.25">
      <c r="K451" t="s">
        <v>1347</v>
      </c>
      <c r="L451" t="s">
        <v>1348</v>
      </c>
      <c r="M451" t="s">
        <v>1349</v>
      </c>
    </row>
    <row r="452" spans="11:13" hidden="1" x14ac:dyDescent="0.25">
      <c r="M452" t="s">
        <v>1350</v>
      </c>
    </row>
    <row r="453" spans="11:13" hidden="1" x14ac:dyDescent="0.25"/>
    <row r="454" spans="11:13" hidden="1" x14ac:dyDescent="0.25">
      <c r="K454" t="s">
        <v>1351</v>
      </c>
      <c r="L454" t="s">
        <v>1352</v>
      </c>
      <c r="M454" t="s">
        <v>1353</v>
      </c>
    </row>
    <row r="455" spans="11:13" hidden="1" x14ac:dyDescent="0.25">
      <c r="K455" t="s">
        <v>1354</v>
      </c>
      <c r="L455" t="s">
        <v>1355</v>
      </c>
      <c r="M455" t="s">
        <v>1356</v>
      </c>
    </row>
    <row r="456" spans="11:13" hidden="1" x14ac:dyDescent="0.25">
      <c r="M456" t="s">
        <v>1357</v>
      </c>
    </row>
    <row r="457" spans="11:13" hidden="1" x14ac:dyDescent="0.25">
      <c r="M457" t="s">
        <v>1358</v>
      </c>
    </row>
    <row r="458" spans="11:13" hidden="1" x14ac:dyDescent="0.25">
      <c r="M458" t="s">
        <v>1359</v>
      </c>
    </row>
    <row r="459" spans="11:13" hidden="1" x14ac:dyDescent="0.25"/>
    <row r="460" spans="11:13" hidden="1" x14ac:dyDescent="0.25">
      <c r="K460" t="s">
        <v>1360</v>
      </c>
      <c r="L460" t="s">
        <v>1361</v>
      </c>
      <c r="M460" t="s">
        <v>1362</v>
      </c>
    </row>
    <row r="461" spans="11:13" hidden="1" x14ac:dyDescent="0.25">
      <c r="K461" t="s">
        <v>1360</v>
      </c>
      <c r="L461" t="s">
        <v>1363</v>
      </c>
    </row>
    <row r="462" spans="11:13" hidden="1" x14ac:dyDescent="0.25">
      <c r="K462" t="s">
        <v>1364</v>
      </c>
      <c r="L462" t="s">
        <v>1365</v>
      </c>
      <c r="M462" t="s">
        <v>1366</v>
      </c>
    </row>
    <row r="463" spans="11:13" hidden="1" x14ac:dyDescent="0.25">
      <c r="M463" t="s">
        <v>1367</v>
      </c>
    </row>
    <row r="464" spans="11:13" hidden="1" x14ac:dyDescent="0.25">
      <c r="M464" t="s">
        <v>1368</v>
      </c>
    </row>
    <row r="465" spans="11:13" hidden="1" x14ac:dyDescent="0.25">
      <c r="M465" t="s">
        <v>1369</v>
      </c>
    </row>
    <row r="466" spans="11:13" hidden="1" x14ac:dyDescent="0.25"/>
    <row r="467" spans="11:13" hidden="1" x14ac:dyDescent="0.25">
      <c r="K467" t="s">
        <v>1370</v>
      </c>
      <c r="L467" t="s">
        <v>1371</v>
      </c>
      <c r="M467" t="s">
        <v>1372</v>
      </c>
    </row>
    <row r="468" spans="11:13" hidden="1" x14ac:dyDescent="0.25">
      <c r="K468" t="s">
        <v>1373</v>
      </c>
      <c r="L468" t="s">
        <v>1374</v>
      </c>
      <c r="M468" t="s">
        <v>1375</v>
      </c>
    </row>
    <row r="469" spans="11:13" hidden="1" x14ac:dyDescent="0.25">
      <c r="K469" t="s">
        <v>1376</v>
      </c>
      <c r="L469" t="s">
        <v>1377</v>
      </c>
      <c r="M469" t="s">
        <v>1378</v>
      </c>
    </row>
    <row r="470" spans="11:13" hidden="1" x14ac:dyDescent="0.25">
      <c r="K470" t="s">
        <v>1379</v>
      </c>
      <c r="L470" t="s">
        <v>1380</v>
      </c>
      <c r="M470" t="s">
        <v>1381</v>
      </c>
    </row>
    <row r="471" spans="11:13" hidden="1" x14ac:dyDescent="0.25">
      <c r="M471" t="s">
        <v>1382</v>
      </c>
    </row>
    <row r="472" spans="11:13" hidden="1" x14ac:dyDescent="0.25">
      <c r="M472" t="s">
        <v>1383</v>
      </c>
    </row>
    <row r="473" spans="11:13" hidden="1" x14ac:dyDescent="0.25">
      <c r="M473" t="s">
        <v>1384</v>
      </c>
    </row>
    <row r="474" spans="11:13" hidden="1" x14ac:dyDescent="0.25"/>
    <row r="475" spans="11:13" hidden="1" x14ac:dyDescent="0.25">
      <c r="K475" t="s">
        <v>1385</v>
      </c>
      <c r="L475" t="s">
        <v>1386</v>
      </c>
      <c r="M475" t="s">
        <v>1387</v>
      </c>
    </row>
    <row r="476" spans="11:13" hidden="1" x14ac:dyDescent="0.25">
      <c r="M476" t="s">
        <v>1388</v>
      </c>
    </row>
    <row r="477" spans="11:13" hidden="1" x14ac:dyDescent="0.25">
      <c r="M477" t="s">
        <v>1389</v>
      </c>
    </row>
    <row r="478" spans="11:13" hidden="1" x14ac:dyDescent="0.25">
      <c r="M478" t="s">
        <v>1390</v>
      </c>
    </row>
    <row r="479" spans="11:13" hidden="1" x14ac:dyDescent="0.25">
      <c r="M479" t="s">
        <v>1391</v>
      </c>
    </row>
    <row r="480" spans="11:13" hidden="1" x14ac:dyDescent="0.25">
      <c r="M480" t="s">
        <v>1392</v>
      </c>
    </row>
    <row r="481" spans="11:13" hidden="1" x14ac:dyDescent="0.25">
      <c r="M481" t="s">
        <v>1393</v>
      </c>
    </row>
    <row r="482" spans="11:13" hidden="1" x14ac:dyDescent="0.25">
      <c r="M482" t="s">
        <v>1394</v>
      </c>
    </row>
    <row r="483" spans="11:13" hidden="1" x14ac:dyDescent="0.25">
      <c r="M483" t="s">
        <v>1395</v>
      </c>
    </row>
    <row r="484" spans="11:13" hidden="1" x14ac:dyDescent="0.25">
      <c r="M484" t="s">
        <v>1396</v>
      </c>
    </row>
    <row r="485" spans="11:13" hidden="1" x14ac:dyDescent="0.25">
      <c r="M485" t="s">
        <v>1397</v>
      </c>
    </row>
    <row r="486" spans="11:13" hidden="1" x14ac:dyDescent="0.25"/>
    <row r="487" spans="11:13" hidden="1" x14ac:dyDescent="0.25">
      <c r="K487" t="s">
        <v>1398</v>
      </c>
      <c r="L487" t="s">
        <v>1399</v>
      </c>
      <c r="M487" t="s">
        <v>1400</v>
      </c>
    </row>
    <row r="488" spans="11:13" hidden="1" x14ac:dyDescent="0.25">
      <c r="K488" t="s">
        <v>1401</v>
      </c>
      <c r="L488" t="s">
        <v>1402</v>
      </c>
      <c r="M488" t="s">
        <v>1403</v>
      </c>
    </row>
    <row r="489" spans="11:13" hidden="1" x14ac:dyDescent="0.25">
      <c r="K489" t="s">
        <v>1404</v>
      </c>
      <c r="L489" t="s">
        <v>1405</v>
      </c>
      <c r="M489" t="s">
        <v>1406</v>
      </c>
    </row>
    <row r="490" spans="11:13" hidden="1" x14ac:dyDescent="0.25">
      <c r="L490" t="s">
        <v>1407</v>
      </c>
      <c r="M490" t="s">
        <v>1408</v>
      </c>
    </row>
    <row r="491" spans="11:13" hidden="1" x14ac:dyDescent="0.25">
      <c r="L491" t="s">
        <v>1409</v>
      </c>
      <c r="M491" t="s">
        <v>1410</v>
      </c>
    </row>
    <row r="492" spans="11:13" hidden="1" x14ac:dyDescent="0.25">
      <c r="K492" t="s">
        <v>1411</v>
      </c>
      <c r="L492" t="s">
        <v>1412</v>
      </c>
      <c r="M492" t="s">
        <v>1413</v>
      </c>
    </row>
    <row r="493" spans="11:13" hidden="1" x14ac:dyDescent="0.25">
      <c r="K493" t="s">
        <v>1414</v>
      </c>
      <c r="L493" t="s">
        <v>1415</v>
      </c>
      <c r="M493" t="s">
        <v>1416</v>
      </c>
    </row>
    <row r="494" spans="11:13" hidden="1" x14ac:dyDescent="0.25">
      <c r="M494" t="s">
        <v>1417</v>
      </c>
    </row>
    <row r="495" spans="11:13" hidden="1" x14ac:dyDescent="0.25">
      <c r="M495" t="s">
        <v>1418</v>
      </c>
    </row>
    <row r="496" spans="11:13" hidden="1" x14ac:dyDescent="0.25">
      <c r="M496" t="s">
        <v>1419</v>
      </c>
    </row>
    <row r="497" spans="11:13" hidden="1" x14ac:dyDescent="0.25">
      <c r="M497" t="s">
        <v>1420</v>
      </c>
    </row>
    <row r="498" spans="11:13" hidden="1" x14ac:dyDescent="0.25"/>
    <row r="499" spans="11:13" hidden="1" x14ac:dyDescent="0.25">
      <c r="K499" t="s">
        <v>1421</v>
      </c>
      <c r="L499" t="s">
        <v>1422</v>
      </c>
      <c r="M499" t="s">
        <v>1423</v>
      </c>
    </row>
    <row r="500" spans="11:13" hidden="1" x14ac:dyDescent="0.25">
      <c r="K500" t="s">
        <v>1424</v>
      </c>
      <c r="L500" t="s">
        <v>1425</v>
      </c>
      <c r="M500" t="s">
        <v>1426</v>
      </c>
    </row>
    <row r="501" spans="11:13" hidden="1" x14ac:dyDescent="0.25">
      <c r="K501" t="s">
        <v>1427</v>
      </c>
      <c r="L501" t="s">
        <v>1428</v>
      </c>
      <c r="M501" t="s">
        <v>1429</v>
      </c>
    </row>
    <row r="502" spans="11:13" hidden="1" x14ac:dyDescent="0.25">
      <c r="M502" t="s">
        <v>1430</v>
      </c>
    </row>
    <row r="503" spans="11:13" hidden="1" x14ac:dyDescent="0.25">
      <c r="M503" t="s">
        <v>1431</v>
      </c>
    </row>
    <row r="504" spans="11:13" hidden="1" x14ac:dyDescent="0.25">
      <c r="M504" t="s">
        <v>1432</v>
      </c>
    </row>
    <row r="505" spans="11:13" hidden="1" x14ac:dyDescent="0.25"/>
    <row r="506" spans="11:13" hidden="1" x14ac:dyDescent="0.25">
      <c r="K506" t="s">
        <v>1433</v>
      </c>
      <c r="L506" t="s">
        <v>1434</v>
      </c>
    </row>
    <row r="507" spans="11:13" hidden="1" x14ac:dyDescent="0.25">
      <c r="K507" t="s">
        <v>1435</v>
      </c>
      <c r="L507" t="s">
        <v>1436</v>
      </c>
      <c r="M507" t="s">
        <v>1437</v>
      </c>
    </row>
    <row r="508" spans="11:13" hidden="1" x14ac:dyDescent="0.25">
      <c r="M508" t="s">
        <v>1438</v>
      </c>
    </row>
    <row r="509" spans="11:13" hidden="1" x14ac:dyDescent="0.25">
      <c r="M509" t="s">
        <v>1439</v>
      </c>
    </row>
    <row r="510" spans="11:13" hidden="1" x14ac:dyDescent="0.25">
      <c r="M510" t="s">
        <v>1440</v>
      </c>
    </row>
    <row r="511" spans="11:13" hidden="1" x14ac:dyDescent="0.25">
      <c r="M511" t="s">
        <v>1441</v>
      </c>
    </row>
    <row r="512" spans="11:13" hidden="1" x14ac:dyDescent="0.25">
      <c r="M512" t="s">
        <v>1442</v>
      </c>
    </row>
    <row r="513" spans="11:13" hidden="1" x14ac:dyDescent="0.25">
      <c r="M513" t="s">
        <v>1443</v>
      </c>
    </row>
    <row r="514" spans="11:13" hidden="1" x14ac:dyDescent="0.25">
      <c r="M514" t="s">
        <v>1444</v>
      </c>
    </row>
    <row r="515" spans="11:13" hidden="1" x14ac:dyDescent="0.25">
      <c r="M515" t="s">
        <v>1445</v>
      </c>
    </row>
    <row r="516" spans="11:13" hidden="1" x14ac:dyDescent="0.25">
      <c r="M516" t="s">
        <v>1446</v>
      </c>
    </row>
    <row r="517" spans="11:13" hidden="1" x14ac:dyDescent="0.25">
      <c r="M517" t="s">
        <v>1447</v>
      </c>
    </row>
    <row r="518" spans="11:13" hidden="1" x14ac:dyDescent="0.25">
      <c r="M518" t="s">
        <v>1448</v>
      </c>
    </row>
    <row r="519" spans="11:13" hidden="1" x14ac:dyDescent="0.25">
      <c r="M519" t="s">
        <v>1449</v>
      </c>
    </row>
    <row r="520" spans="11:13" hidden="1" x14ac:dyDescent="0.25">
      <c r="M520" t="s">
        <v>1450</v>
      </c>
    </row>
    <row r="521" spans="11:13" hidden="1" x14ac:dyDescent="0.25">
      <c r="M521" t="s">
        <v>1451</v>
      </c>
    </row>
    <row r="522" spans="11:13" hidden="1" x14ac:dyDescent="0.25"/>
    <row r="523" spans="11:13" hidden="1" x14ac:dyDescent="0.25">
      <c r="K523" t="s">
        <v>1452</v>
      </c>
      <c r="L523" t="s">
        <v>1100</v>
      </c>
      <c r="M523" t="s">
        <v>1453</v>
      </c>
    </row>
    <row r="524" spans="11:13" hidden="1" x14ac:dyDescent="0.25">
      <c r="M524" t="s">
        <v>1454</v>
      </c>
    </row>
    <row r="525" spans="11:13" hidden="1" x14ac:dyDescent="0.25">
      <c r="M525" t="s">
        <v>1455</v>
      </c>
    </row>
    <row r="526" spans="11:13" hidden="1" x14ac:dyDescent="0.25">
      <c r="M526" t="s">
        <v>1456</v>
      </c>
    </row>
    <row r="527" spans="11:13" hidden="1" x14ac:dyDescent="0.25">
      <c r="M527" t="s">
        <v>1457</v>
      </c>
    </row>
    <row r="528" spans="11:13" hidden="1" x14ac:dyDescent="0.25">
      <c r="M528" t="s">
        <v>1458</v>
      </c>
    </row>
    <row r="529" spans="11:13" hidden="1" x14ac:dyDescent="0.25">
      <c r="M529" t="s">
        <v>1459</v>
      </c>
    </row>
    <row r="530" spans="11:13" hidden="1" x14ac:dyDescent="0.25">
      <c r="M530" t="s">
        <v>1460</v>
      </c>
    </row>
    <row r="531" spans="11:13" hidden="1" x14ac:dyDescent="0.25">
      <c r="M531" t="s">
        <v>1461</v>
      </c>
    </row>
    <row r="532" spans="11:13" hidden="1" x14ac:dyDescent="0.25">
      <c r="M532" t="s">
        <v>1462</v>
      </c>
    </row>
    <row r="533" spans="11:13" hidden="1" x14ac:dyDescent="0.25">
      <c r="M533" t="s">
        <v>1463</v>
      </c>
    </row>
    <row r="534" spans="11:13" hidden="1" x14ac:dyDescent="0.25">
      <c r="M534" t="s">
        <v>1464</v>
      </c>
    </row>
    <row r="535" spans="11:13" hidden="1" x14ac:dyDescent="0.25"/>
    <row r="536" spans="11:13" hidden="1" x14ac:dyDescent="0.25">
      <c r="K536" t="s">
        <v>1465</v>
      </c>
      <c r="L536" t="s">
        <v>1466</v>
      </c>
      <c r="M536" t="s">
        <v>1467</v>
      </c>
    </row>
    <row r="537" spans="11:13" hidden="1" x14ac:dyDescent="0.25">
      <c r="K537" t="s">
        <v>1468</v>
      </c>
      <c r="L537" t="s">
        <v>1469</v>
      </c>
      <c r="M537" t="s">
        <v>1470</v>
      </c>
    </row>
    <row r="538" spans="11:13" hidden="1" x14ac:dyDescent="0.25">
      <c r="K538" t="s">
        <v>1471</v>
      </c>
      <c r="L538" t="s">
        <v>1472</v>
      </c>
      <c r="M538" t="s">
        <v>1473</v>
      </c>
    </row>
    <row r="539" spans="11:13" hidden="1" x14ac:dyDescent="0.25">
      <c r="K539" t="s">
        <v>1474</v>
      </c>
      <c r="L539" t="s">
        <v>1475</v>
      </c>
      <c r="M539" t="s">
        <v>1476</v>
      </c>
    </row>
    <row r="540" spans="11:13" hidden="1" x14ac:dyDescent="0.25">
      <c r="K540" t="s">
        <v>1477</v>
      </c>
      <c r="L540" t="s">
        <v>1478</v>
      </c>
      <c r="M540" t="s">
        <v>1479</v>
      </c>
    </row>
    <row r="541" spans="11:13" hidden="1" x14ac:dyDescent="0.25">
      <c r="K541" t="s">
        <v>1480</v>
      </c>
      <c r="L541" t="s">
        <v>1481</v>
      </c>
      <c r="M541" t="s">
        <v>1482</v>
      </c>
    </row>
    <row r="542" spans="11:13" hidden="1" x14ac:dyDescent="0.25">
      <c r="K542" t="s">
        <v>1483</v>
      </c>
      <c r="L542" t="s">
        <v>1484</v>
      </c>
      <c r="M542" t="s">
        <v>1485</v>
      </c>
    </row>
    <row r="543" spans="11:13" hidden="1" x14ac:dyDescent="0.25">
      <c r="K543" t="s">
        <v>1486</v>
      </c>
      <c r="L543" t="s">
        <v>1487</v>
      </c>
      <c r="M543" t="s">
        <v>1488</v>
      </c>
    </row>
    <row r="544" spans="11:13" hidden="1" x14ac:dyDescent="0.25">
      <c r="K544" t="s">
        <v>1489</v>
      </c>
      <c r="L544" t="s">
        <v>1490</v>
      </c>
      <c r="M544" t="s">
        <v>1491</v>
      </c>
    </row>
    <row r="545" spans="11:13" hidden="1" x14ac:dyDescent="0.25">
      <c r="K545" t="s">
        <v>1492</v>
      </c>
      <c r="L545" t="s">
        <v>1493</v>
      </c>
      <c r="M545" t="s">
        <v>1494</v>
      </c>
    </row>
    <row r="546" spans="11:13" hidden="1" x14ac:dyDescent="0.25">
      <c r="K546" t="s">
        <v>1495</v>
      </c>
      <c r="L546" t="s">
        <v>1496</v>
      </c>
      <c r="M546" t="s">
        <v>1497</v>
      </c>
    </row>
    <row r="547" spans="11:13" hidden="1" x14ac:dyDescent="0.25">
      <c r="M547" t="s">
        <v>1498</v>
      </c>
    </row>
    <row r="548" spans="11:13" hidden="1" x14ac:dyDescent="0.25">
      <c r="M548" t="s">
        <v>1499</v>
      </c>
    </row>
    <row r="549" spans="11:13" hidden="1" x14ac:dyDescent="0.25">
      <c r="M549" t="s">
        <v>1500</v>
      </c>
    </row>
    <row r="550" spans="11:13" hidden="1" x14ac:dyDescent="0.25">
      <c r="M550" t="s">
        <v>1501</v>
      </c>
    </row>
    <row r="551" spans="11:13" hidden="1" x14ac:dyDescent="0.25">
      <c r="M551" t="s">
        <v>1502</v>
      </c>
    </row>
    <row r="552" spans="11:13" hidden="1" x14ac:dyDescent="0.25"/>
    <row r="553" spans="11:13" hidden="1" x14ac:dyDescent="0.25">
      <c r="K553" t="s">
        <v>1503</v>
      </c>
      <c r="L553" t="s">
        <v>1504</v>
      </c>
      <c r="M553" t="s">
        <v>1505</v>
      </c>
    </row>
    <row r="554" spans="11:13" hidden="1" x14ac:dyDescent="0.25">
      <c r="K554" t="s">
        <v>1506</v>
      </c>
      <c r="L554" t="s">
        <v>1507</v>
      </c>
      <c r="M554" t="s">
        <v>1508</v>
      </c>
    </row>
    <row r="555" spans="11:13" hidden="1" x14ac:dyDescent="0.25">
      <c r="K555" t="s">
        <v>1509</v>
      </c>
      <c r="L555" t="s">
        <v>1510</v>
      </c>
      <c r="M555" t="s">
        <v>1511</v>
      </c>
    </row>
    <row r="556" spans="11:13" hidden="1" x14ac:dyDescent="0.25">
      <c r="K556" t="s">
        <v>1512</v>
      </c>
      <c r="L556" t="s">
        <v>1513</v>
      </c>
      <c r="M556" t="s">
        <v>1514</v>
      </c>
    </row>
    <row r="557" spans="11:13" hidden="1" x14ac:dyDescent="0.25">
      <c r="K557" t="s">
        <v>1515</v>
      </c>
      <c r="L557" t="s">
        <v>1516</v>
      </c>
      <c r="M557" t="s">
        <v>1517</v>
      </c>
    </row>
    <row r="558" spans="11:13" hidden="1" x14ac:dyDescent="0.25">
      <c r="M558" t="s">
        <v>1518</v>
      </c>
    </row>
    <row r="559" spans="11:13" hidden="1" x14ac:dyDescent="0.25">
      <c r="M559" t="s">
        <v>1519</v>
      </c>
    </row>
    <row r="560" spans="11:13" hidden="1" x14ac:dyDescent="0.25"/>
    <row r="561" spans="11:13" hidden="1" x14ac:dyDescent="0.25">
      <c r="K561" t="s">
        <v>1520</v>
      </c>
      <c r="L561" t="s">
        <v>1521</v>
      </c>
      <c r="M561" t="s">
        <v>1522</v>
      </c>
    </row>
    <row r="562" spans="11:13" hidden="1" x14ac:dyDescent="0.25">
      <c r="K562" t="s">
        <v>1523</v>
      </c>
      <c r="L562" t="s">
        <v>1524</v>
      </c>
      <c r="M562" t="s">
        <v>1525</v>
      </c>
    </row>
    <row r="563" spans="11:13" hidden="1" x14ac:dyDescent="0.25">
      <c r="M563" t="s">
        <v>1526</v>
      </c>
    </row>
    <row r="564" spans="11:13" hidden="1" x14ac:dyDescent="0.25"/>
    <row r="565" spans="11:13" hidden="1" x14ac:dyDescent="0.25">
      <c r="K565" t="s">
        <v>1527</v>
      </c>
      <c r="L565" t="s">
        <v>1528</v>
      </c>
      <c r="M565" t="s">
        <v>1529</v>
      </c>
    </row>
    <row r="566" spans="11:13" hidden="1" x14ac:dyDescent="0.25">
      <c r="K566" t="s">
        <v>1530</v>
      </c>
      <c r="L566" t="s">
        <v>1531</v>
      </c>
      <c r="M566" t="s">
        <v>1532</v>
      </c>
    </row>
    <row r="567" spans="11:13" hidden="1" x14ac:dyDescent="0.25">
      <c r="M567" t="s">
        <v>1533</v>
      </c>
    </row>
    <row r="568" spans="11:13" hidden="1" x14ac:dyDescent="0.25">
      <c r="M568" t="s">
        <v>1534</v>
      </c>
    </row>
    <row r="569" spans="11:13" hidden="1" x14ac:dyDescent="0.25">
      <c r="M569" t="s">
        <v>1535</v>
      </c>
    </row>
    <row r="570" spans="11:13" hidden="1" x14ac:dyDescent="0.25"/>
    <row r="571" spans="11:13" hidden="1" x14ac:dyDescent="0.25">
      <c r="K571" t="s">
        <v>1536</v>
      </c>
      <c r="L571" t="s">
        <v>1537</v>
      </c>
      <c r="M571" t="s">
        <v>1538</v>
      </c>
    </row>
    <row r="572" spans="11:13" hidden="1" x14ac:dyDescent="0.25">
      <c r="K572" t="s">
        <v>1539</v>
      </c>
      <c r="L572" t="s">
        <v>1540</v>
      </c>
      <c r="M572" t="s">
        <v>1541</v>
      </c>
    </row>
    <row r="573" spans="11:13" hidden="1" x14ac:dyDescent="0.25">
      <c r="K573" t="s">
        <v>1542</v>
      </c>
      <c r="L573" t="s">
        <v>1543</v>
      </c>
      <c r="M573" t="s">
        <v>1544</v>
      </c>
    </row>
    <row r="574" spans="11:13" hidden="1" x14ac:dyDescent="0.25">
      <c r="K574" t="s">
        <v>1545</v>
      </c>
      <c r="L574" t="s">
        <v>1546</v>
      </c>
      <c r="M574" t="s">
        <v>1547</v>
      </c>
    </row>
    <row r="575" spans="11:13" hidden="1" x14ac:dyDescent="0.25">
      <c r="M575" t="s">
        <v>1548</v>
      </c>
    </row>
    <row r="576" spans="11:13" hidden="1" x14ac:dyDescent="0.25">
      <c r="M576" t="s">
        <v>1549</v>
      </c>
    </row>
    <row r="577" spans="11:13" hidden="1" x14ac:dyDescent="0.25">
      <c r="M577" t="s">
        <v>1550</v>
      </c>
    </row>
    <row r="578" spans="11:13" hidden="1" x14ac:dyDescent="0.25"/>
    <row r="579" spans="11:13" hidden="1" x14ac:dyDescent="0.25">
      <c r="K579" t="s">
        <v>1551</v>
      </c>
      <c r="L579" t="s">
        <v>1552</v>
      </c>
      <c r="M579" t="s">
        <v>1553</v>
      </c>
    </row>
    <row r="580" spans="11:13" hidden="1" x14ac:dyDescent="0.25">
      <c r="M580" t="s">
        <v>1554</v>
      </c>
    </row>
    <row r="581" spans="11:13" hidden="1" x14ac:dyDescent="0.25">
      <c r="M581" t="s">
        <v>1555</v>
      </c>
    </row>
    <row r="582" spans="11:13" hidden="1" x14ac:dyDescent="0.25">
      <c r="M582" t="s">
        <v>1556</v>
      </c>
    </row>
    <row r="583" spans="11:13" hidden="1" x14ac:dyDescent="0.25">
      <c r="M583" t="s">
        <v>1557</v>
      </c>
    </row>
    <row r="584" spans="11:13" hidden="1" x14ac:dyDescent="0.25"/>
    <row r="585" spans="11:13" hidden="1" x14ac:dyDescent="0.25">
      <c r="K585" t="s">
        <v>1558</v>
      </c>
      <c r="L585" t="s">
        <v>1559</v>
      </c>
      <c r="M585" t="s">
        <v>1560</v>
      </c>
    </row>
    <row r="586" spans="11:13" hidden="1" x14ac:dyDescent="0.25">
      <c r="K586" t="s">
        <v>1561</v>
      </c>
      <c r="L586" t="s">
        <v>1562</v>
      </c>
      <c r="M586" t="s">
        <v>1563</v>
      </c>
    </row>
    <row r="587" spans="11:13" hidden="1" x14ac:dyDescent="0.25">
      <c r="K587" t="s">
        <v>1564</v>
      </c>
      <c r="L587" t="s">
        <v>1565</v>
      </c>
      <c r="M587" t="s">
        <v>1566</v>
      </c>
    </row>
    <row r="588" spans="11:13" hidden="1" x14ac:dyDescent="0.25"/>
  </sheetData>
  <autoFilter ref="K1:M588" xr:uid="{EB12BC24-2195-473E-A73B-D498FC094299}">
    <filterColumn colId="1">
      <filters>
        <filter val="VT[1]"/>
      </filters>
    </filterColumn>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E62B-E636-4286-9E7E-64E9C0F1106E}">
  <sheetPr filterMode="1"/>
  <dimension ref="A1:AU71"/>
  <sheetViews>
    <sheetView tabSelected="1" workbookViewId="0">
      <selection activeCell="I2" sqref="I2:AU71"/>
    </sheetView>
  </sheetViews>
  <sheetFormatPr defaultRowHeight="15" x14ac:dyDescent="0.25"/>
  <cols>
    <col min="1" max="1" width="10.7109375" bestFit="1" customWidth="1"/>
    <col min="2" max="2" width="22.42578125" bestFit="1" customWidth="1"/>
    <col min="3" max="3" width="10.7109375" bestFit="1" customWidth="1"/>
    <col min="7" max="7" width="21" bestFit="1" customWidth="1"/>
  </cols>
  <sheetData>
    <row r="1" spans="1:47" s="2" customFormat="1" x14ac:dyDescent="0.25">
      <c r="A1" s="2" t="b">
        <v>0</v>
      </c>
      <c r="C1" s="2" t="b">
        <f>NOT(A1)</f>
        <v>1</v>
      </c>
      <c r="I1" s="2" t="s">
        <v>1571</v>
      </c>
      <c r="J1" s="2" t="s">
        <v>1572</v>
      </c>
      <c r="K1" s="2" t="s">
        <v>1573</v>
      </c>
      <c r="L1" s="2" t="s">
        <v>1574</v>
      </c>
      <c r="M1" s="2" t="s">
        <v>1575</v>
      </c>
      <c r="N1" s="2" t="s">
        <v>1576</v>
      </c>
      <c r="O1" s="2" t="s">
        <v>1577</v>
      </c>
      <c r="P1" s="2" t="s">
        <v>1578</v>
      </c>
      <c r="Q1" s="2" t="s">
        <v>1579</v>
      </c>
      <c r="R1" s="2" t="s">
        <v>1580</v>
      </c>
      <c r="S1" s="2" t="s">
        <v>1581</v>
      </c>
      <c r="T1" s="2" t="s">
        <v>1582</v>
      </c>
      <c r="U1" s="2" t="s">
        <v>1583</v>
      </c>
      <c r="V1" s="2" t="s">
        <v>1584</v>
      </c>
      <c r="W1" s="2" t="s">
        <v>1585</v>
      </c>
      <c r="X1" s="2" t="s">
        <v>1586</v>
      </c>
      <c r="Y1" s="2" t="s">
        <v>1587</v>
      </c>
      <c r="Z1" s="2" t="s">
        <v>1588</v>
      </c>
      <c r="AA1" s="2" t="s">
        <v>1589</v>
      </c>
      <c r="AB1" s="2" t="s">
        <v>1590</v>
      </c>
      <c r="AC1" s="2" t="s">
        <v>1591</v>
      </c>
      <c r="AD1" s="2" t="s">
        <v>1592</v>
      </c>
      <c r="AE1" s="2" t="s">
        <v>1593</v>
      </c>
      <c r="AF1" s="2" t="s">
        <v>1594</v>
      </c>
      <c r="AG1" s="2" t="s">
        <v>1595</v>
      </c>
      <c r="AH1" s="2" t="s">
        <v>1596</v>
      </c>
      <c r="AI1" s="2" t="s">
        <v>1597</v>
      </c>
      <c r="AJ1" s="2" t="s">
        <v>1598</v>
      </c>
      <c r="AK1" s="2" t="s">
        <v>1599</v>
      </c>
      <c r="AL1" s="2" t="s">
        <v>1600</v>
      </c>
      <c r="AM1" s="2" t="s">
        <v>1601</v>
      </c>
      <c r="AN1" s="2" t="s">
        <v>1602</v>
      </c>
      <c r="AO1" s="2" t="s">
        <v>1603</v>
      </c>
      <c r="AP1" s="2" t="s">
        <v>1604</v>
      </c>
      <c r="AQ1" s="2" t="s">
        <v>1605</v>
      </c>
      <c r="AR1" s="2" t="s">
        <v>1606</v>
      </c>
      <c r="AS1" s="2" t="s">
        <v>1607</v>
      </c>
      <c r="AT1" s="2" t="s">
        <v>1608</v>
      </c>
      <c r="AU1" s="2" t="s">
        <v>1609</v>
      </c>
    </row>
    <row r="2" spans="1:47" hidden="1" x14ac:dyDescent="0.25">
      <c r="A2" t="s">
        <v>10</v>
      </c>
      <c r="B2" t="s">
        <v>11</v>
      </c>
      <c r="C2" t="s">
        <v>13</v>
      </c>
      <c r="D2" t="s">
        <v>13</v>
      </c>
      <c r="E2" t="s">
        <v>14</v>
      </c>
      <c r="G2" t="s">
        <v>15</v>
      </c>
      <c r="H2">
        <v>2001</v>
      </c>
      <c r="I2" t="e">
        <f>INDEX(Sheet5!$A:$BL,IF($A$1,MATCH(RIGHT($A2,LEN($A2)-1),Sheet5!$A:$A,0),MATCH($C2,Sheet5!$B:$B,0)),MATCH(I$1,Sheet5!$A$1:$BL$1,0))</f>
        <v>#N/A</v>
      </c>
      <c r="J2" s="2" t="e">
        <f>INDEX(Sheet5!$A:$BL,IF($A$1,MATCH(RIGHT($A2,LEN($A2)-1),Sheet5!$A:$A,0),MATCH($C2,Sheet5!$B:$B,0)),MATCH(J$1,Sheet5!$A$1:$BL$1,0))</f>
        <v>#N/A</v>
      </c>
      <c r="K2" s="2" t="e">
        <f>INDEX(Sheet5!$A:$BL,IF($A$1,MATCH(RIGHT($A2,LEN($A2)-1),Sheet5!$A:$A,0),MATCH($C2,Sheet5!$B:$B,0)),MATCH(K$1,Sheet5!$A$1:$BL$1,0))</f>
        <v>#N/A</v>
      </c>
      <c r="L2" s="2" t="e">
        <f>INDEX(Sheet5!$A:$BL,IF($A$1,MATCH(RIGHT($A2,LEN($A2)-1),Sheet5!$A:$A,0),MATCH($C2,Sheet5!$B:$B,0)),MATCH(L$1,Sheet5!$A$1:$BL$1,0))</f>
        <v>#N/A</v>
      </c>
      <c r="M2" s="2" t="e">
        <f>INDEX(Sheet5!$A:$BL,IF($A$1,MATCH(RIGHT($A2,LEN($A2)-1),Sheet5!$A:$A,0),MATCH($C2,Sheet5!$B:$B,0)),MATCH(M$1,Sheet5!$A$1:$BL$1,0))</f>
        <v>#N/A</v>
      </c>
      <c r="N2" s="2" t="e">
        <f>INDEX(Sheet5!$A:$BL,IF($A$1,MATCH(RIGHT($A2,LEN($A2)-1),Sheet5!$A:$A,0),MATCH($C2,Sheet5!$B:$B,0)),MATCH(N$1,Sheet5!$A$1:$BL$1,0))</f>
        <v>#N/A</v>
      </c>
      <c r="O2" s="2" t="e">
        <f>INDEX(Sheet5!$A:$BL,IF($A$1,MATCH(RIGHT($A2,LEN($A2)-1),Sheet5!$A:$A,0),MATCH($C2,Sheet5!$B:$B,0)),MATCH(O$1,Sheet5!$A$1:$BL$1,0))</f>
        <v>#N/A</v>
      </c>
      <c r="P2" s="2" t="e">
        <f>INDEX(Sheet5!$A:$BL,IF($A$1,MATCH(RIGHT($A2,LEN($A2)-1),Sheet5!$A:$A,0),MATCH($C2,Sheet5!$B:$B,0)),MATCH(P$1,Sheet5!$A$1:$BL$1,0))</f>
        <v>#N/A</v>
      </c>
      <c r="Q2" s="2" t="e">
        <f>INDEX(Sheet5!$A:$BL,IF($A$1,MATCH(RIGHT($A2,LEN($A2)-1),Sheet5!$A:$A,0),MATCH($C2,Sheet5!$B:$B,0)),MATCH(Q$1,Sheet5!$A$1:$BL$1,0))</f>
        <v>#N/A</v>
      </c>
      <c r="R2" s="2" t="e">
        <f>INDEX(Sheet5!$A:$BL,IF($A$1,MATCH(RIGHT($A2,LEN($A2)-1),Sheet5!$A:$A,0),MATCH($C2,Sheet5!$B:$B,0)),MATCH(R$1,Sheet5!$A$1:$BL$1,0))</f>
        <v>#N/A</v>
      </c>
      <c r="S2" s="2" t="e">
        <f>INDEX(Sheet5!$A:$BL,IF($A$1,MATCH(RIGHT($A2,LEN($A2)-1),Sheet5!$A:$A,0),MATCH($C2,Sheet5!$B:$B,0)),MATCH(S$1,Sheet5!$A$1:$BL$1,0))</f>
        <v>#N/A</v>
      </c>
      <c r="T2" s="2" t="e">
        <f>INDEX(Sheet5!$A:$BL,IF($A$1,MATCH(RIGHT($A2,LEN($A2)-1),Sheet5!$A:$A,0),MATCH($C2,Sheet5!$B:$B,0)),MATCH(T$1,Sheet5!$A$1:$BL$1,0))</f>
        <v>#N/A</v>
      </c>
      <c r="U2" s="2" t="e">
        <f>INDEX(Sheet5!$A:$BL,IF($A$1,MATCH(RIGHT($A2,LEN($A2)-1),Sheet5!$A:$A,0),MATCH($C2,Sheet5!$B:$B,0)),MATCH(U$1,Sheet5!$A$1:$BL$1,0))</f>
        <v>#N/A</v>
      </c>
      <c r="V2" s="2" t="e">
        <f>INDEX(Sheet5!$A:$BL,IF($A$1,MATCH(RIGHT($A2,LEN($A2)-1),Sheet5!$A:$A,0),MATCH($C2,Sheet5!$B:$B,0)),MATCH(V$1,Sheet5!$A$1:$BL$1,0))</f>
        <v>#N/A</v>
      </c>
      <c r="W2" s="2" t="e">
        <f>INDEX(Sheet5!$A:$BL,IF($A$1,MATCH(RIGHT($A2,LEN($A2)-1),Sheet5!$A:$A,0),MATCH($C2,Sheet5!$B:$B,0)),MATCH(W$1,Sheet5!$A$1:$BL$1,0))</f>
        <v>#N/A</v>
      </c>
      <c r="X2" s="2" t="e">
        <f>INDEX(Sheet5!$A:$BL,IF($A$1,MATCH(RIGHT($A2,LEN($A2)-1),Sheet5!$A:$A,0),MATCH($C2,Sheet5!$B:$B,0)),MATCH(X$1,Sheet5!$A$1:$BL$1,0))</f>
        <v>#N/A</v>
      </c>
      <c r="Y2" s="2" t="e">
        <f>INDEX(Sheet5!$A:$BL,IF($A$1,MATCH(RIGHT($A2,LEN($A2)-1),Sheet5!$A:$A,0),MATCH($C2,Sheet5!$B:$B,0)),MATCH(Y$1,Sheet5!$A$1:$BL$1,0))</f>
        <v>#N/A</v>
      </c>
      <c r="Z2" s="2" t="e">
        <f>INDEX(Sheet5!$A:$BL,IF($A$1,MATCH(RIGHT($A2,LEN($A2)-1),Sheet5!$A:$A,0),MATCH($C2,Sheet5!$B:$B,0)),MATCH(Z$1,Sheet5!$A$1:$BL$1,0))</f>
        <v>#N/A</v>
      </c>
      <c r="AA2" s="2" t="e">
        <f>INDEX(Sheet5!$A:$BL,IF($A$1,MATCH(RIGHT($A2,LEN($A2)-1),Sheet5!$A:$A,0),MATCH($C2,Sheet5!$B:$B,0)),MATCH(AA$1,Sheet5!$A$1:$BL$1,0))</f>
        <v>#N/A</v>
      </c>
      <c r="AB2" s="2" t="e">
        <f>INDEX(Sheet5!$A:$BL,IF($A$1,MATCH(RIGHT($A2,LEN($A2)-1),Sheet5!$A:$A,0),MATCH($C2,Sheet5!$B:$B,0)),MATCH(AB$1,Sheet5!$A$1:$BL$1,0))</f>
        <v>#N/A</v>
      </c>
      <c r="AC2" s="2" t="e">
        <f>INDEX(Sheet5!$A:$BL,IF($A$1,MATCH(RIGHT($A2,LEN($A2)-1),Sheet5!$A:$A,0),MATCH($C2,Sheet5!$B:$B,0)),MATCH(AC$1,Sheet5!$A$1:$BL$1,0))</f>
        <v>#N/A</v>
      </c>
      <c r="AD2" s="2" t="e">
        <f>INDEX(Sheet5!$A:$BL,IF($A$1,MATCH(RIGHT($A2,LEN($A2)-1),Sheet5!$A:$A,0),MATCH($C2,Sheet5!$B:$B,0)),MATCH(AD$1,Sheet5!$A$1:$BL$1,0))</f>
        <v>#N/A</v>
      </c>
      <c r="AE2" s="2" t="e">
        <f>INDEX(Sheet5!$A:$BL,IF($A$1,MATCH(RIGHT($A2,LEN($A2)-1),Sheet5!$A:$A,0),MATCH($C2,Sheet5!$B:$B,0)),MATCH(AE$1,Sheet5!$A$1:$BL$1,0))</f>
        <v>#N/A</v>
      </c>
      <c r="AF2" s="2" t="e">
        <f>INDEX(Sheet5!$A:$BL,IF($A$1,MATCH(RIGHT($A2,LEN($A2)-1),Sheet5!$A:$A,0),MATCH($C2,Sheet5!$B:$B,0)),MATCH(AF$1,Sheet5!$A$1:$BL$1,0))</f>
        <v>#N/A</v>
      </c>
      <c r="AG2" s="2" t="e">
        <f>INDEX(Sheet5!$A:$BL,IF($A$1,MATCH(RIGHT($A2,LEN($A2)-1),Sheet5!$A:$A,0),MATCH($C2,Sheet5!$B:$B,0)),MATCH(AG$1,Sheet5!$A$1:$BL$1,0))</f>
        <v>#N/A</v>
      </c>
      <c r="AH2" s="2" t="e">
        <f>INDEX(Sheet5!$A:$BL,IF($A$1,MATCH(RIGHT($A2,LEN($A2)-1),Sheet5!$A:$A,0),MATCH($C2,Sheet5!$B:$B,0)),MATCH(AH$1,Sheet5!$A$1:$BL$1,0))</f>
        <v>#N/A</v>
      </c>
      <c r="AI2" s="2" t="e">
        <f>INDEX(Sheet5!$A:$BL,IF($A$1,MATCH(RIGHT($A2,LEN($A2)-1),Sheet5!$A:$A,0),MATCH($C2,Sheet5!$B:$B,0)),MATCH(AI$1,Sheet5!$A$1:$BL$1,0))</f>
        <v>#N/A</v>
      </c>
      <c r="AJ2" s="2" t="e">
        <f>INDEX(Sheet5!$A:$BL,IF($A$1,MATCH(RIGHT($A2,LEN($A2)-1),Sheet5!$A:$A,0),MATCH($C2,Sheet5!$B:$B,0)),MATCH(AJ$1,Sheet5!$A$1:$BL$1,0))</f>
        <v>#N/A</v>
      </c>
      <c r="AK2" s="2" t="e">
        <f>INDEX(Sheet5!$A:$BL,IF($A$1,MATCH(RIGHT($A2,LEN($A2)-1),Sheet5!$A:$A,0),MATCH($C2,Sheet5!$B:$B,0)),MATCH(AK$1,Sheet5!$A$1:$BL$1,0))</f>
        <v>#N/A</v>
      </c>
      <c r="AL2" s="2" t="e">
        <f>INDEX(Sheet5!$A:$BL,IF($A$1,MATCH(RIGHT($A2,LEN($A2)-1),Sheet5!$A:$A,0),MATCH($C2,Sheet5!$B:$B,0)),MATCH(AL$1,Sheet5!$A$1:$BL$1,0))</f>
        <v>#N/A</v>
      </c>
      <c r="AM2" s="2" t="e">
        <f>INDEX(Sheet5!$A:$BL,IF($A$1,MATCH(RIGHT($A2,LEN($A2)-1),Sheet5!$A:$A,0),MATCH($C2,Sheet5!$B:$B,0)),MATCH(AM$1,Sheet5!$A$1:$BL$1,0))</f>
        <v>#N/A</v>
      </c>
      <c r="AN2" s="2" t="e">
        <f>INDEX(Sheet5!$A:$BL,IF($A$1,MATCH(RIGHT($A2,LEN($A2)-1),Sheet5!$A:$A,0),MATCH($C2,Sheet5!$B:$B,0)),MATCH(AN$1,Sheet5!$A$1:$BL$1,0))</f>
        <v>#N/A</v>
      </c>
      <c r="AO2" s="2" t="e">
        <f>INDEX(Sheet5!$A:$BL,IF($A$1,MATCH(RIGHT($A2,LEN($A2)-1),Sheet5!$A:$A,0),MATCH($C2,Sheet5!$B:$B,0)),MATCH(AO$1,Sheet5!$A$1:$BL$1,0))</f>
        <v>#N/A</v>
      </c>
      <c r="AP2" s="2" t="e">
        <f>INDEX(Sheet5!$A:$BL,IF($A$1,MATCH(RIGHT($A2,LEN($A2)-1),Sheet5!$A:$A,0),MATCH($C2,Sheet5!$B:$B,0)),MATCH(AP$1,Sheet5!$A$1:$BL$1,0))</f>
        <v>#N/A</v>
      </c>
      <c r="AQ2" s="2" t="e">
        <f>INDEX(Sheet5!$A:$BL,IF($A$1,MATCH(RIGHT($A2,LEN($A2)-1),Sheet5!$A:$A,0),MATCH($C2,Sheet5!$B:$B,0)),MATCH(AQ$1,Sheet5!$A$1:$BL$1,0))</f>
        <v>#N/A</v>
      </c>
      <c r="AR2" s="2" t="e">
        <f>INDEX(Sheet5!$A:$BL,IF($A$1,MATCH(RIGHT($A2,LEN($A2)-1),Sheet5!$A:$A,0),MATCH($C2,Sheet5!$B:$B,0)),MATCH(AR$1,Sheet5!$A$1:$BL$1,0))</f>
        <v>#N/A</v>
      </c>
      <c r="AS2" s="2" t="e">
        <f>INDEX(Sheet5!$A:$BL,IF($A$1,MATCH(RIGHT($A2,LEN($A2)-1),Sheet5!$A:$A,0),MATCH($C2,Sheet5!$B:$B,0)),MATCH(AS$1,Sheet5!$A$1:$BL$1,0))</f>
        <v>#N/A</v>
      </c>
      <c r="AT2" s="2" t="e">
        <f>INDEX(Sheet5!$A:$BL,IF($A$1,MATCH(RIGHT($A2,LEN($A2)-1),Sheet5!$A:$A,0),MATCH($C2,Sheet5!$B:$B,0)),MATCH(AT$1,Sheet5!$A$1:$BL$1,0))</f>
        <v>#N/A</v>
      </c>
      <c r="AU2" s="2" t="e">
        <f>INDEX(Sheet5!$A:$BL,IF($A$1,MATCH(RIGHT($A2,LEN($A2)-1),Sheet5!$A:$A,0),MATCH($C2,Sheet5!$B:$B,0)),MATCH(AU$1,Sheet5!$A$1:$BL$1,0))</f>
        <v>#N/A</v>
      </c>
    </row>
    <row r="3" spans="1:47" hidden="1" x14ac:dyDescent="0.25">
      <c r="A3" t="s">
        <v>19</v>
      </c>
      <c r="B3" t="s">
        <v>11</v>
      </c>
      <c r="C3" t="s">
        <v>21</v>
      </c>
      <c r="D3" t="s">
        <v>21</v>
      </c>
      <c r="E3" t="s">
        <v>14</v>
      </c>
      <c r="G3" t="s">
        <v>15</v>
      </c>
      <c r="H3">
        <v>2002</v>
      </c>
      <c r="I3" s="2" t="e">
        <f>INDEX(Sheet5!$A:$BL,IF($A$1,MATCH(RIGHT($A3,LEN($A3)-1),Sheet5!$A:$A,0),MATCH($C3,Sheet5!$B:$B,0)),MATCH(I$1,Sheet5!$A$1:$BL$1,0))</f>
        <v>#N/A</v>
      </c>
      <c r="J3" s="2" t="e">
        <f>INDEX(Sheet5!$A:$BL,IF($A$1,MATCH(RIGHT($A3,LEN($A3)-1),Sheet5!$A:$A,0),MATCH($C3,Sheet5!$B:$B,0)),MATCH(J$1,Sheet5!$A$1:$BL$1,0))</f>
        <v>#N/A</v>
      </c>
      <c r="K3" s="2" t="e">
        <f>INDEX(Sheet5!$A:$BL,IF($A$1,MATCH(RIGHT($A3,LEN($A3)-1),Sheet5!$A:$A,0),MATCH($C3,Sheet5!$B:$B,0)),MATCH(K$1,Sheet5!$A$1:$BL$1,0))</f>
        <v>#N/A</v>
      </c>
      <c r="L3" s="2" t="e">
        <f>INDEX(Sheet5!$A:$BL,IF($A$1,MATCH(RIGHT($A3,LEN($A3)-1),Sheet5!$A:$A,0),MATCH($C3,Sheet5!$B:$B,0)),MATCH(L$1,Sheet5!$A$1:$BL$1,0))</f>
        <v>#N/A</v>
      </c>
      <c r="M3" s="2" t="e">
        <f>INDEX(Sheet5!$A:$BL,IF($A$1,MATCH(RIGHT($A3,LEN($A3)-1),Sheet5!$A:$A,0),MATCH($C3,Sheet5!$B:$B,0)),MATCH(M$1,Sheet5!$A$1:$BL$1,0))</f>
        <v>#N/A</v>
      </c>
      <c r="N3" s="2" t="e">
        <f>INDEX(Sheet5!$A:$BL,IF($A$1,MATCH(RIGHT($A3,LEN($A3)-1),Sheet5!$A:$A,0),MATCH($C3,Sheet5!$B:$B,0)),MATCH(N$1,Sheet5!$A$1:$BL$1,0))</f>
        <v>#N/A</v>
      </c>
      <c r="O3" s="2" t="e">
        <f>INDEX(Sheet5!$A:$BL,IF($A$1,MATCH(RIGHT($A3,LEN($A3)-1),Sheet5!$A:$A,0),MATCH($C3,Sheet5!$B:$B,0)),MATCH(O$1,Sheet5!$A$1:$BL$1,0))</f>
        <v>#N/A</v>
      </c>
      <c r="P3" s="2" t="e">
        <f>INDEX(Sheet5!$A:$BL,IF($A$1,MATCH(RIGHT($A3,LEN($A3)-1),Sheet5!$A:$A,0),MATCH($C3,Sheet5!$B:$B,0)),MATCH(P$1,Sheet5!$A$1:$BL$1,0))</f>
        <v>#N/A</v>
      </c>
      <c r="Q3" s="2" t="e">
        <f>INDEX(Sheet5!$A:$BL,IF($A$1,MATCH(RIGHT($A3,LEN($A3)-1),Sheet5!$A:$A,0),MATCH($C3,Sheet5!$B:$B,0)),MATCH(Q$1,Sheet5!$A$1:$BL$1,0))</f>
        <v>#N/A</v>
      </c>
      <c r="R3" s="2" t="e">
        <f>INDEX(Sheet5!$A:$BL,IF($A$1,MATCH(RIGHT($A3,LEN($A3)-1),Sheet5!$A:$A,0),MATCH($C3,Sheet5!$B:$B,0)),MATCH(R$1,Sheet5!$A$1:$BL$1,0))</f>
        <v>#N/A</v>
      </c>
      <c r="S3" s="2" t="e">
        <f>INDEX(Sheet5!$A:$BL,IF($A$1,MATCH(RIGHT($A3,LEN($A3)-1),Sheet5!$A:$A,0),MATCH($C3,Sheet5!$B:$B,0)),MATCH(S$1,Sheet5!$A$1:$BL$1,0))</f>
        <v>#N/A</v>
      </c>
      <c r="T3" s="2" t="e">
        <f>INDEX(Sheet5!$A:$BL,IF($A$1,MATCH(RIGHT($A3,LEN($A3)-1),Sheet5!$A:$A,0),MATCH($C3,Sheet5!$B:$B,0)),MATCH(T$1,Sheet5!$A$1:$BL$1,0))</f>
        <v>#N/A</v>
      </c>
      <c r="U3" s="2" t="e">
        <f>INDEX(Sheet5!$A:$BL,IF($A$1,MATCH(RIGHT($A3,LEN($A3)-1),Sheet5!$A:$A,0),MATCH($C3,Sheet5!$B:$B,0)),MATCH(U$1,Sheet5!$A$1:$BL$1,0))</f>
        <v>#N/A</v>
      </c>
      <c r="V3" s="2" t="e">
        <f>INDEX(Sheet5!$A:$BL,IF($A$1,MATCH(RIGHT($A3,LEN($A3)-1),Sheet5!$A:$A,0),MATCH($C3,Sheet5!$B:$B,0)),MATCH(V$1,Sheet5!$A$1:$BL$1,0))</f>
        <v>#N/A</v>
      </c>
      <c r="W3" s="2" t="e">
        <f>INDEX(Sheet5!$A:$BL,IF($A$1,MATCH(RIGHT($A3,LEN($A3)-1),Sheet5!$A:$A,0),MATCH($C3,Sheet5!$B:$B,0)),MATCH(W$1,Sheet5!$A$1:$BL$1,0))</f>
        <v>#N/A</v>
      </c>
      <c r="X3" s="2" t="e">
        <f>INDEX(Sheet5!$A:$BL,IF($A$1,MATCH(RIGHT($A3,LEN($A3)-1),Sheet5!$A:$A,0),MATCH($C3,Sheet5!$B:$B,0)),MATCH(X$1,Sheet5!$A$1:$BL$1,0))</f>
        <v>#N/A</v>
      </c>
      <c r="Y3" s="2" t="e">
        <f>INDEX(Sheet5!$A:$BL,IF($A$1,MATCH(RIGHT($A3,LEN($A3)-1),Sheet5!$A:$A,0),MATCH($C3,Sheet5!$B:$B,0)),MATCH(Y$1,Sheet5!$A$1:$BL$1,0))</f>
        <v>#N/A</v>
      </c>
      <c r="Z3" s="2" t="e">
        <f>INDEX(Sheet5!$A:$BL,IF($A$1,MATCH(RIGHT($A3,LEN($A3)-1),Sheet5!$A:$A,0),MATCH($C3,Sheet5!$B:$B,0)),MATCH(Z$1,Sheet5!$A$1:$BL$1,0))</f>
        <v>#N/A</v>
      </c>
      <c r="AA3" s="2" t="e">
        <f>INDEX(Sheet5!$A:$BL,IF($A$1,MATCH(RIGHT($A3,LEN($A3)-1),Sheet5!$A:$A,0),MATCH($C3,Sheet5!$B:$B,0)),MATCH(AA$1,Sheet5!$A$1:$BL$1,0))</f>
        <v>#N/A</v>
      </c>
      <c r="AB3" s="2" t="e">
        <f>INDEX(Sheet5!$A:$BL,IF($A$1,MATCH(RIGHT($A3,LEN($A3)-1),Sheet5!$A:$A,0),MATCH($C3,Sheet5!$B:$B,0)),MATCH(AB$1,Sheet5!$A$1:$BL$1,0))</f>
        <v>#N/A</v>
      </c>
      <c r="AC3" s="2" t="e">
        <f>INDEX(Sheet5!$A:$BL,IF($A$1,MATCH(RIGHT($A3,LEN($A3)-1),Sheet5!$A:$A,0),MATCH($C3,Sheet5!$B:$B,0)),MATCH(AC$1,Sheet5!$A$1:$BL$1,0))</f>
        <v>#N/A</v>
      </c>
      <c r="AD3" s="2" t="e">
        <f>INDEX(Sheet5!$A:$BL,IF($A$1,MATCH(RIGHT($A3,LEN($A3)-1),Sheet5!$A:$A,0),MATCH($C3,Sheet5!$B:$B,0)),MATCH(AD$1,Sheet5!$A$1:$BL$1,0))</f>
        <v>#N/A</v>
      </c>
      <c r="AE3" s="2" t="e">
        <f>INDEX(Sheet5!$A:$BL,IF($A$1,MATCH(RIGHT($A3,LEN($A3)-1),Sheet5!$A:$A,0),MATCH($C3,Sheet5!$B:$B,0)),MATCH(AE$1,Sheet5!$A$1:$BL$1,0))</f>
        <v>#N/A</v>
      </c>
      <c r="AF3" s="2" t="e">
        <f>INDEX(Sheet5!$A:$BL,IF($A$1,MATCH(RIGHT($A3,LEN($A3)-1),Sheet5!$A:$A,0),MATCH($C3,Sheet5!$B:$B,0)),MATCH(AF$1,Sheet5!$A$1:$BL$1,0))</f>
        <v>#N/A</v>
      </c>
      <c r="AG3" s="2" t="e">
        <f>INDEX(Sheet5!$A:$BL,IF($A$1,MATCH(RIGHT($A3,LEN($A3)-1),Sheet5!$A:$A,0),MATCH($C3,Sheet5!$B:$B,0)),MATCH(AG$1,Sheet5!$A$1:$BL$1,0))</f>
        <v>#N/A</v>
      </c>
      <c r="AH3" s="2" t="e">
        <f>INDEX(Sheet5!$A:$BL,IF($A$1,MATCH(RIGHT($A3,LEN($A3)-1),Sheet5!$A:$A,0),MATCH($C3,Sheet5!$B:$B,0)),MATCH(AH$1,Sheet5!$A$1:$BL$1,0))</f>
        <v>#N/A</v>
      </c>
      <c r="AI3" s="2" t="e">
        <f>INDEX(Sheet5!$A:$BL,IF($A$1,MATCH(RIGHT($A3,LEN($A3)-1),Sheet5!$A:$A,0),MATCH($C3,Sheet5!$B:$B,0)),MATCH(AI$1,Sheet5!$A$1:$BL$1,0))</f>
        <v>#N/A</v>
      </c>
      <c r="AJ3" s="2" t="e">
        <f>INDEX(Sheet5!$A:$BL,IF($A$1,MATCH(RIGHT($A3,LEN($A3)-1),Sheet5!$A:$A,0),MATCH($C3,Sheet5!$B:$B,0)),MATCH(AJ$1,Sheet5!$A$1:$BL$1,0))</f>
        <v>#N/A</v>
      </c>
      <c r="AK3" s="2" t="e">
        <f>INDEX(Sheet5!$A:$BL,IF($A$1,MATCH(RIGHT($A3,LEN($A3)-1),Sheet5!$A:$A,0),MATCH($C3,Sheet5!$B:$B,0)),MATCH(AK$1,Sheet5!$A$1:$BL$1,0))</f>
        <v>#N/A</v>
      </c>
      <c r="AL3" s="2" t="e">
        <f>INDEX(Sheet5!$A:$BL,IF($A$1,MATCH(RIGHT($A3,LEN($A3)-1),Sheet5!$A:$A,0),MATCH($C3,Sheet5!$B:$B,0)),MATCH(AL$1,Sheet5!$A$1:$BL$1,0))</f>
        <v>#N/A</v>
      </c>
      <c r="AM3" s="2" t="e">
        <f>INDEX(Sheet5!$A:$BL,IF($A$1,MATCH(RIGHT($A3,LEN($A3)-1),Sheet5!$A:$A,0),MATCH($C3,Sheet5!$B:$B,0)),MATCH(AM$1,Sheet5!$A$1:$BL$1,0))</f>
        <v>#N/A</v>
      </c>
      <c r="AN3" s="2" t="e">
        <f>INDEX(Sheet5!$A:$BL,IF($A$1,MATCH(RIGHT($A3,LEN($A3)-1),Sheet5!$A:$A,0),MATCH($C3,Sheet5!$B:$B,0)),MATCH(AN$1,Sheet5!$A$1:$BL$1,0))</f>
        <v>#N/A</v>
      </c>
      <c r="AO3" s="2" t="e">
        <f>INDEX(Sheet5!$A:$BL,IF($A$1,MATCH(RIGHT($A3,LEN($A3)-1),Sheet5!$A:$A,0),MATCH($C3,Sheet5!$B:$B,0)),MATCH(AO$1,Sheet5!$A$1:$BL$1,0))</f>
        <v>#N/A</v>
      </c>
      <c r="AP3" s="2" t="e">
        <f>INDEX(Sheet5!$A:$BL,IF($A$1,MATCH(RIGHT($A3,LEN($A3)-1),Sheet5!$A:$A,0),MATCH($C3,Sheet5!$B:$B,0)),MATCH(AP$1,Sheet5!$A$1:$BL$1,0))</f>
        <v>#N/A</v>
      </c>
      <c r="AQ3" s="2" t="e">
        <f>INDEX(Sheet5!$A:$BL,IF($A$1,MATCH(RIGHT($A3,LEN($A3)-1),Sheet5!$A:$A,0),MATCH($C3,Sheet5!$B:$B,0)),MATCH(AQ$1,Sheet5!$A$1:$BL$1,0))</f>
        <v>#N/A</v>
      </c>
      <c r="AR3" s="2" t="e">
        <f>INDEX(Sheet5!$A:$BL,IF($A$1,MATCH(RIGHT($A3,LEN($A3)-1),Sheet5!$A:$A,0),MATCH($C3,Sheet5!$B:$B,0)),MATCH(AR$1,Sheet5!$A$1:$BL$1,0))</f>
        <v>#N/A</v>
      </c>
      <c r="AS3" s="2" t="e">
        <f>INDEX(Sheet5!$A:$BL,IF($A$1,MATCH(RIGHT($A3,LEN($A3)-1),Sheet5!$A:$A,0),MATCH($C3,Sheet5!$B:$B,0)),MATCH(AS$1,Sheet5!$A$1:$BL$1,0))</f>
        <v>#N/A</v>
      </c>
      <c r="AT3" s="2" t="e">
        <f>INDEX(Sheet5!$A:$BL,IF($A$1,MATCH(RIGHT($A3,LEN($A3)-1),Sheet5!$A:$A,0),MATCH($C3,Sheet5!$B:$B,0)),MATCH(AT$1,Sheet5!$A$1:$BL$1,0))</f>
        <v>#N/A</v>
      </c>
      <c r="AU3" s="2" t="e">
        <f>INDEX(Sheet5!$A:$BL,IF($A$1,MATCH(RIGHT($A3,LEN($A3)-1),Sheet5!$A:$A,0),MATCH($C3,Sheet5!$B:$B,0)),MATCH(AU$1,Sheet5!$A$1:$BL$1,0))</f>
        <v>#N/A</v>
      </c>
    </row>
    <row r="4" spans="1:47" hidden="1" x14ac:dyDescent="0.25">
      <c r="A4" t="s">
        <v>24</v>
      </c>
      <c r="B4" t="s">
        <v>11</v>
      </c>
      <c r="C4" t="s">
        <v>26</v>
      </c>
      <c r="D4" t="s">
        <v>26</v>
      </c>
      <c r="E4" t="s">
        <v>14</v>
      </c>
      <c r="G4" t="s">
        <v>15</v>
      </c>
      <c r="H4">
        <v>2002</v>
      </c>
      <c r="I4" s="2" t="e">
        <f>INDEX(Sheet5!$A:$BL,IF($A$1,MATCH(RIGHT($A4,LEN($A4)-1),Sheet5!$A:$A,0),MATCH($C4,Sheet5!$B:$B,0)),MATCH(I$1,Sheet5!$A$1:$BL$1,0))</f>
        <v>#N/A</v>
      </c>
      <c r="J4" s="2" t="e">
        <f>INDEX(Sheet5!$A:$BL,IF($A$1,MATCH(RIGHT($A4,LEN($A4)-1),Sheet5!$A:$A,0),MATCH($C4,Sheet5!$B:$B,0)),MATCH(J$1,Sheet5!$A$1:$BL$1,0))</f>
        <v>#N/A</v>
      </c>
      <c r="K4" s="2" t="e">
        <f>INDEX(Sheet5!$A:$BL,IF($A$1,MATCH(RIGHT($A4,LEN($A4)-1),Sheet5!$A:$A,0),MATCH($C4,Sheet5!$B:$B,0)),MATCH(K$1,Sheet5!$A$1:$BL$1,0))</f>
        <v>#N/A</v>
      </c>
      <c r="L4" s="2" t="e">
        <f>INDEX(Sheet5!$A:$BL,IF($A$1,MATCH(RIGHT($A4,LEN($A4)-1),Sheet5!$A:$A,0),MATCH($C4,Sheet5!$B:$B,0)),MATCH(L$1,Sheet5!$A$1:$BL$1,0))</f>
        <v>#N/A</v>
      </c>
      <c r="M4" s="2" t="e">
        <f>INDEX(Sheet5!$A:$BL,IF($A$1,MATCH(RIGHT($A4,LEN($A4)-1),Sheet5!$A:$A,0),MATCH($C4,Sheet5!$B:$B,0)),MATCH(M$1,Sheet5!$A$1:$BL$1,0))</f>
        <v>#N/A</v>
      </c>
      <c r="N4" s="2" t="e">
        <f>INDEX(Sheet5!$A:$BL,IF($A$1,MATCH(RIGHT($A4,LEN($A4)-1),Sheet5!$A:$A,0),MATCH($C4,Sheet5!$B:$B,0)),MATCH(N$1,Sheet5!$A$1:$BL$1,0))</f>
        <v>#N/A</v>
      </c>
      <c r="O4" s="2" t="e">
        <f>INDEX(Sheet5!$A:$BL,IF($A$1,MATCH(RIGHT($A4,LEN($A4)-1),Sheet5!$A:$A,0),MATCH($C4,Sheet5!$B:$B,0)),MATCH(O$1,Sheet5!$A$1:$BL$1,0))</f>
        <v>#N/A</v>
      </c>
      <c r="P4" s="2" t="e">
        <f>INDEX(Sheet5!$A:$BL,IF($A$1,MATCH(RIGHT($A4,LEN($A4)-1),Sheet5!$A:$A,0),MATCH($C4,Sheet5!$B:$B,0)),MATCH(P$1,Sheet5!$A$1:$BL$1,0))</f>
        <v>#N/A</v>
      </c>
      <c r="Q4" s="2" t="e">
        <f>INDEX(Sheet5!$A:$BL,IF($A$1,MATCH(RIGHT($A4,LEN($A4)-1),Sheet5!$A:$A,0),MATCH($C4,Sheet5!$B:$B,0)),MATCH(Q$1,Sheet5!$A$1:$BL$1,0))</f>
        <v>#N/A</v>
      </c>
      <c r="R4" s="2" t="e">
        <f>INDEX(Sheet5!$A:$BL,IF($A$1,MATCH(RIGHT($A4,LEN($A4)-1),Sheet5!$A:$A,0),MATCH($C4,Sheet5!$B:$B,0)),MATCH(R$1,Sheet5!$A$1:$BL$1,0))</f>
        <v>#N/A</v>
      </c>
      <c r="S4" s="2" t="e">
        <f>INDEX(Sheet5!$A:$BL,IF($A$1,MATCH(RIGHT($A4,LEN($A4)-1),Sheet5!$A:$A,0),MATCH($C4,Sheet5!$B:$B,0)),MATCH(S$1,Sheet5!$A$1:$BL$1,0))</f>
        <v>#N/A</v>
      </c>
      <c r="T4" s="2" t="e">
        <f>INDEX(Sheet5!$A:$BL,IF($A$1,MATCH(RIGHT($A4,LEN($A4)-1),Sheet5!$A:$A,0),MATCH($C4,Sheet5!$B:$B,0)),MATCH(T$1,Sheet5!$A$1:$BL$1,0))</f>
        <v>#N/A</v>
      </c>
      <c r="U4" s="2" t="e">
        <f>INDEX(Sheet5!$A:$BL,IF($A$1,MATCH(RIGHT($A4,LEN($A4)-1),Sheet5!$A:$A,0),MATCH($C4,Sheet5!$B:$B,0)),MATCH(U$1,Sheet5!$A$1:$BL$1,0))</f>
        <v>#N/A</v>
      </c>
      <c r="V4" s="2" t="e">
        <f>INDEX(Sheet5!$A:$BL,IF($A$1,MATCH(RIGHT($A4,LEN($A4)-1),Sheet5!$A:$A,0),MATCH($C4,Sheet5!$B:$B,0)),MATCH(V$1,Sheet5!$A$1:$BL$1,0))</f>
        <v>#N/A</v>
      </c>
      <c r="W4" s="2" t="e">
        <f>INDEX(Sheet5!$A:$BL,IF($A$1,MATCH(RIGHT($A4,LEN($A4)-1),Sheet5!$A:$A,0),MATCH($C4,Sheet5!$B:$B,0)),MATCH(W$1,Sheet5!$A$1:$BL$1,0))</f>
        <v>#N/A</v>
      </c>
      <c r="X4" s="2" t="e">
        <f>INDEX(Sheet5!$A:$BL,IF($A$1,MATCH(RIGHT($A4,LEN($A4)-1),Sheet5!$A:$A,0),MATCH($C4,Sheet5!$B:$B,0)),MATCH(X$1,Sheet5!$A$1:$BL$1,0))</f>
        <v>#N/A</v>
      </c>
      <c r="Y4" s="2" t="e">
        <f>INDEX(Sheet5!$A:$BL,IF($A$1,MATCH(RIGHT($A4,LEN($A4)-1),Sheet5!$A:$A,0),MATCH($C4,Sheet5!$B:$B,0)),MATCH(Y$1,Sheet5!$A$1:$BL$1,0))</f>
        <v>#N/A</v>
      </c>
      <c r="Z4" s="2" t="e">
        <f>INDEX(Sheet5!$A:$BL,IF($A$1,MATCH(RIGHT($A4,LEN($A4)-1),Sheet5!$A:$A,0),MATCH($C4,Sheet5!$B:$B,0)),MATCH(Z$1,Sheet5!$A$1:$BL$1,0))</f>
        <v>#N/A</v>
      </c>
      <c r="AA4" s="2" t="e">
        <f>INDEX(Sheet5!$A:$BL,IF($A$1,MATCH(RIGHT($A4,LEN($A4)-1),Sheet5!$A:$A,0),MATCH($C4,Sheet5!$B:$B,0)),MATCH(AA$1,Sheet5!$A$1:$BL$1,0))</f>
        <v>#N/A</v>
      </c>
      <c r="AB4" s="2" t="e">
        <f>INDEX(Sheet5!$A:$BL,IF($A$1,MATCH(RIGHT($A4,LEN($A4)-1),Sheet5!$A:$A,0),MATCH($C4,Sheet5!$B:$B,0)),MATCH(AB$1,Sheet5!$A$1:$BL$1,0))</f>
        <v>#N/A</v>
      </c>
      <c r="AC4" s="2" t="e">
        <f>INDEX(Sheet5!$A:$BL,IF($A$1,MATCH(RIGHT($A4,LEN($A4)-1),Sheet5!$A:$A,0),MATCH($C4,Sheet5!$B:$B,0)),MATCH(AC$1,Sheet5!$A$1:$BL$1,0))</f>
        <v>#N/A</v>
      </c>
      <c r="AD4" s="2" t="e">
        <f>INDEX(Sheet5!$A:$BL,IF($A$1,MATCH(RIGHT($A4,LEN($A4)-1),Sheet5!$A:$A,0),MATCH($C4,Sheet5!$B:$B,0)),MATCH(AD$1,Sheet5!$A$1:$BL$1,0))</f>
        <v>#N/A</v>
      </c>
      <c r="AE4" s="2" t="e">
        <f>INDEX(Sheet5!$A:$BL,IF($A$1,MATCH(RIGHT($A4,LEN($A4)-1),Sheet5!$A:$A,0),MATCH($C4,Sheet5!$B:$B,0)),MATCH(AE$1,Sheet5!$A$1:$BL$1,0))</f>
        <v>#N/A</v>
      </c>
      <c r="AF4" s="2" t="e">
        <f>INDEX(Sheet5!$A:$BL,IF($A$1,MATCH(RIGHT($A4,LEN($A4)-1),Sheet5!$A:$A,0),MATCH($C4,Sheet5!$B:$B,0)),MATCH(AF$1,Sheet5!$A$1:$BL$1,0))</f>
        <v>#N/A</v>
      </c>
      <c r="AG4" s="2" t="e">
        <f>INDEX(Sheet5!$A:$BL,IF($A$1,MATCH(RIGHT($A4,LEN($A4)-1),Sheet5!$A:$A,0),MATCH($C4,Sheet5!$B:$B,0)),MATCH(AG$1,Sheet5!$A$1:$BL$1,0))</f>
        <v>#N/A</v>
      </c>
      <c r="AH4" s="2" t="e">
        <f>INDEX(Sheet5!$A:$BL,IF($A$1,MATCH(RIGHT($A4,LEN($A4)-1),Sheet5!$A:$A,0),MATCH($C4,Sheet5!$B:$B,0)),MATCH(AH$1,Sheet5!$A$1:$BL$1,0))</f>
        <v>#N/A</v>
      </c>
      <c r="AI4" s="2" t="e">
        <f>INDEX(Sheet5!$A:$BL,IF($A$1,MATCH(RIGHT($A4,LEN($A4)-1),Sheet5!$A:$A,0),MATCH($C4,Sheet5!$B:$B,0)),MATCH(AI$1,Sheet5!$A$1:$BL$1,0))</f>
        <v>#N/A</v>
      </c>
      <c r="AJ4" s="2" t="e">
        <f>INDEX(Sheet5!$A:$BL,IF($A$1,MATCH(RIGHT($A4,LEN($A4)-1),Sheet5!$A:$A,0),MATCH($C4,Sheet5!$B:$B,0)),MATCH(AJ$1,Sheet5!$A$1:$BL$1,0))</f>
        <v>#N/A</v>
      </c>
      <c r="AK4" s="2" t="e">
        <f>INDEX(Sheet5!$A:$BL,IF($A$1,MATCH(RIGHT($A4,LEN($A4)-1),Sheet5!$A:$A,0),MATCH($C4,Sheet5!$B:$B,0)),MATCH(AK$1,Sheet5!$A$1:$BL$1,0))</f>
        <v>#N/A</v>
      </c>
      <c r="AL4" s="2" t="e">
        <f>INDEX(Sheet5!$A:$BL,IF($A$1,MATCH(RIGHT($A4,LEN($A4)-1),Sheet5!$A:$A,0),MATCH($C4,Sheet5!$B:$B,0)),MATCH(AL$1,Sheet5!$A$1:$BL$1,0))</f>
        <v>#N/A</v>
      </c>
      <c r="AM4" s="2" t="e">
        <f>INDEX(Sheet5!$A:$BL,IF($A$1,MATCH(RIGHT($A4,LEN($A4)-1),Sheet5!$A:$A,0),MATCH($C4,Sheet5!$B:$B,0)),MATCH(AM$1,Sheet5!$A$1:$BL$1,0))</f>
        <v>#N/A</v>
      </c>
      <c r="AN4" s="2" t="e">
        <f>INDEX(Sheet5!$A:$BL,IF($A$1,MATCH(RIGHT($A4,LEN($A4)-1),Sheet5!$A:$A,0),MATCH($C4,Sheet5!$B:$B,0)),MATCH(AN$1,Sheet5!$A$1:$BL$1,0))</f>
        <v>#N/A</v>
      </c>
      <c r="AO4" s="2" t="e">
        <f>INDEX(Sheet5!$A:$BL,IF($A$1,MATCH(RIGHT($A4,LEN($A4)-1),Sheet5!$A:$A,0),MATCH($C4,Sheet5!$B:$B,0)),MATCH(AO$1,Sheet5!$A$1:$BL$1,0))</f>
        <v>#N/A</v>
      </c>
      <c r="AP4" s="2" t="e">
        <f>INDEX(Sheet5!$A:$BL,IF($A$1,MATCH(RIGHT($A4,LEN($A4)-1),Sheet5!$A:$A,0),MATCH($C4,Sheet5!$B:$B,0)),MATCH(AP$1,Sheet5!$A$1:$BL$1,0))</f>
        <v>#N/A</v>
      </c>
      <c r="AQ4" s="2" t="e">
        <f>INDEX(Sheet5!$A:$BL,IF($A$1,MATCH(RIGHT($A4,LEN($A4)-1),Sheet5!$A:$A,0),MATCH($C4,Sheet5!$B:$B,0)),MATCH(AQ$1,Sheet5!$A$1:$BL$1,0))</f>
        <v>#N/A</v>
      </c>
      <c r="AR4" s="2" t="e">
        <f>INDEX(Sheet5!$A:$BL,IF($A$1,MATCH(RIGHT($A4,LEN($A4)-1),Sheet5!$A:$A,0),MATCH($C4,Sheet5!$B:$B,0)),MATCH(AR$1,Sheet5!$A$1:$BL$1,0))</f>
        <v>#N/A</v>
      </c>
      <c r="AS4" s="2" t="e">
        <f>INDEX(Sheet5!$A:$BL,IF($A$1,MATCH(RIGHT($A4,LEN($A4)-1),Sheet5!$A:$A,0),MATCH($C4,Sheet5!$B:$B,0)),MATCH(AS$1,Sheet5!$A$1:$BL$1,0))</f>
        <v>#N/A</v>
      </c>
      <c r="AT4" s="2" t="e">
        <f>INDEX(Sheet5!$A:$BL,IF($A$1,MATCH(RIGHT($A4,LEN($A4)-1),Sheet5!$A:$A,0),MATCH($C4,Sheet5!$B:$B,0)),MATCH(AT$1,Sheet5!$A$1:$BL$1,0))</f>
        <v>#N/A</v>
      </c>
      <c r="AU4" s="2" t="e">
        <f>INDEX(Sheet5!$A:$BL,IF($A$1,MATCH(RIGHT($A4,LEN($A4)-1),Sheet5!$A:$A,0),MATCH($C4,Sheet5!$B:$B,0)),MATCH(AU$1,Sheet5!$A$1:$BL$1,0))</f>
        <v>#N/A</v>
      </c>
    </row>
    <row r="5" spans="1:47" hidden="1" x14ac:dyDescent="0.25">
      <c r="A5" t="s">
        <v>30</v>
      </c>
      <c r="B5" t="s">
        <v>11</v>
      </c>
      <c r="C5" t="s">
        <v>32</v>
      </c>
      <c r="D5" t="s">
        <v>32</v>
      </c>
      <c r="E5" t="s">
        <v>33</v>
      </c>
      <c r="G5" t="s">
        <v>15</v>
      </c>
      <c r="H5">
        <v>2004</v>
      </c>
      <c r="I5" s="2" t="e">
        <f>INDEX(Sheet5!$A:$BL,IF($A$1,MATCH(RIGHT($A5,LEN($A5)-1),Sheet5!$A:$A,0),MATCH($C5,Sheet5!$B:$B,0)),MATCH(I$1,Sheet5!$A$1:$BL$1,0))</f>
        <v>#N/A</v>
      </c>
      <c r="J5" s="2" t="e">
        <f>INDEX(Sheet5!$A:$BL,IF($A$1,MATCH(RIGHT($A5,LEN($A5)-1),Sheet5!$A:$A,0),MATCH($C5,Sheet5!$B:$B,0)),MATCH(J$1,Sheet5!$A$1:$BL$1,0))</f>
        <v>#N/A</v>
      </c>
      <c r="K5" s="2" t="e">
        <f>INDEX(Sheet5!$A:$BL,IF($A$1,MATCH(RIGHT($A5,LEN($A5)-1),Sheet5!$A:$A,0),MATCH($C5,Sheet5!$B:$B,0)),MATCH(K$1,Sheet5!$A$1:$BL$1,0))</f>
        <v>#N/A</v>
      </c>
      <c r="L5" s="2" t="e">
        <f>INDEX(Sheet5!$A:$BL,IF($A$1,MATCH(RIGHT($A5,LEN($A5)-1),Sheet5!$A:$A,0),MATCH($C5,Sheet5!$B:$B,0)),MATCH(L$1,Sheet5!$A$1:$BL$1,0))</f>
        <v>#N/A</v>
      </c>
      <c r="M5" s="2" t="e">
        <f>INDEX(Sheet5!$A:$BL,IF($A$1,MATCH(RIGHT($A5,LEN($A5)-1),Sheet5!$A:$A,0),MATCH($C5,Sheet5!$B:$B,0)),MATCH(M$1,Sheet5!$A$1:$BL$1,0))</f>
        <v>#N/A</v>
      </c>
      <c r="N5" s="2" t="e">
        <f>INDEX(Sheet5!$A:$BL,IF($A$1,MATCH(RIGHT($A5,LEN($A5)-1),Sheet5!$A:$A,0),MATCH($C5,Sheet5!$B:$B,0)),MATCH(N$1,Sheet5!$A$1:$BL$1,0))</f>
        <v>#N/A</v>
      </c>
      <c r="O5" s="2" t="e">
        <f>INDEX(Sheet5!$A:$BL,IF($A$1,MATCH(RIGHT($A5,LEN($A5)-1),Sheet5!$A:$A,0),MATCH($C5,Sheet5!$B:$B,0)),MATCH(O$1,Sheet5!$A$1:$BL$1,0))</f>
        <v>#N/A</v>
      </c>
      <c r="P5" s="2" t="e">
        <f>INDEX(Sheet5!$A:$BL,IF($A$1,MATCH(RIGHT($A5,LEN($A5)-1),Sheet5!$A:$A,0),MATCH($C5,Sheet5!$B:$B,0)),MATCH(P$1,Sheet5!$A$1:$BL$1,0))</f>
        <v>#N/A</v>
      </c>
      <c r="Q5" s="2" t="e">
        <f>INDEX(Sheet5!$A:$BL,IF($A$1,MATCH(RIGHT($A5,LEN($A5)-1),Sheet5!$A:$A,0),MATCH($C5,Sheet5!$B:$B,0)),MATCH(Q$1,Sheet5!$A$1:$BL$1,0))</f>
        <v>#N/A</v>
      </c>
      <c r="R5" s="2" t="e">
        <f>INDEX(Sheet5!$A:$BL,IF($A$1,MATCH(RIGHT($A5,LEN($A5)-1),Sheet5!$A:$A,0),MATCH($C5,Sheet5!$B:$B,0)),MATCH(R$1,Sheet5!$A$1:$BL$1,0))</f>
        <v>#N/A</v>
      </c>
      <c r="S5" s="2" t="e">
        <f>INDEX(Sheet5!$A:$BL,IF($A$1,MATCH(RIGHT($A5,LEN($A5)-1),Sheet5!$A:$A,0),MATCH($C5,Sheet5!$B:$B,0)),MATCH(S$1,Sheet5!$A$1:$BL$1,0))</f>
        <v>#N/A</v>
      </c>
      <c r="T5" s="2" t="e">
        <f>INDEX(Sheet5!$A:$BL,IF($A$1,MATCH(RIGHT($A5,LEN($A5)-1),Sheet5!$A:$A,0),MATCH($C5,Sheet5!$B:$B,0)),MATCH(T$1,Sheet5!$A$1:$BL$1,0))</f>
        <v>#N/A</v>
      </c>
      <c r="U5" s="2" t="e">
        <f>INDEX(Sheet5!$A:$BL,IF($A$1,MATCH(RIGHT($A5,LEN($A5)-1),Sheet5!$A:$A,0),MATCH($C5,Sheet5!$B:$B,0)),MATCH(U$1,Sheet5!$A$1:$BL$1,0))</f>
        <v>#N/A</v>
      </c>
      <c r="V5" s="2" t="e">
        <f>INDEX(Sheet5!$A:$BL,IF($A$1,MATCH(RIGHT($A5,LEN($A5)-1),Sheet5!$A:$A,0),MATCH($C5,Sheet5!$B:$B,0)),MATCH(V$1,Sheet5!$A$1:$BL$1,0))</f>
        <v>#N/A</v>
      </c>
      <c r="W5" s="2" t="e">
        <f>INDEX(Sheet5!$A:$BL,IF($A$1,MATCH(RIGHT($A5,LEN($A5)-1),Sheet5!$A:$A,0),MATCH($C5,Sheet5!$B:$B,0)),MATCH(W$1,Sheet5!$A$1:$BL$1,0))</f>
        <v>#N/A</v>
      </c>
      <c r="X5" s="2" t="e">
        <f>INDEX(Sheet5!$A:$BL,IF($A$1,MATCH(RIGHT($A5,LEN($A5)-1),Sheet5!$A:$A,0),MATCH($C5,Sheet5!$B:$B,0)),MATCH(X$1,Sheet5!$A$1:$BL$1,0))</f>
        <v>#N/A</v>
      </c>
      <c r="Y5" s="2" t="e">
        <f>INDEX(Sheet5!$A:$BL,IF($A$1,MATCH(RIGHT($A5,LEN($A5)-1),Sheet5!$A:$A,0),MATCH($C5,Sheet5!$B:$B,0)),MATCH(Y$1,Sheet5!$A$1:$BL$1,0))</f>
        <v>#N/A</v>
      </c>
      <c r="Z5" s="2" t="e">
        <f>INDEX(Sheet5!$A:$BL,IF($A$1,MATCH(RIGHT($A5,LEN($A5)-1),Sheet5!$A:$A,0),MATCH($C5,Sheet5!$B:$B,0)),MATCH(Z$1,Sheet5!$A$1:$BL$1,0))</f>
        <v>#N/A</v>
      </c>
      <c r="AA5" s="2" t="e">
        <f>INDEX(Sheet5!$A:$BL,IF($A$1,MATCH(RIGHT($A5,LEN($A5)-1),Sheet5!$A:$A,0),MATCH($C5,Sheet5!$B:$B,0)),MATCH(AA$1,Sheet5!$A$1:$BL$1,0))</f>
        <v>#N/A</v>
      </c>
      <c r="AB5" s="2" t="e">
        <f>INDEX(Sheet5!$A:$BL,IF($A$1,MATCH(RIGHT($A5,LEN($A5)-1),Sheet5!$A:$A,0),MATCH($C5,Sheet5!$B:$B,0)),MATCH(AB$1,Sheet5!$A$1:$BL$1,0))</f>
        <v>#N/A</v>
      </c>
      <c r="AC5" s="2" t="e">
        <f>INDEX(Sheet5!$A:$BL,IF($A$1,MATCH(RIGHT($A5,LEN($A5)-1),Sheet5!$A:$A,0),MATCH($C5,Sheet5!$B:$B,0)),MATCH(AC$1,Sheet5!$A$1:$BL$1,0))</f>
        <v>#N/A</v>
      </c>
      <c r="AD5" s="2" t="e">
        <f>INDEX(Sheet5!$A:$BL,IF($A$1,MATCH(RIGHT($A5,LEN($A5)-1),Sheet5!$A:$A,0),MATCH($C5,Sheet5!$B:$B,0)),MATCH(AD$1,Sheet5!$A$1:$BL$1,0))</f>
        <v>#N/A</v>
      </c>
      <c r="AE5" s="2" t="e">
        <f>INDEX(Sheet5!$A:$BL,IF($A$1,MATCH(RIGHT($A5,LEN($A5)-1),Sheet5!$A:$A,0),MATCH($C5,Sheet5!$B:$B,0)),MATCH(AE$1,Sheet5!$A$1:$BL$1,0))</f>
        <v>#N/A</v>
      </c>
      <c r="AF5" s="2" t="e">
        <f>INDEX(Sheet5!$A:$BL,IF($A$1,MATCH(RIGHT($A5,LEN($A5)-1),Sheet5!$A:$A,0),MATCH($C5,Sheet5!$B:$B,0)),MATCH(AF$1,Sheet5!$A$1:$BL$1,0))</f>
        <v>#N/A</v>
      </c>
      <c r="AG5" s="2" t="e">
        <f>INDEX(Sheet5!$A:$BL,IF($A$1,MATCH(RIGHT($A5,LEN($A5)-1),Sheet5!$A:$A,0),MATCH($C5,Sheet5!$B:$B,0)),MATCH(AG$1,Sheet5!$A$1:$BL$1,0))</f>
        <v>#N/A</v>
      </c>
      <c r="AH5" s="2" t="e">
        <f>INDEX(Sheet5!$A:$BL,IF($A$1,MATCH(RIGHT($A5,LEN($A5)-1),Sheet5!$A:$A,0),MATCH($C5,Sheet5!$B:$B,0)),MATCH(AH$1,Sheet5!$A$1:$BL$1,0))</f>
        <v>#N/A</v>
      </c>
      <c r="AI5" s="2" t="e">
        <f>INDEX(Sheet5!$A:$BL,IF($A$1,MATCH(RIGHT($A5,LEN($A5)-1),Sheet5!$A:$A,0),MATCH($C5,Sheet5!$B:$B,0)),MATCH(AI$1,Sheet5!$A$1:$BL$1,0))</f>
        <v>#N/A</v>
      </c>
      <c r="AJ5" s="2" t="e">
        <f>INDEX(Sheet5!$A:$BL,IF($A$1,MATCH(RIGHT($A5,LEN($A5)-1),Sheet5!$A:$A,0),MATCH($C5,Sheet5!$B:$B,0)),MATCH(AJ$1,Sheet5!$A$1:$BL$1,0))</f>
        <v>#N/A</v>
      </c>
      <c r="AK5" s="2" t="e">
        <f>INDEX(Sheet5!$A:$BL,IF($A$1,MATCH(RIGHT($A5,LEN($A5)-1),Sheet5!$A:$A,0),MATCH($C5,Sheet5!$B:$B,0)),MATCH(AK$1,Sheet5!$A$1:$BL$1,0))</f>
        <v>#N/A</v>
      </c>
      <c r="AL5" s="2" t="e">
        <f>INDEX(Sheet5!$A:$BL,IF($A$1,MATCH(RIGHT($A5,LEN($A5)-1),Sheet5!$A:$A,0),MATCH($C5,Sheet5!$B:$B,0)),MATCH(AL$1,Sheet5!$A$1:$BL$1,0))</f>
        <v>#N/A</v>
      </c>
      <c r="AM5" s="2" t="e">
        <f>INDEX(Sheet5!$A:$BL,IF($A$1,MATCH(RIGHT($A5,LEN($A5)-1),Sheet5!$A:$A,0),MATCH($C5,Sheet5!$B:$B,0)),MATCH(AM$1,Sheet5!$A$1:$BL$1,0))</f>
        <v>#N/A</v>
      </c>
      <c r="AN5" s="2" t="e">
        <f>INDEX(Sheet5!$A:$BL,IF($A$1,MATCH(RIGHT($A5,LEN($A5)-1),Sheet5!$A:$A,0),MATCH($C5,Sheet5!$B:$B,0)),MATCH(AN$1,Sheet5!$A$1:$BL$1,0))</f>
        <v>#N/A</v>
      </c>
      <c r="AO5" s="2" t="e">
        <f>INDEX(Sheet5!$A:$BL,IF($A$1,MATCH(RIGHT($A5,LEN($A5)-1),Sheet5!$A:$A,0),MATCH($C5,Sheet5!$B:$B,0)),MATCH(AO$1,Sheet5!$A$1:$BL$1,0))</f>
        <v>#N/A</v>
      </c>
      <c r="AP5" s="2" t="e">
        <f>INDEX(Sheet5!$A:$BL,IF($A$1,MATCH(RIGHT($A5,LEN($A5)-1),Sheet5!$A:$A,0),MATCH($C5,Sheet5!$B:$B,0)),MATCH(AP$1,Sheet5!$A$1:$BL$1,0))</f>
        <v>#N/A</v>
      </c>
      <c r="AQ5" s="2" t="e">
        <f>INDEX(Sheet5!$A:$BL,IF($A$1,MATCH(RIGHT($A5,LEN($A5)-1),Sheet5!$A:$A,0),MATCH($C5,Sheet5!$B:$B,0)),MATCH(AQ$1,Sheet5!$A$1:$BL$1,0))</f>
        <v>#N/A</v>
      </c>
      <c r="AR5" s="2" t="e">
        <f>INDEX(Sheet5!$A:$BL,IF($A$1,MATCH(RIGHT($A5,LEN($A5)-1),Sheet5!$A:$A,0),MATCH($C5,Sheet5!$B:$B,0)),MATCH(AR$1,Sheet5!$A$1:$BL$1,0))</f>
        <v>#N/A</v>
      </c>
      <c r="AS5" s="2" t="e">
        <f>INDEX(Sheet5!$A:$BL,IF($A$1,MATCH(RIGHT($A5,LEN($A5)-1),Sheet5!$A:$A,0),MATCH($C5,Sheet5!$B:$B,0)),MATCH(AS$1,Sheet5!$A$1:$BL$1,0))</f>
        <v>#N/A</v>
      </c>
      <c r="AT5" s="2" t="e">
        <f>INDEX(Sheet5!$A:$BL,IF($A$1,MATCH(RIGHT($A5,LEN($A5)-1),Sheet5!$A:$A,0),MATCH($C5,Sheet5!$B:$B,0)),MATCH(AT$1,Sheet5!$A$1:$BL$1,0))</f>
        <v>#N/A</v>
      </c>
      <c r="AU5" s="2" t="e">
        <f>INDEX(Sheet5!$A:$BL,IF($A$1,MATCH(RIGHT($A5,LEN($A5)-1),Sheet5!$A:$A,0),MATCH($C5,Sheet5!$B:$B,0)),MATCH(AU$1,Sheet5!$A$1:$BL$1,0))</f>
        <v>#N/A</v>
      </c>
    </row>
    <row r="6" spans="1:47" hidden="1" x14ac:dyDescent="0.25">
      <c r="A6" t="s">
        <v>35</v>
      </c>
      <c r="B6" t="s">
        <v>11</v>
      </c>
      <c r="C6" t="s">
        <v>37</v>
      </c>
      <c r="D6" t="s">
        <v>37</v>
      </c>
      <c r="E6" t="s">
        <v>14</v>
      </c>
      <c r="G6" t="s">
        <v>15</v>
      </c>
      <c r="H6">
        <v>2004</v>
      </c>
      <c r="I6" s="2" t="e">
        <f>INDEX(Sheet5!$A:$BL,IF($A$1,MATCH(RIGHT($A6,LEN($A6)-1),Sheet5!$A:$A,0),MATCH($C6,Sheet5!$B:$B,0)),MATCH(I$1,Sheet5!$A$1:$BL$1,0))</f>
        <v>#N/A</v>
      </c>
      <c r="J6" s="2" t="e">
        <f>INDEX(Sheet5!$A:$BL,IF($A$1,MATCH(RIGHT($A6,LEN($A6)-1),Sheet5!$A:$A,0),MATCH($C6,Sheet5!$B:$B,0)),MATCH(J$1,Sheet5!$A$1:$BL$1,0))</f>
        <v>#N/A</v>
      </c>
      <c r="K6" s="2" t="e">
        <f>INDEX(Sheet5!$A:$BL,IF($A$1,MATCH(RIGHT($A6,LEN($A6)-1),Sheet5!$A:$A,0),MATCH($C6,Sheet5!$B:$B,0)),MATCH(K$1,Sheet5!$A$1:$BL$1,0))</f>
        <v>#N/A</v>
      </c>
      <c r="L6" s="2" t="e">
        <f>INDEX(Sheet5!$A:$BL,IF($A$1,MATCH(RIGHT($A6,LEN($A6)-1),Sheet5!$A:$A,0),MATCH($C6,Sheet5!$B:$B,0)),MATCH(L$1,Sheet5!$A$1:$BL$1,0))</f>
        <v>#N/A</v>
      </c>
      <c r="M6" s="2" t="e">
        <f>INDEX(Sheet5!$A:$BL,IF($A$1,MATCH(RIGHT($A6,LEN($A6)-1),Sheet5!$A:$A,0),MATCH($C6,Sheet5!$B:$B,0)),MATCH(M$1,Sheet5!$A$1:$BL$1,0))</f>
        <v>#N/A</v>
      </c>
      <c r="N6" s="2" t="e">
        <f>INDEX(Sheet5!$A:$BL,IF($A$1,MATCH(RIGHT($A6,LEN($A6)-1),Sheet5!$A:$A,0),MATCH($C6,Sheet5!$B:$B,0)),MATCH(N$1,Sheet5!$A$1:$BL$1,0))</f>
        <v>#N/A</v>
      </c>
      <c r="O6" s="2" t="e">
        <f>INDEX(Sheet5!$A:$BL,IF($A$1,MATCH(RIGHT($A6,LEN($A6)-1),Sheet5!$A:$A,0),MATCH($C6,Sheet5!$B:$B,0)),MATCH(O$1,Sheet5!$A$1:$BL$1,0))</f>
        <v>#N/A</v>
      </c>
      <c r="P6" s="2" t="e">
        <f>INDEX(Sheet5!$A:$BL,IF($A$1,MATCH(RIGHT($A6,LEN($A6)-1),Sheet5!$A:$A,0),MATCH($C6,Sheet5!$B:$B,0)),MATCH(P$1,Sheet5!$A$1:$BL$1,0))</f>
        <v>#N/A</v>
      </c>
      <c r="Q6" s="2" t="e">
        <f>INDEX(Sheet5!$A:$BL,IF($A$1,MATCH(RIGHT($A6,LEN($A6)-1),Sheet5!$A:$A,0),MATCH($C6,Sheet5!$B:$B,0)),MATCH(Q$1,Sheet5!$A$1:$BL$1,0))</f>
        <v>#N/A</v>
      </c>
      <c r="R6" s="2" t="e">
        <f>INDEX(Sheet5!$A:$BL,IF($A$1,MATCH(RIGHT($A6,LEN($A6)-1),Sheet5!$A:$A,0),MATCH($C6,Sheet5!$B:$B,0)),MATCH(R$1,Sheet5!$A$1:$BL$1,0))</f>
        <v>#N/A</v>
      </c>
      <c r="S6" s="2" t="e">
        <f>INDEX(Sheet5!$A:$BL,IF($A$1,MATCH(RIGHT($A6,LEN($A6)-1),Sheet5!$A:$A,0),MATCH($C6,Sheet5!$B:$B,0)),MATCH(S$1,Sheet5!$A$1:$BL$1,0))</f>
        <v>#N/A</v>
      </c>
      <c r="T6" s="2" t="e">
        <f>INDEX(Sheet5!$A:$BL,IF($A$1,MATCH(RIGHT($A6,LEN($A6)-1),Sheet5!$A:$A,0),MATCH($C6,Sheet5!$B:$B,0)),MATCH(T$1,Sheet5!$A$1:$BL$1,0))</f>
        <v>#N/A</v>
      </c>
      <c r="U6" s="2" t="e">
        <f>INDEX(Sheet5!$A:$BL,IF($A$1,MATCH(RIGHT($A6,LEN($A6)-1),Sheet5!$A:$A,0),MATCH($C6,Sheet5!$B:$B,0)),MATCH(U$1,Sheet5!$A$1:$BL$1,0))</f>
        <v>#N/A</v>
      </c>
      <c r="V6" s="2" t="e">
        <f>INDEX(Sheet5!$A:$BL,IF($A$1,MATCH(RIGHT($A6,LEN($A6)-1),Sheet5!$A:$A,0),MATCH($C6,Sheet5!$B:$B,0)),MATCH(V$1,Sheet5!$A$1:$BL$1,0))</f>
        <v>#N/A</v>
      </c>
      <c r="W6" s="2" t="e">
        <f>INDEX(Sheet5!$A:$BL,IF($A$1,MATCH(RIGHT($A6,LEN($A6)-1),Sheet5!$A:$A,0),MATCH($C6,Sheet5!$B:$B,0)),MATCH(W$1,Sheet5!$A$1:$BL$1,0))</f>
        <v>#N/A</v>
      </c>
      <c r="X6" s="2" t="e">
        <f>INDEX(Sheet5!$A:$BL,IF($A$1,MATCH(RIGHT($A6,LEN($A6)-1),Sheet5!$A:$A,0),MATCH($C6,Sheet5!$B:$B,0)),MATCH(X$1,Sheet5!$A$1:$BL$1,0))</f>
        <v>#N/A</v>
      </c>
      <c r="Y6" s="2" t="e">
        <f>INDEX(Sheet5!$A:$BL,IF($A$1,MATCH(RIGHT($A6,LEN($A6)-1),Sheet5!$A:$A,0),MATCH($C6,Sheet5!$B:$B,0)),MATCH(Y$1,Sheet5!$A$1:$BL$1,0))</f>
        <v>#N/A</v>
      </c>
      <c r="Z6" s="2" t="e">
        <f>INDEX(Sheet5!$A:$BL,IF($A$1,MATCH(RIGHT($A6,LEN($A6)-1),Sheet5!$A:$A,0),MATCH($C6,Sheet5!$B:$B,0)),MATCH(Z$1,Sheet5!$A$1:$BL$1,0))</f>
        <v>#N/A</v>
      </c>
      <c r="AA6" s="2" t="e">
        <f>INDEX(Sheet5!$A:$BL,IF($A$1,MATCH(RIGHT($A6,LEN($A6)-1),Sheet5!$A:$A,0),MATCH($C6,Sheet5!$B:$B,0)),MATCH(AA$1,Sheet5!$A$1:$BL$1,0))</f>
        <v>#N/A</v>
      </c>
      <c r="AB6" s="2" t="e">
        <f>INDEX(Sheet5!$A:$BL,IF($A$1,MATCH(RIGHT($A6,LEN($A6)-1),Sheet5!$A:$A,0),MATCH($C6,Sheet5!$B:$B,0)),MATCH(AB$1,Sheet5!$A$1:$BL$1,0))</f>
        <v>#N/A</v>
      </c>
      <c r="AC6" s="2" t="e">
        <f>INDEX(Sheet5!$A:$BL,IF($A$1,MATCH(RIGHT($A6,LEN($A6)-1),Sheet5!$A:$A,0),MATCH($C6,Sheet5!$B:$B,0)),MATCH(AC$1,Sheet5!$A$1:$BL$1,0))</f>
        <v>#N/A</v>
      </c>
      <c r="AD6" s="2" t="e">
        <f>INDEX(Sheet5!$A:$BL,IF($A$1,MATCH(RIGHT($A6,LEN($A6)-1),Sheet5!$A:$A,0),MATCH($C6,Sheet5!$B:$B,0)),MATCH(AD$1,Sheet5!$A$1:$BL$1,0))</f>
        <v>#N/A</v>
      </c>
      <c r="AE6" s="2" t="e">
        <f>INDEX(Sheet5!$A:$BL,IF($A$1,MATCH(RIGHT($A6,LEN($A6)-1),Sheet5!$A:$A,0),MATCH($C6,Sheet5!$B:$B,0)),MATCH(AE$1,Sheet5!$A$1:$BL$1,0))</f>
        <v>#N/A</v>
      </c>
      <c r="AF6" s="2" t="e">
        <f>INDEX(Sheet5!$A:$BL,IF($A$1,MATCH(RIGHT($A6,LEN($A6)-1),Sheet5!$A:$A,0),MATCH($C6,Sheet5!$B:$B,0)),MATCH(AF$1,Sheet5!$A$1:$BL$1,0))</f>
        <v>#N/A</v>
      </c>
      <c r="AG6" s="2" t="e">
        <f>INDEX(Sheet5!$A:$BL,IF($A$1,MATCH(RIGHT($A6,LEN($A6)-1),Sheet5!$A:$A,0),MATCH($C6,Sheet5!$B:$B,0)),MATCH(AG$1,Sheet5!$A$1:$BL$1,0))</f>
        <v>#N/A</v>
      </c>
      <c r="AH6" s="2" t="e">
        <f>INDEX(Sheet5!$A:$BL,IF($A$1,MATCH(RIGHT($A6,LEN($A6)-1),Sheet5!$A:$A,0),MATCH($C6,Sheet5!$B:$B,0)),MATCH(AH$1,Sheet5!$A$1:$BL$1,0))</f>
        <v>#N/A</v>
      </c>
      <c r="AI6" s="2" t="e">
        <f>INDEX(Sheet5!$A:$BL,IF($A$1,MATCH(RIGHT($A6,LEN($A6)-1),Sheet5!$A:$A,0),MATCH($C6,Sheet5!$B:$B,0)),MATCH(AI$1,Sheet5!$A$1:$BL$1,0))</f>
        <v>#N/A</v>
      </c>
      <c r="AJ6" s="2" t="e">
        <f>INDEX(Sheet5!$A:$BL,IF($A$1,MATCH(RIGHT($A6,LEN($A6)-1),Sheet5!$A:$A,0),MATCH($C6,Sheet5!$B:$B,0)),MATCH(AJ$1,Sheet5!$A$1:$BL$1,0))</f>
        <v>#N/A</v>
      </c>
      <c r="AK6" s="2" t="e">
        <f>INDEX(Sheet5!$A:$BL,IF($A$1,MATCH(RIGHT($A6,LEN($A6)-1),Sheet5!$A:$A,0),MATCH($C6,Sheet5!$B:$B,0)),MATCH(AK$1,Sheet5!$A$1:$BL$1,0))</f>
        <v>#N/A</v>
      </c>
      <c r="AL6" s="2" t="e">
        <f>INDEX(Sheet5!$A:$BL,IF($A$1,MATCH(RIGHT($A6,LEN($A6)-1),Sheet5!$A:$A,0),MATCH($C6,Sheet5!$B:$B,0)),MATCH(AL$1,Sheet5!$A$1:$BL$1,0))</f>
        <v>#N/A</v>
      </c>
      <c r="AM6" s="2" t="e">
        <f>INDEX(Sheet5!$A:$BL,IF($A$1,MATCH(RIGHT($A6,LEN($A6)-1),Sheet5!$A:$A,0),MATCH($C6,Sheet5!$B:$B,0)),MATCH(AM$1,Sheet5!$A$1:$BL$1,0))</f>
        <v>#N/A</v>
      </c>
      <c r="AN6" s="2" t="e">
        <f>INDEX(Sheet5!$A:$BL,IF($A$1,MATCH(RIGHT($A6,LEN($A6)-1),Sheet5!$A:$A,0),MATCH($C6,Sheet5!$B:$B,0)),MATCH(AN$1,Sheet5!$A$1:$BL$1,0))</f>
        <v>#N/A</v>
      </c>
      <c r="AO6" s="2" t="e">
        <f>INDEX(Sheet5!$A:$BL,IF($A$1,MATCH(RIGHT($A6,LEN($A6)-1),Sheet5!$A:$A,0),MATCH($C6,Sheet5!$B:$B,0)),MATCH(AO$1,Sheet5!$A$1:$BL$1,0))</f>
        <v>#N/A</v>
      </c>
      <c r="AP6" s="2" t="e">
        <f>INDEX(Sheet5!$A:$BL,IF($A$1,MATCH(RIGHT($A6,LEN($A6)-1),Sheet5!$A:$A,0),MATCH($C6,Sheet5!$B:$B,0)),MATCH(AP$1,Sheet5!$A$1:$BL$1,0))</f>
        <v>#N/A</v>
      </c>
      <c r="AQ6" s="2" t="e">
        <f>INDEX(Sheet5!$A:$BL,IF($A$1,MATCH(RIGHT($A6,LEN($A6)-1),Sheet5!$A:$A,0),MATCH($C6,Sheet5!$B:$B,0)),MATCH(AQ$1,Sheet5!$A$1:$BL$1,0))</f>
        <v>#N/A</v>
      </c>
      <c r="AR6" s="2" t="e">
        <f>INDEX(Sheet5!$A:$BL,IF($A$1,MATCH(RIGHT($A6,LEN($A6)-1),Sheet5!$A:$A,0),MATCH($C6,Sheet5!$B:$B,0)),MATCH(AR$1,Sheet5!$A$1:$BL$1,0))</f>
        <v>#N/A</v>
      </c>
      <c r="AS6" s="2" t="e">
        <f>INDEX(Sheet5!$A:$BL,IF($A$1,MATCH(RIGHT($A6,LEN($A6)-1),Sheet5!$A:$A,0),MATCH($C6,Sheet5!$B:$B,0)),MATCH(AS$1,Sheet5!$A$1:$BL$1,0))</f>
        <v>#N/A</v>
      </c>
      <c r="AT6" s="2" t="e">
        <f>INDEX(Sheet5!$A:$BL,IF($A$1,MATCH(RIGHT($A6,LEN($A6)-1),Sheet5!$A:$A,0),MATCH($C6,Sheet5!$B:$B,0)),MATCH(AT$1,Sheet5!$A$1:$BL$1,0))</f>
        <v>#N/A</v>
      </c>
      <c r="AU6" s="2" t="e">
        <f>INDEX(Sheet5!$A:$BL,IF($A$1,MATCH(RIGHT($A6,LEN($A6)-1),Sheet5!$A:$A,0),MATCH($C6,Sheet5!$B:$B,0)),MATCH(AU$1,Sheet5!$A$1:$BL$1,0))</f>
        <v>#N/A</v>
      </c>
    </row>
    <row r="7" spans="1:47" hidden="1" x14ac:dyDescent="0.25">
      <c r="A7" t="s">
        <v>42</v>
      </c>
      <c r="B7" t="s">
        <v>11</v>
      </c>
      <c r="C7" t="s">
        <v>44</v>
      </c>
      <c r="D7" t="s">
        <v>44</v>
      </c>
      <c r="E7" t="s">
        <v>14</v>
      </c>
      <c r="G7" t="s">
        <v>15</v>
      </c>
      <c r="H7">
        <v>2006</v>
      </c>
      <c r="I7" s="2" t="e">
        <f>INDEX(Sheet5!$A:$BL,IF($A$1,MATCH(RIGHT($A7,LEN($A7)-1),Sheet5!$A:$A,0),MATCH($C7,Sheet5!$B:$B,0)),MATCH(I$1,Sheet5!$A$1:$BL$1,0))</f>
        <v>#N/A</v>
      </c>
      <c r="J7" s="2" t="e">
        <f>INDEX(Sheet5!$A:$BL,IF($A$1,MATCH(RIGHT($A7,LEN($A7)-1),Sheet5!$A:$A,0),MATCH($C7,Sheet5!$B:$B,0)),MATCH(J$1,Sheet5!$A$1:$BL$1,0))</f>
        <v>#N/A</v>
      </c>
      <c r="K7" s="2" t="e">
        <f>INDEX(Sheet5!$A:$BL,IF($A$1,MATCH(RIGHT($A7,LEN($A7)-1),Sheet5!$A:$A,0),MATCH($C7,Sheet5!$B:$B,0)),MATCH(K$1,Sheet5!$A$1:$BL$1,0))</f>
        <v>#N/A</v>
      </c>
      <c r="L7" s="2" t="e">
        <f>INDEX(Sheet5!$A:$BL,IF($A$1,MATCH(RIGHT($A7,LEN($A7)-1),Sheet5!$A:$A,0),MATCH($C7,Sheet5!$B:$B,0)),MATCH(L$1,Sheet5!$A$1:$BL$1,0))</f>
        <v>#N/A</v>
      </c>
      <c r="M7" s="2" t="e">
        <f>INDEX(Sheet5!$A:$BL,IF($A$1,MATCH(RIGHT($A7,LEN($A7)-1),Sheet5!$A:$A,0),MATCH($C7,Sheet5!$B:$B,0)),MATCH(M$1,Sheet5!$A$1:$BL$1,0))</f>
        <v>#N/A</v>
      </c>
      <c r="N7" s="2" t="e">
        <f>INDEX(Sheet5!$A:$BL,IF($A$1,MATCH(RIGHT($A7,LEN($A7)-1),Sheet5!$A:$A,0),MATCH($C7,Sheet5!$B:$B,0)),MATCH(N$1,Sheet5!$A$1:$BL$1,0))</f>
        <v>#N/A</v>
      </c>
      <c r="O7" s="2" t="e">
        <f>INDEX(Sheet5!$A:$BL,IF($A$1,MATCH(RIGHT($A7,LEN($A7)-1),Sheet5!$A:$A,0),MATCH($C7,Sheet5!$B:$B,0)),MATCH(O$1,Sheet5!$A$1:$BL$1,0))</f>
        <v>#N/A</v>
      </c>
      <c r="P7" s="2" t="e">
        <f>INDEX(Sheet5!$A:$BL,IF($A$1,MATCH(RIGHT($A7,LEN($A7)-1),Sheet5!$A:$A,0),MATCH($C7,Sheet5!$B:$B,0)),MATCH(P$1,Sheet5!$A$1:$BL$1,0))</f>
        <v>#N/A</v>
      </c>
      <c r="Q7" s="2" t="e">
        <f>INDEX(Sheet5!$A:$BL,IF($A$1,MATCH(RIGHT($A7,LEN($A7)-1),Sheet5!$A:$A,0),MATCH($C7,Sheet5!$B:$B,0)),MATCH(Q$1,Sheet5!$A$1:$BL$1,0))</f>
        <v>#N/A</v>
      </c>
      <c r="R7" s="2" t="e">
        <f>INDEX(Sheet5!$A:$BL,IF($A$1,MATCH(RIGHT($A7,LEN($A7)-1),Sheet5!$A:$A,0),MATCH($C7,Sheet5!$B:$B,0)),MATCH(R$1,Sheet5!$A$1:$BL$1,0))</f>
        <v>#N/A</v>
      </c>
      <c r="S7" s="2" t="e">
        <f>INDEX(Sheet5!$A:$BL,IF($A$1,MATCH(RIGHT($A7,LEN($A7)-1),Sheet5!$A:$A,0),MATCH($C7,Sheet5!$B:$B,0)),MATCH(S$1,Sheet5!$A$1:$BL$1,0))</f>
        <v>#N/A</v>
      </c>
      <c r="T7" s="2" t="e">
        <f>INDEX(Sheet5!$A:$BL,IF($A$1,MATCH(RIGHT($A7,LEN($A7)-1),Sheet5!$A:$A,0),MATCH($C7,Sheet5!$B:$B,0)),MATCH(T$1,Sheet5!$A$1:$BL$1,0))</f>
        <v>#N/A</v>
      </c>
      <c r="U7" s="2" t="e">
        <f>INDEX(Sheet5!$A:$BL,IF($A$1,MATCH(RIGHT($A7,LEN($A7)-1),Sheet5!$A:$A,0),MATCH($C7,Sheet5!$B:$B,0)),MATCH(U$1,Sheet5!$A$1:$BL$1,0))</f>
        <v>#N/A</v>
      </c>
      <c r="V7" s="2" t="e">
        <f>INDEX(Sheet5!$A:$BL,IF($A$1,MATCH(RIGHT($A7,LEN($A7)-1),Sheet5!$A:$A,0),MATCH($C7,Sheet5!$B:$B,0)),MATCH(V$1,Sheet5!$A$1:$BL$1,0))</f>
        <v>#N/A</v>
      </c>
      <c r="W7" s="2" t="e">
        <f>INDEX(Sheet5!$A:$BL,IF($A$1,MATCH(RIGHT($A7,LEN($A7)-1),Sheet5!$A:$A,0),MATCH($C7,Sheet5!$B:$B,0)),MATCH(W$1,Sheet5!$A$1:$BL$1,0))</f>
        <v>#N/A</v>
      </c>
      <c r="X7" s="2" t="e">
        <f>INDEX(Sheet5!$A:$BL,IF($A$1,MATCH(RIGHT($A7,LEN($A7)-1),Sheet5!$A:$A,0),MATCH($C7,Sheet5!$B:$B,0)),MATCH(X$1,Sheet5!$A$1:$BL$1,0))</f>
        <v>#N/A</v>
      </c>
      <c r="Y7" s="2" t="e">
        <f>INDEX(Sheet5!$A:$BL,IF($A$1,MATCH(RIGHT($A7,LEN($A7)-1),Sheet5!$A:$A,0),MATCH($C7,Sheet5!$B:$B,0)),MATCH(Y$1,Sheet5!$A$1:$BL$1,0))</f>
        <v>#N/A</v>
      </c>
      <c r="Z7" s="2" t="e">
        <f>INDEX(Sheet5!$A:$BL,IF($A$1,MATCH(RIGHT($A7,LEN($A7)-1),Sheet5!$A:$A,0),MATCH($C7,Sheet5!$B:$B,0)),MATCH(Z$1,Sheet5!$A$1:$BL$1,0))</f>
        <v>#N/A</v>
      </c>
      <c r="AA7" s="2" t="e">
        <f>INDEX(Sheet5!$A:$BL,IF($A$1,MATCH(RIGHT($A7,LEN($A7)-1),Sheet5!$A:$A,0),MATCH($C7,Sheet5!$B:$B,0)),MATCH(AA$1,Sheet5!$A$1:$BL$1,0))</f>
        <v>#N/A</v>
      </c>
      <c r="AB7" s="2" t="e">
        <f>INDEX(Sheet5!$A:$BL,IF($A$1,MATCH(RIGHT($A7,LEN($A7)-1),Sheet5!$A:$A,0),MATCH($C7,Sheet5!$B:$B,0)),MATCH(AB$1,Sheet5!$A$1:$BL$1,0))</f>
        <v>#N/A</v>
      </c>
      <c r="AC7" s="2" t="e">
        <f>INDEX(Sheet5!$A:$BL,IF($A$1,MATCH(RIGHT($A7,LEN($A7)-1),Sheet5!$A:$A,0),MATCH($C7,Sheet5!$B:$B,0)),MATCH(AC$1,Sheet5!$A$1:$BL$1,0))</f>
        <v>#N/A</v>
      </c>
      <c r="AD7" s="2" t="e">
        <f>INDEX(Sheet5!$A:$BL,IF($A$1,MATCH(RIGHT($A7,LEN($A7)-1),Sheet5!$A:$A,0),MATCH($C7,Sheet5!$B:$B,0)),MATCH(AD$1,Sheet5!$A$1:$BL$1,0))</f>
        <v>#N/A</v>
      </c>
      <c r="AE7" s="2" t="e">
        <f>INDEX(Sheet5!$A:$BL,IF($A$1,MATCH(RIGHT($A7,LEN($A7)-1),Sheet5!$A:$A,0),MATCH($C7,Sheet5!$B:$B,0)),MATCH(AE$1,Sheet5!$A$1:$BL$1,0))</f>
        <v>#N/A</v>
      </c>
      <c r="AF7" s="2" t="e">
        <f>INDEX(Sheet5!$A:$BL,IF($A$1,MATCH(RIGHT($A7,LEN($A7)-1),Sheet5!$A:$A,0),MATCH($C7,Sheet5!$B:$B,0)),MATCH(AF$1,Sheet5!$A$1:$BL$1,0))</f>
        <v>#N/A</v>
      </c>
      <c r="AG7" s="2" t="e">
        <f>INDEX(Sheet5!$A:$BL,IF($A$1,MATCH(RIGHT($A7,LEN($A7)-1),Sheet5!$A:$A,0),MATCH($C7,Sheet5!$B:$B,0)),MATCH(AG$1,Sheet5!$A$1:$BL$1,0))</f>
        <v>#N/A</v>
      </c>
      <c r="AH7" s="2" t="e">
        <f>INDEX(Sheet5!$A:$BL,IF($A$1,MATCH(RIGHT($A7,LEN($A7)-1),Sheet5!$A:$A,0),MATCH($C7,Sheet5!$B:$B,0)),MATCH(AH$1,Sheet5!$A$1:$BL$1,0))</f>
        <v>#N/A</v>
      </c>
      <c r="AI7" s="2" t="e">
        <f>INDEX(Sheet5!$A:$BL,IF($A$1,MATCH(RIGHT($A7,LEN($A7)-1),Sheet5!$A:$A,0),MATCH($C7,Sheet5!$B:$B,0)),MATCH(AI$1,Sheet5!$A$1:$BL$1,0))</f>
        <v>#N/A</v>
      </c>
      <c r="AJ7" s="2" t="e">
        <f>INDEX(Sheet5!$A:$BL,IF($A$1,MATCH(RIGHT($A7,LEN($A7)-1),Sheet5!$A:$A,0),MATCH($C7,Sheet5!$B:$B,0)),MATCH(AJ$1,Sheet5!$A$1:$BL$1,0))</f>
        <v>#N/A</v>
      </c>
      <c r="AK7" s="2" t="e">
        <f>INDEX(Sheet5!$A:$BL,IF($A$1,MATCH(RIGHT($A7,LEN($A7)-1),Sheet5!$A:$A,0),MATCH($C7,Sheet5!$B:$B,0)),MATCH(AK$1,Sheet5!$A$1:$BL$1,0))</f>
        <v>#N/A</v>
      </c>
      <c r="AL7" s="2" t="e">
        <f>INDEX(Sheet5!$A:$BL,IF($A$1,MATCH(RIGHT($A7,LEN($A7)-1),Sheet5!$A:$A,0),MATCH($C7,Sheet5!$B:$B,0)),MATCH(AL$1,Sheet5!$A$1:$BL$1,0))</f>
        <v>#N/A</v>
      </c>
      <c r="AM7" s="2" t="e">
        <f>INDEX(Sheet5!$A:$BL,IF($A$1,MATCH(RIGHT($A7,LEN($A7)-1),Sheet5!$A:$A,0),MATCH($C7,Sheet5!$B:$B,0)),MATCH(AM$1,Sheet5!$A$1:$BL$1,0))</f>
        <v>#N/A</v>
      </c>
      <c r="AN7" s="2" t="e">
        <f>INDEX(Sheet5!$A:$BL,IF($A$1,MATCH(RIGHT($A7,LEN($A7)-1),Sheet5!$A:$A,0),MATCH($C7,Sheet5!$B:$B,0)),MATCH(AN$1,Sheet5!$A$1:$BL$1,0))</f>
        <v>#N/A</v>
      </c>
      <c r="AO7" s="2" t="e">
        <f>INDEX(Sheet5!$A:$BL,IF($A$1,MATCH(RIGHT($A7,LEN($A7)-1),Sheet5!$A:$A,0),MATCH($C7,Sheet5!$B:$B,0)),MATCH(AO$1,Sheet5!$A$1:$BL$1,0))</f>
        <v>#N/A</v>
      </c>
      <c r="AP7" s="2" t="e">
        <f>INDEX(Sheet5!$A:$BL,IF($A$1,MATCH(RIGHT($A7,LEN($A7)-1),Sheet5!$A:$A,0),MATCH($C7,Sheet5!$B:$B,0)),MATCH(AP$1,Sheet5!$A$1:$BL$1,0))</f>
        <v>#N/A</v>
      </c>
      <c r="AQ7" s="2" t="e">
        <f>INDEX(Sheet5!$A:$BL,IF($A$1,MATCH(RIGHT($A7,LEN($A7)-1),Sheet5!$A:$A,0),MATCH($C7,Sheet5!$B:$B,0)),MATCH(AQ$1,Sheet5!$A$1:$BL$1,0))</f>
        <v>#N/A</v>
      </c>
      <c r="AR7" s="2" t="e">
        <f>INDEX(Sheet5!$A:$BL,IF($A$1,MATCH(RIGHT($A7,LEN($A7)-1),Sheet5!$A:$A,0),MATCH($C7,Sheet5!$B:$B,0)),MATCH(AR$1,Sheet5!$A$1:$BL$1,0))</f>
        <v>#N/A</v>
      </c>
      <c r="AS7" s="2" t="e">
        <f>INDEX(Sheet5!$A:$BL,IF($A$1,MATCH(RIGHT($A7,LEN($A7)-1),Sheet5!$A:$A,0),MATCH($C7,Sheet5!$B:$B,0)),MATCH(AS$1,Sheet5!$A$1:$BL$1,0))</f>
        <v>#N/A</v>
      </c>
      <c r="AT7" s="2" t="e">
        <f>INDEX(Sheet5!$A:$BL,IF($A$1,MATCH(RIGHT($A7,LEN($A7)-1),Sheet5!$A:$A,0),MATCH($C7,Sheet5!$B:$B,0)),MATCH(AT$1,Sheet5!$A$1:$BL$1,0))</f>
        <v>#N/A</v>
      </c>
      <c r="AU7" s="2" t="e">
        <f>INDEX(Sheet5!$A:$BL,IF($A$1,MATCH(RIGHT($A7,LEN($A7)-1),Sheet5!$A:$A,0),MATCH($C7,Sheet5!$B:$B,0)),MATCH(AU$1,Sheet5!$A$1:$BL$1,0))</f>
        <v>#N/A</v>
      </c>
    </row>
    <row r="8" spans="1:47" hidden="1" x14ac:dyDescent="0.25">
      <c r="A8" t="s">
        <v>50</v>
      </c>
      <c r="B8" t="s">
        <v>11</v>
      </c>
      <c r="C8" t="s">
        <v>52</v>
      </c>
      <c r="D8" t="s">
        <v>52</v>
      </c>
      <c r="E8" t="s">
        <v>14</v>
      </c>
      <c r="G8" t="s">
        <v>53</v>
      </c>
      <c r="H8">
        <v>2006</v>
      </c>
      <c r="I8" s="2" t="str">
        <f>INDEX(Sheet5!$A:$BL,IF($A$1,MATCH(RIGHT($A8,LEN($A8)-1),Sheet5!$A:$A,0),MATCH($C8,Sheet5!$B:$B,0)),MATCH(I$1,Sheet5!$A$1:$BL$1,0))</f>
        <v>700JE</v>
      </c>
      <c r="J8" s="2" t="str">
        <f>INDEX(Sheet5!$A:$BL,IF($A$1,MATCH(RIGHT($A8,LEN($A8)-1),Sheet5!$A:$A,0),MATCH($C8,Sheet5!$B:$B,0)),MATCH(J$1,Sheet5!$A$1:$BL$1,0))</f>
        <v>RC-7</v>
      </c>
      <c r="K8" s="2" t="str">
        <f>INDEX(Sheet5!$A:$BL,IF($A$1,MATCH(RIGHT($A8,LEN($A8)-1),Sheet5!$A:$A,0),MATCH($C8,Sheet5!$B:$B,0)),MATCH(K$1,Sheet5!$A$1:$BL$1,0))</f>
        <v>4220016</v>
      </c>
      <c r="L8" s="2" t="str">
        <f>INDEX(Sheet5!$A:$BL,IF($A$1,MATCH(RIGHT($A8,LEN($A8)-1),Sheet5!$A:$A,0),MATCH($C8,Sheet5!$B:$B,0)),MATCH(L$1,Sheet5!$A$1:$BL$1,0))</f>
        <v>52187</v>
      </c>
      <c r="M8" s="2">
        <f>INDEX(Sheet5!$A:$BL,IF($A$1,MATCH(RIGHT($A8,LEN($A8)-1),Sheet5!$A:$A,0),MATCH($C8,Sheet5!$B:$B,0)),MATCH(M$1,Sheet5!$A$1:$BL$1,0))</f>
        <v>2008</v>
      </c>
      <c r="N8" s="2">
        <f>INDEX(Sheet5!$A:$BL,IF($A$1,MATCH(RIGHT($A8,LEN($A8)-1),Sheet5!$A:$A,0),MATCH($C8,Sheet5!$B:$B,0)),MATCH(N$1,Sheet5!$A$1:$BL$1,0))</f>
        <v>7</v>
      </c>
      <c r="O8" s="2" t="str">
        <f>INDEX(Sheet5!$A:$BL,IF($A$1,MATCH(RIGHT($A8,LEN($A8)-1),Sheet5!$A:$A,0),MATCH($C8,Sheet5!$B:$B,0)),MATCH(O$1,Sheet5!$A$1:$BL$1,0))</f>
        <v>HAWKER RC7 LLC</v>
      </c>
      <c r="P8" s="2" t="str">
        <f>INDEX(Sheet5!$A:$BL,IF($A$1,MATCH(RIGHT($A8,LEN($A8)-1),Sheet5!$A:$A,0),MATCH($C8,Sheet5!$B:$B,0)),MATCH(P$1,Sheet5!$A$1:$BL$1,0))</f>
        <v>1400 BROADWAY 15TH FL</v>
      </c>
      <c r="Q8" s="2" t="str">
        <f>INDEX(Sheet5!$A:$BL,IF($A$1,MATCH(RIGHT($A8,LEN($A8)-1),Sheet5!$A:$A,0),MATCH($C8,Sheet5!$B:$B,0)),MATCH(Q$1,Sheet5!$A$1:$BL$1,0))</f>
        <v/>
      </c>
      <c r="R8" s="2" t="str">
        <f>INDEX(Sheet5!$A:$BL,IF($A$1,MATCH(RIGHT($A8,LEN($A8)-1),Sheet5!$A:$A,0),MATCH($C8,Sheet5!$B:$B,0)),MATCH(R$1,Sheet5!$A$1:$BL$1,0))</f>
        <v>NEW YORK</v>
      </c>
      <c r="S8" s="2" t="str">
        <f>INDEX(Sheet5!$A:$BL,IF($A$1,MATCH(RIGHT($A8,LEN($A8)-1),Sheet5!$A:$A,0),MATCH($C8,Sheet5!$B:$B,0)),MATCH(S$1,Sheet5!$A$1:$BL$1,0))</f>
        <v>NY</v>
      </c>
      <c r="T8" s="2" t="str">
        <f>INDEX(Sheet5!$A:$BL,IF($A$1,MATCH(RIGHT($A8,LEN($A8)-1),Sheet5!$A:$A,0),MATCH($C8,Sheet5!$B:$B,0)),MATCH(T$1,Sheet5!$A$1:$BL$1,0))</f>
        <v>10018</v>
      </c>
      <c r="U8" s="2" t="str">
        <f>INDEX(Sheet5!$A:$BL,IF($A$1,MATCH(RIGHT($A8,LEN($A8)-1),Sheet5!$A:$A,0),MATCH($C8,Sheet5!$B:$B,0)),MATCH(U$1,Sheet5!$A$1:$BL$1,0))</f>
        <v>1</v>
      </c>
      <c r="V8" s="2">
        <f>INDEX(Sheet5!$A:$BL,IF($A$1,MATCH(RIGHT($A8,LEN($A8)-1),Sheet5!$A:$A,0),MATCH($C8,Sheet5!$B:$B,0)),MATCH(V$1,Sheet5!$A$1:$BL$1,0))</f>
        <v>61</v>
      </c>
      <c r="W8" s="2" t="str">
        <f>INDEX(Sheet5!$A:$BL,IF($A$1,MATCH(RIGHT($A8,LEN($A8)-1),Sheet5!$A:$A,0),MATCH($C8,Sheet5!$B:$B,0)),MATCH(W$1,Sheet5!$A$1:$BL$1,0))</f>
        <v>US</v>
      </c>
      <c r="X8" s="2" t="str">
        <f>INDEX(Sheet5!$A:$BL,IF($A$1,MATCH(RIGHT($A8,LEN($A8)-1),Sheet5!$A:$A,0),MATCH($C8,Sheet5!$B:$B,0)),MATCH(X$1,Sheet5!$A$1:$BL$1,0))</f>
        <v>20190326</v>
      </c>
      <c r="Y8" s="2" t="str">
        <f>INDEX(Sheet5!$A:$BL,IF($A$1,MATCH(RIGHT($A8,LEN($A8)-1),Sheet5!$A:$A,0),MATCH($C8,Sheet5!$B:$B,0)),MATCH(Y$1,Sheet5!$A$1:$BL$1,0))</f>
        <v>20160426</v>
      </c>
      <c r="Z8" s="2" t="str">
        <f>INDEX(Sheet5!$A:$BL,IF($A$1,MATCH(RIGHT($A8,LEN($A8)-1),Sheet5!$A:$A,0),MATCH($C8,Sheet5!$B:$B,0)),MATCH(Z$1,Sheet5!$A$1:$BL$1,0))</f>
        <v>1T</v>
      </c>
      <c r="AA8" s="2" t="str">
        <f>INDEX(Sheet5!$A:$BL,IF($A$1,MATCH(RIGHT($A8,LEN($A8)-1),Sheet5!$A:$A,0),MATCH($C8,Sheet5!$B:$B,0)),MATCH(AA$1,Sheet5!$A$1:$BL$1,0))</f>
        <v>5</v>
      </c>
      <c r="AB8" s="2">
        <f>INDEX(Sheet5!$A:$BL,IF($A$1,MATCH(RIGHT($A8,LEN($A8)-1),Sheet5!$A:$A,0),MATCH($C8,Sheet5!$B:$B,0)),MATCH(AB$1,Sheet5!$A$1:$BL$1,0))</f>
        <v>5</v>
      </c>
      <c r="AC8" s="2" t="str">
        <f>INDEX(Sheet5!$A:$BL,IF($A$1,MATCH(RIGHT($A8,LEN($A8)-1),Sheet5!$A:$A,0),MATCH($C8,Sheet5!$B:$B,0)),MATCH(AC$1,Sheet5!$A$1:$BL$1,0))</f>
        <v>V</v>
      </c>
      <c r="AD8" s="2" t="str">
        <f>INDEX(Sheet5!$A:$BL,IF($A$1,MATCH(RIGHT($A8,LEN($A8)-1),Sheet5!$A:$A,0),MATCH($C8,Sheet5!$B:$B,0)),MATCH(AD$1,Sheet5!$A$1:$BL$1,0))</f>
        <v>52252533</v>
      </c>
      <c r="AE8" s="2" t="str">
        <f>INDEX(Sheet5!$A:$BL,IF($A$1,MATCH(RIGHT($A8,LEN($A8)-1),Sheet5!$A:$A,0),MATCH($C8,Sheet5!$B:$B,0)),MATCH(AE$1,Sheet5!$A$1:$BL$1,0))</f>
        <v/>
      </c>
      <c r="AF8" s="2" t="str">
        <f>INDEX(Sheet5!$A:$BL,IF($A$1,MATCH(RIGHT($A8,LEN($A8)-1),Sheet5!$A:$A,0),MATCH($C8,Sheet5!$B:$B,0)),MATCH(AF$1,Sheet5!$A$1:$BL$1,0))</f>
        <v>20111012</v>
      </c>
      <c r="AG8" s="2" t="str">
        <f>INDEX(Sheet5!$A:$BL,IF($A$1,MATCH(RIGHT($A8,LEN($A8)-1),Sheet5!$A:$A,0),MATCH($C8,Sheet5!$B:$B,0)),MATCH(AG$1,Sheet5!$A$1:$BL$1,0))</f>
        <v/>
      </c>
      <c r="AH8" s="2" t="str">
        <f>INDEX(Sheet5!$A:$BL,IF($A$1,MATCH(RIGHT($A8,LEN($A8)-1),Sheet5!$A:$A,0),MATCH($C8,Sheet5!$B:$B,0)),MATCH(AH$1,Sheet5!$A$1:$BL$1,0))</f>
        <v/>
      </c>
      <c r="AI8" s="2" t="str">
        <f>INDEX(Sheet5!$A:$BL,IF($A$1,MATCH(RIGHT($A8,LEN($A8)-1),Sheet5!$A:$A,0),MATCH($C8,Sheet5!$B:$B,0)),MATCH(AI$1,Sheet5!$A$1:$BL$1,0))</f>
        <v/>
      </c>
      <c r="AJ8" s="2" t="str">
        <f>INDEX(Sheet5!$A:$BL,IF($A$1,MATCH(RIGHT($A8,LEN($A8)-1),Sheet5!$A:$A,0),MATCH($C8,Sheet5!$B:$B,0)),MATCH(AJ$1,Sheet5!$A$1:$BL$1,0))</f>
        <v/>
      </c>
      <c r="AK8" s="2" t="str">
        <f>INDEX(Sheet5!$A:$BL,IF($A$1,MATCH(RIGHT($A8,LEN($A8)-1),Sheet5!$A:$A,0),MATCH($C8,Sheet5!$B:$B,0)),MATCH(AK$1,Sheet5!$A$1:$BL$1,0))</f>
        <v/>
      </c>
      <c r="AL8" s="2" t="str">
        <f>INDEX(Sheet5!$A:$BL,IF($A$1,MATCH(RIGHT($A8,LEN($A8)-1),Sheet5!$A:$A,0),MATCH($C8,Sheet5!$B:$B,0)),MATCH(AL$1,Sheet5!$A$1:$BL$1,0))</f>
        <v>20220430</v>
      </c>
      <c r="AM8" s="2" t="str">
        <f>INDEX(Sheet5!$A:$BL,IF($A$1,MATCH(RIGHT($A8,LEN($A8)-1),Sheet5!$A:$A,0),MATCH($C8,Sheet5!$B:$B,0)),MATCH(AM$1,Sheet5!$A$1:$BL$1,0))</f>
        <v>00293789</v>
      </c>
      <c r="AN8" s="2" t="str">
        <f>INDEX(Sheet5!$A:$BL,IF($A$1,MATCH(RIGHT($A8,LEN($A8)-1),Sheet5!$A:$A,0),MATCH($C8,Sheet5!$B:$B,0)),MATCH(AN$1,Sheet5!$A$1:$BL$1,0))</f>
        <v/>
      </c>
      <c r="AO8" s="2" t="str">
        <f>INDEX(Sheet5!$A:$BL,IF($A$1,MATCH(RIGHT($A8,LEN($A8)-1),Sheet5!$A:$A,0),MATCH($C8,Sheet5!$B:$B,0)),MATCH(AO$1,Sheet5!$A$1:$BL$1,0))</f>
        <v/>
      </c>
      <c r="AP8" s="2" t="str">
        <f>INDEX(Sheet5!$A:$BL,IF($A$1,MATCH(RIGHT($A8,LEN($A8)-1),Sheet5!$A:$A,0),MATCH($C8,Sheet5!$B:$B,0)),MATCH(AP$1,Sheet5!$A$1:$BL$1,0))</f>
        <v>A9555B</v>
      </c>
      <c r="AQ8" s="2" t="str">
        <f>INDEX(Sheet5!$A:$BL,IF($A$1,MATCH(RIGHT($A8,LEN($A8)-1),Sheet5!$A:$A,0),MATCH($C8,Sheet5!$B:$B,0)),MATCH(AQ$1,Sheet5!$A$1:$BL$1,0))</f>
        <v>4220016^</v>
      </c>
      <c r="AR8" s="2">
        <f>INDEX(Sheet5!$A:$BL,IF($A$1,MATCH(RIGHT($A8,LEN($A8)-1),Sheet5!$A:$A,0),MATCH($C8,Sheet5!$B:$B,0)),MATCH(AR$1,Sheet5!$A$1:$BL$1,0))</f>
        <v>43550</v>
      </c>
      <c r="AS8" s="2">
        <f>INDEX(Sheet5!$A:$BL,IF($A$1,MATCH(RIGHT($A8,LEN($A8)-1),Sheet5!$A:$A,0),MATCH($C8,Sheet5!$B:$B,0)),MATCH(AS$1,Sheet5!$A$1:$BL$1,0))</f>
        <v>42486</v>
      </c>
      <c r="AT8" s="2">
        <f>INDEX(Sheet5!$A:$BL,IF($A$1,MATCH(RIGHT($A8,LEN($A8)-1),Sheet5!$A:$A,0),MATCH($C8,Sheet5!$B:$B,0)),MATCH(AT$1,Sheet5!$A$1:$BL$1,0))</f>
        <v>40828</v>
      </c>
      <c r="AU8" s="2">
        <f>INDEX(Sheet5!$A:$BL,IF($A$1,MATCH(RIGHT($A8,LEN($A8)-1),Sheet5!$A:$A,0),MATCH($C8,Sheet5!$B:$B,0)),MATCH(AU$1,Sheet5!$A$1:$BL$1,0))</f>
        <v>44681</v>
      </c>
    </row>
    <row r="9" spans="1:47" hidden="1" x14ac:dyDescent="0.25">
      <c r="A9" t="s">
        <v>59</v>
      </c>
      <c r="B9" t="s">
        <v>11</v>
      </c>
      <c r="C9" t="s">
        <v>61</v>
      </c>
      <c r="D9" t="s">
        <v>61</v>
      </c>
      <c r="E9" t="s">
        <v>14</v>
      </c>
      <c r="G9" t="s">
        <v>62</v>
      </c>
      <c r="H9">
        <v>2007</v>
      </c>
      <c r="I9" s="2" t="str">
        <f>INDEX(Sheet5!$A:$BL,IF($A$1,MATCH(RIGHT($A9,LEN($A9)-1),Sheet5!$A:$A,0),MATCH($C9,Sheet5!$B:$B,0)),MATCH(I$1,Sheet5!$A$1:$BL$1,0))</f>
        <v>715CJ</v>
      </c>
      <c r="J9" s="2" t="str">
        <f>INDEX(Sheet5!$A:$BL,IF($A$1,MATCH(RIGHT($A9,LEN($A9)-1),Sheet5!$A:$A,0),MATCH($C9,Sheet5!$B:$B,0)),MATCH(J$1,Sheet5!$A$1:$BL$1,0))</f>
        <v>RC-8</v>
      </c>
      <c r="K9" s="2" t="str">
        <f>INDEX(Sheet5!$A:$BL,IF($A$1,MATCH(RIGHT($A9,LEN($A9)-1),Sheet5!$A:$A,0),MATCH($C9,Sheet5!$B:$B,0)),MATCH(K$1,Sheet5!$A$1:$BL$1,0))</f>
        <v>4220016</v>
      </c>
      <c r="L9" s="2" t="str">
        <f>INDEX(Sheet5!$A:$BL,IF($A$1,MATCH(RIGHT($A9,LEN($A9)-1),Sheet5!$A:$A,0),MATCH($C9,Sheet5!$B:$B,0)),MATCH(L$1,Sheet5!$A$1:$BL$1,0))</f>
        <v>52187</v>
      </c>
      <c r="M9" s="2">
        <f>INDEX(Sheet5!$A:$BL,IF($A$1,MATCH(RIGHT($A9,LEN($A9)-1),Sheet5!$A:$A,0),MATCH($C9,Sheet5!$B:$B,0)),MATCH(M$1,Sheet5!$A$1:$BL$1,0))</f>
        <v>2008</v>
      </c>
      <c r="N9" s="2">
        <f>INDEX(Sheet5!$A:$BL,IF($A$1,MATCH(RIGHT($A9,LEN($A9)-1),Sheet5!$A:$A,0),MATCH($C9,Sheet5!$B:$B,0)),MATCH(N$1,Sheet5!$A$1:$BL$1,0))</f>
        <v>7</v>
      </c>
      <c r="O9" s="2" t="str">
        <f>INDEX(Sheet5!$A:$BL,IF($A$1,MATCH(RIGHT($A9,LEN($A9)-1),Sheet5!$A:$A,0),MATCH($C9,Sheet5!$B:$B,0)),MATCH(O$1,Sheet5!$A$1:$BL$1,0))</f>
        <v>HAWKER I LLC</v>
      </c>
      <c r="P9" s="2" t="str">
        <f>INDEX(Sheet5!$A:$BL,IF($A$1,MATCH(RIGHT($A9,LEN($A9)-1),Sheet5!$A:$A,0),MATCH($C9,Sheet5!$B:$B,0)),MATCH(P$1,Sheet5!$A$1:$BL$1,0))</f>
        <v>12851 FOSTER ST STE 100</v>
      </c>
      <c r="Q9" s="2" t="str">
        <f>INDEX(Sheet5!$A:$BL,IF($A$1,MATCH(RIGHT($A9,LEN($A9)-1),Sheet5!$A:$A,0),MATCH($C9,Sheet5!$B:$B,0)),MATCH(Q$1,Sheet5!$A$1:$BL$1,0))</f>
        <v/>
      </c>
      <c r="R9" s="2" t="str">
        <f>INDEX(Sheet5!$A:$BL,IF($A$1,MATCH(RIGHT($A9,LEN($A9)-1),Sheet5!$A:$A,0),MATCH($C9,Sheet5!$B:$B,0)),MATCH(R$1,Sheet5!$A$1:$BL$1,0))</f>
        <v>OVERLAND PARK</v>
      </c>
      <c r="S9" s="2" t="str">
        <f>INDEX(Sheet5!$A:$BL,IF($A$1,MATCH(RIGHT($A9,LEN($A9)-1),Sheet5!$A:$A,0),MATCH($C9,Sheet5!$B:$B,0)),MATCH(S$1,Sheet5!$A$1:$BL$1,0))</f>
        <v>KS</v>
      </c>
      <c r="T9" s="2" t="str">
        <f>INDEX(Sheet5!$A:$BL,IF($A$1,MATCH(RIGHT($A9,LEN($A9)-1),Sheet5!$A:$A,0),MATCH($C9,Sheet5!$B:$B,0)),MATCH(T$1,Sheet5!$A$1:$BL$1,0))</f>
        <v>662132611</v>
      </c>
      <c r="U9" s="2" t="str">
        <f>INDEX(Sheet5!$A:$BL,IF($A$1,MATCH(RIGHT($A9,LEN($A9)-1),Sheet5!$A:$A,0),MATCH($C9,Sheet5!$B:$B,0)),MATCH(U$1,Sheet5!$A$1:$BL$1,0))</f>
        <v>3</v>
      </c>
      <c r="V9" s="2">
        <f>INDEX(Sheet5!$A:$BL,IF($A$1,MATCH(RIGHT($A9,LEN($A9)-1),Sheet5!$A:$A,0),MATCH($C9,Sheet5!$B:$B,0)),MATCH(V$1,Sheet5!$A$1:$BL$1,0))</f>
        <v>91</v>
      </c>
      <c r="W9" s="2" t="str">
        <f>INDEX(Sheet5!$A:$BL,IF($A$1,MATCH(RIGHT($A9,LEN($A9)-1),Sheet5!$A:$A,0),MATCH($C9,Sheet5!$B:$B,0)),MATCH(W$1,Sheet5!$A$1:$BL$1,0))</f>
        <v>US</v>
      </c>
      <c r="X9" s="2" t="str">
        <f>INDEX(Sheet5!$A:$BL,IF($A$1,MATCH(RIGHT($A9,LEN($A9)-1),Sheet5!$A:$A,0),MATCH($C9,Sheet5!$B:$B,0)),MATCH(X$1,Sheet5!$A$1:$BL$1,0))</f>
        <v>20200831</v>
      </c>
      <c r="Y9" s="2" t="str">
        <f>INDEX(Sheet5!$A:$BL,IF($A$1,MATCH(RIGHT($A9,LEN($A9)-1),Sheet5!$A:$A,0),MATCH($C9,Sheet5!$B:$B,0)),MATCH(Y$1,Sheet5!$A$1:$BL$1,0))</f>
        <v>20150109</v>
      </c>
      <c r="Z9" s="2" t="str">
        <f>INDEX(Sheet5!$A:$BL,IF($A$1,MATCH(RIGHT($A9,LEN($A9)-1),Sheet5!$A:$A,0),MATCH($C9,Sheet5!$B:$B,0)),MATCH(Z$1,Sheet5!$A$1:$BL$1,0))</f>
        <v>1T</v>
      </c>
      <c r="AA9" s="2" t="str">
        <f>INDEX(Sheet5!$A:$BL,IF($A$1,MATCH(RIGHT($A9,LEN($A9)-1),Sheet5!$A:$A,0),MATCH($C9,Sheet5!$B:$B,0)),MATCH(AA$1,Sheet5!$A$1:$BL$1,0))</f>
        <v>5</v>
      </c>
      <c r="AB9" s="2">
        <f>INDEX(Sheet5!$A:$BL,IF($A$1,MATCH(RIGHT($A9,LEN($A9)-1),Sheet5!$A:$A,0),MATCH($C9,Sheet5!$B:$B,0)),MATCH(AB$1,Sheet5!$A$1:$BL$1,0))</f>
        <v>5</v>
      </c>
      <c r="AC9" s="2" t="str">
        <f>INDEX(Sheet5!$A:$BL,IF($A$1,MATCH(RIGHT($A9,LEN($A9)-1),Sheet5!$A:$A,0),MATCH($C9,Sheet5!$B:$B,0)),MATCH(AC$1,Sheet5!$A$1:$BL$1,0))</f>
        <v>V</v>
      </c>
      <c r="AD9" s="2" t="str">
        <f>INDEX(Sheet5!$A:$BL,IF($A$1,MATCH(RIGHT($A9,LEN($A9)-1),Sheet5!$A:$A,0),MATCH($C9,Sheet5!$B:$B,0)),MATCH(AD$1,Sheet5!$A$1:$BL$1,0))</f>
        <v>52307333</v>
      </c>
      <c r="AE9" s="2" t="str">
        <f>INDEX(Sheet5!$A:$BL,IF($A$1,MATCH(RIGHT($A9,LEN($A9)-1),Sheet5!$A:$A,0),MATCH($C9,Sheet5!$B:$B,0)),MATCH(AE$1,Sheet5!$A$1:$BL$1,0))</f>
        <v/>
      </c>
      <c r="AF9" s="2" t="str">
        <f>INDEX(Sheet5!$A:$BL,IF($A$1,MATCH(RIGHT($A9,LEN($A9)-1),Sheet5!$A:$A,0),MATCH($C9,Sheet5!$B:$B,0)),MATCH(AF$1,Sheet5!$A$1:$BL$1,0))</f>
        <v>20111215</v>
      </c>
      <c r="AG9" s="2" t="str">
        <f>INDEX(Sheet5!$A:$BL,IF($A$1,MATCH(RIGHT($A9,LEN($A9)-1),Sheet5!$A:$A,0),MATCH($C9,Sheet5!$B:$B,0)),MATCH(AG$1,Sheet5!$A$1:$BL$1,0))</f>
        <v/>
      </c>
      <c r="AH9" s="2" t="str">
        <f>INDEX(Sheet5!$A:$BL,IF($A$1,MATCH(RIGHT($A9,LEN($A9)-1),Sheet5!$A:$A,0),MATCH($C9,Sheet5!$B:$B,0)),MATCH(AH$1,Sheet5!$A$1:$BL$1,0))</f>
        <v/>
      </c>
      <c r="AI9" s="2" t="str">
        <f>INDEX(Sheet5!$A:$BL,IF($A$1,MATCH(RIGHT($A9,LEN($A9)-1),Sheet5!$A:$A,0),MATCH($C9,Sheet5!$B:$B,0)),MATCH(AI$1,Sheet5!$A$1:$BL$1,0))</f>
        <v/>
      </c>
      <c r="AJ9" s="2" t="str">
        <f>INDEX(Sheet5!$A:$BL,IF($A$1,MATCH(RIGHT($A9,LEN($A9)-1),Sheet5!$A:$A,0),MATCH($C9,Sheet5!$B:$B,0)),MATCH(AJ$1,Sheet5!$A$1:$BL$1,0))</f>
        <v/>
      </c>
      <c r="AK9" s="2" t="str">
        <f>INDEX(Sheet5!$A:$BL,IF($A$1,MATCH(RIGHT($A9,LEN($A9)-1),Sheet5!$A:$A,0),MATCH($C9,Sheet5!$B:$B,0)),MATCH(AK$1,Sheet5!$A$1:$BL$1,0))</f>
        <v/>
      </c>
      <c r="AL9" s="2" t="str">
        <f>INDEX(Sheet5!$A:$BL,IF($A$1,MATCH(RIGHT($A9,LEN($A9)-1),Sheet5!$A:$A,0),MATCH($C9,Sheet5!$B:$B,0)),MATCH(AL$1,Sheet5!$A$1:$BL$1,0))</f>
        <v>20240131</v>
      </c>
      <c r="AM9" s="2" t="str">
        <f>INDEX(Sheet5!$A:$BL,IF($A$1,MATCH(RIGHT($A9,LEN($A9)-1),Sheet5!$A:$A,0),MATCH($C9,Sheet5!$B:$B,0)),MATCH(AM$1,Sheet5!$A$1:$BL$1,0))</f>
        <v>00388639</v>
      </c>
      <c r="AN9" s="2" t="str">
        <f>INDEX(Sheet5!$A:$BL,IF($A$1,MATCH(RIGHT($A9,LEN($A9)-1),Sheet5!$A:$A,0),MATCH($C9,Sheet5!$B:$B,0)),MATCH(AN$1,Sheet5!$A$1:$BL$1,0))</f>
        <v/>
      </c>
      <c r="AO9" s="2" t="str">
        <f>INDEX(Sheet5!$A:$BL,IF($A$1,MATCH(RIGHT($A9,LEN($A9)-1),Sheet5!$A:$A,0),MATCH($C9,Sheet5!$B:$B,0)),MATCH(AO$1,Sheet5!$A$1:$BL$1,0))</f>
        <v/>
      </c>
      <c r="AP9" s="2" t="str">
        <f>INDEX(Sheet5!$A:$BL,IF($A$1,MATCH(RIGHT($A9,LEN($A9)-1),Sheet5!$A:$A,0),MATCH($C9,Sheet5!$B:$B,0)),MATCH(AP$1,Sheet5!$A$1:$BL$1,0))</f>
        <v>A98EDB</v>
      </c>
      <c r="AQ9" s="2" t="str">
        <f>INDEX(Sheet5!$A:$BL,IF($A$1,MATCH(RIGHT($A9,LEN($A9)-1),Sheet5!$A:$A,0),MATCH($C9,Sheet5!$B:$B,0)),MATCH(AQ$1,Sheet5!$A$1:$BL$1,0))</f>
        <v>4220016^</v>
      </c>
      <c r="AR9" s="2">
        <f>INDEX(Sheet5!$A:$BL,IF($A$1,MATCH(RIGHT($A9,LEN($A9)-1),Sheet5!$A:$A,0),MATCH($C9,Sheet5!$B:$B,0)),MATCH(AR$1,Sheet5!$A$1:$BL$1,0))</f>
        <v>44074</v>
      </c>
      <c r="AS9" s="2">
        <f>INDEX(Sheet5!$A:$BL,IF($A$1,MATCH(RIGHT($A9,LEN($A9)-1),Sheet5!$A:$A,0),MATCH($C9,Sheet5!$B:$B,0)),MATCH(AS$1,Sheet5!$A$1:$BL$1,0))</f>
        <v>42013</v>
      </c>
      <c r="AT9" s="2">
        <f>INDEX(Sheet5!$A:$BL,IF($A$1,MATCH(RIGHT($A9,LEN($A9)-1),Sheet5!$A:$A,0),MATCH($C9,Sheet5!$B:$B,0)),MATCH(AT$1,Sheet5!$A$1:$BL$1,0))</f>
        <v>40892</v>
      </c>
      <c r="AU9" s="2">
        <f>INDEX(Sheet5!$A:$BL,IF($A$1,MATCH(RIGHT($A9,LEN($A9)-1),Sheet5!$A:$A,0),MATCH($C9,Sheet5!$B:$B,0)),MATCH(AU$1,Sheet5!$A$1:$BL$1,0))</f>
        <v>45322</v>
      </c>
    </row>
    <row r="10" spans="1:47" hidden="1" x14ac:dyDescent="0.25">
      <c r="A10" t="s">
        <v>68</v>
      </c>
      <c r="B10" t="s">
        <v>69</v>
      </c>
      <c r="C10" t="s">
        <v>71</v>
      </c>
      <c r="D10" t="s">
        <v>71</v>
      </c>
      <c r="E10" t="s">
        <v>14</v>
      </c>
      <c r="G10" t="s">
        <v>72</v>
      </c>
      <c r="H10">
        <v>2008</v>
      </c>
      <c r="I10" s="2" t="str">
        <f>INDEX(Sheet5!$A:$BL,IF($A$1,MATCH(RIGHT($A10,LEN($A10)-1),Sheet5!$A:$A,0),MATCH($C10,Sheet5!$B:$B,0)),MATCH(I$1,Sheet5!$A$1:$BL$1,0))</f>
        <v>237JL</v>
      </c>
      <c r="J10" s="2" t="str">
        <f>INDEX(Sheet5!$A:$BL,IF($A$1,MATCH(RIGHT($A10,LEN($A10)-1),Sheet5!$A:$A,0),MATCH($C10,Sheet5!$B:$B,0)),MATCH(J$1,Sheet5!$A$1:$BL$1,0))</f>
        <v>RC-9</v>
      </c>
      <c r="K10" s="2" t="str">
        <f>INDEX(Sheet5!$A:$BL,IF($A$1,MATCH(RIGHT($A10,LEN($A10)-1),Sheet5!$A:$A,0),MATCH($C10,Sheet5!$B:$B,0)),MATCH(K$1,Sheet5!$A$1:$BL$1,0))</f>
        <v>4220016</v>
      </c>
      <c r="L10" s="2" t="str">
        <f>INDEX(Sheet5!$A:$BL,IF($A$1,MATCH(RIGHT($A10,LEN($A10)-1),Sheet5!$A:$A,0),MATCH($C10,Sheet5!$B:$B,0)),MATCH(L$1,Sheet5!$A$1:$BL$1,0))</f>
        <v>52187</v>
      </c>
      <c r="M10" s="2">
        <f>INDEX(Sheet5!$A:$BL,IF($A$1,MATCH(RIGHT($A10,LEN($A10)-1),Sheet5!$A:$A,0),MATCH($C10,Sheet5!$B:$B,0)),MATCH(M$1,Sheet5!$A$1:$BL$1,0))</f>
        <v>2008</v>
      </c>
      <c r="N10" s="2">
        <f>INDEX(Sheet5!$A:$BL,IF($A$1,MATCH(RIGHT($A10,LEN($A10)-1),Sheet5!$A:$A,0),MATCH($C10,Sheet5!$B:$B,0)),MATCH(N$1,Sheet5!$A$1:$BL$1,0))</f>
        <v>7</v>
      </c>
      <c r="O10" s="2" t="str">
        <f>INDEX(Sheet5!$A:$BL,IF($A$1,MATCH(RIGHT($A10,LEN($A10)-1),Sheet5!$A:$A,0),MATCH($C10,Sheet5!$B:$B,0)),MATCH(O$1,Sheet5!$A$1:$BL$1,0))</f>
        <v>HAWKER 4000 ACQUISITIONS LLC</v>
      </c>
      <c r="P10" s="2" t="str">
        <f>INDEX(Sheet5!$A:$BL,IF($A$1,MATCH(RIGHT($A10,LEN($A10)-1),Sheet5!$A:$A,0),MATCH($C10,Sheet5!$B:$B,0)),MATCH(P$1,Sheet5!$A$1:$BL$1,0))</f>
        <v>3700 AIRPORT RD STE 304</v>
      </c>
      <c r="Q10" s="2" t="str">
        <f>INDEX(Sheet5!$A:$BL,IF($A$1,MATCH(RIGHT($A10,LEN($A10)-1),Sheet5!$A:$A,0),MATCH($C10,Sheet5!$B:$B,0)),MATCH(Q$1,Sheet5!$A$1:$BL$1,0))</f>
        <v/>
      </c>
      <c r="R10" s="2" t="str">
        <f>INDEX(Sheet5!$A:$BL,IF($A$1,MATCH(RIGHT($A10,LEN($A10)-1),Sheet5!$A:$A,0),MATCH($C10,Sheet5!$B:$B,0)),MATCH(R$1,Sheet5!$A$1:$BL$1,0))</f>
        <v>BOCA RATON</v>
      </c>
      <c r="S10" s="2" t="str">
        <f>INDEX(Sheet5!$A:$BL,IF($A$1,MATCH(RIGHT($A10,LEN($A10)-1),Sheet5!$A:$A,0),MATCH($C10,Sheet5!$B:$B,0)),MATCH(S$1,Sheet5!$A$1:$BL$1,0))</f>
        <v>FL</v>
      </c>
      <c r="T10" s="2" t="str">
        <f>INDEX(Sheet5!$A:$BL,IF($A$1,MATCH(RIGHT($A10,LEN($A10)-1),Sheet5!$A:$A,0),MATCH($C10,Sheet5!$B:$B,0)),MATCH(T$1,Sheet5!$A$1:$BL$1,0))</f>
        <v>334316409</v>
      </c>
      <c r="U10" s="2" t="str">
        <f>INDEX(Sheet5!$A:$BL,IF($A$1,MATCH(RIGHT($A10,LEN($A10)-1),Sheet5!$A:$A,0),MATCH($C10,Sheet5!$B:$B,0)),MATCH(U$1,Sheet5!$A$1:$BL$1,0))</f>
        <v>7</v>
      </c>
      <c r="V10" s="2">
        <f>INDEX(Sheet5!$A:$BL,IF($A$1,MATCH(RIGHT($A10,LEN($A10)-1),Sheet5!$A:$A,0),MATCH($C10,Sheet5!$B:$B,0)),MATCH(V$1,Sheet5!$A$1:$BL$1,0))</f>
        <v>99</v>
      </c>
      <c r="W10" s="2" t="str">
        <f>INDEX(Sheet5!$A:$BL,IF($A$1,MATCH(RIGHT($A10,LEN($A10)-1),Sheet5!$A:$A,0),MATCH($C10,Sheet5!$B:$B,0)),MATCH(W$1,Sheet5!$A$1:$BL$1,0))</f>
        <v>US</v>
      </c>
      <c r="X10" s="2" t="str">
        <f>INDEX(Sheet5!$A:$BL,IF($A$1,MATCH(RIGHT($A10,LEN($A10)-1),Sheet5!$A:$A,0),MATCH($C10,Sheet5!$B:$B,0)),MATCH(X$1,Sheet5!$A$1:$BL$1,0))</f>
        <v>20190506</v>
      </c>
      <c r="Y10" s="2" t="str">
        <f>INDEX(Sheet5!$A:$BL,IF($A$1,MATCH(RIGHT($A10,LEN($A10)-1),Sheet5!$A:$A,0),MATCH($C10,Sheet5!$B:$B,0)),MATCH(Y$1,Sheet5!$A$1:$BL$1,0))</f>
        <v>20181203</v>
      </c>
      <c r="Z10" s="2" t="str">
        <f>INDEX(Sheet5!$A:$BL,IF($A$1,MATCH(RIGHT($A10,LEN($A10)-1),Sheet5!$A:$A,0),MATCH($C10,Sheet5!$B:$B,0)),MATCH(Z$1,Sheet5!$A$1:$BL$1,0))</f>
        <v>1T</v>
      </c>
      <c r="AA10" s="2" t="str">
        <f>INDEX(Sheet5!$A:$BL,IF($A$1,MATCH(RIGHT($A10,LEN($A10)-1),Sheet5!$A:$A,0),MATCH($C10,Sheet5!$B:$B,0)),MATCH(AA$1,Sheet5!$A$1:$BL$1,0))</f>
        <v>5</v>
      </c>
      <c r="AB10" s="2">
        <f>INDEX(Sheet5!$A:$BL,IF($A$1,MATCH(RIGHT($A10,LEN($A10)-1),Sheet5!$A:$A,0),MATCH($C10,Sheet5!$B:$B,0)),MATCH(AB$1,Sheet5!$A$1:$BL$1,0))</f>
        <v>5</v>
      </c>
      <c r="AC10" s="2" t="str">
        <f>INDEX(Sheet5!$A:$BL,IF($A$1,MATCH(RIGHT($A10,LEN($A10)-1),Sheet5!$A:$A,0),MATCH($C10,Sheet5!$B:$B,0)),MATCH(AC$1,Sheet5!$A$1:$BL$1,0))</f>
        <v>V</v>
      </c>
      <c r="AD10" s="2" t="str">
        <f>INDEX(Sheet5!$A:$BL,IF($A$1,MATCH(RIGHT($A10,LEN($A10)-1),Sheet5!$A:$A,0),MATCH($C10,Sheet5!$B:$B,0)),MATCH(AD$1,Sheet5!$A$1:$BL$1,0))</f>
        <v>50421524</v>
      </c>
      <c r="AE10" s="2" t="str">
        <f>INDEX(Sheet5!$A:$BL,IF($A$1,MATCH(RIGHT($A10,LEN($A10)-1),Sheet5!$A:$A,0),MATCH($C10,Sheet5!$B:$B,0)),MATCH(AE$1,Sheet5!$A$1:$BL$1,0))</f>
        <v/>
      </c>
      <c r="AF10" s="2" t="str">
        <f>INDEX(Sheet5!$A:$BL,IF($A$1,MATCH(RIGHT($A10,LEN($A10)-1),Sheet5!$A:$A,0),MATCH($C10,Sheet5!$B:$B,0)),MATCH(AF$1,Sheet5!$A$1:$BL$1,0))</f>
        <v>20080905</v>
      </c>
      <c r="AG10" s="2" t="str">
        <f>INDEX(Sheet5!$A:$BL,IF($A$1,MATCH(RIGHT($A10,LEN($A10)-1),Sheet5!$A:$A,0),MATCH($C10,Sheet5!$B:$B,0)),MATCH(AG$1,Sheet5!$A$1:$BL$1,0))</f>
        <v/>
      </c>
      <c r="AH10" s="2" t="str">
        <f>INDEX(Sheet5!$A:$BL,IF($A$1,MATCH(RIGHT($A10,LEN($A10)-1),Sheet5!$A:$A,0),MATCH($C10,Sheet5!$B:$B,0)),MATCH(AH$1,Sheet5!$A$1:$BL$1,0))</f>
        <v/>
      </c>
      <c r="AI10" s="2" t="str">
        <f>INDEX(Sheet5!$A:$BL,IF($A$1,MATCH(RIGHT($A10,LEN($A10)-1),Sheet5!$A:$A,0),MATCH($C10,Sheet5!$B:$B,0)),MATCH(AI$1,Sheet5!$A$1:$BL$1,0))</f>
        <v/>
      </c>
      <c r="AJ10" s="2" t="str">
        <f>INDEX(Sheet5!$A:$BL,IF($A$1,MATCH(RIGHT($A10,LEN($A10)-1),Sheet5!$A:$A,0),MATCH($C10,Sheet5!$B:$B,0)),MATCH(AJ$1,Sheet5!$A$1:$BL$1,0))</f>
        <v/>
      </c>
      <c r="AK10" s="2" t="str">
        <f>INDEX(Sheet5!$A:$BL,IF($A$1,MATCH(RIGHT($A10,LEN($A10)-1),Sheet5!$A:$A,0),MATCH($C10,Sheet5!$B:$B,0)),MATCH(AK$1,Sheet5!$A$1:$BL$1,0))</f>
        <v/>
      </c>
      <c r="AL10" s="2" t="str">
        <f>INDEX(Sheet5!$A:$BL,IF($A$1,MATCH(RIGHT($A10,LEN($A10)-1),Sheet5!$A:$A,0),MATCH($C10,Sheet5!$B:$B,0)),MATCH(AL$1,Sheet5!$A$1:$BL$1,0))</f>
        <v>20211231</v>
      </c>
      <c r="AM10" s="2" t="str">
        <f>INDEX(Sheet5!$A:$BL,IF($A$1,MATCH(RIGHT($A10,LEN($A10)-1),Sheet5!$A:$A,0),MATCH($C10,Sheet5!$B:$B,0)),MATCH(AM$1,Sheet5!$A$1:$BL$1,0))</f>
        <v>00297169</v>
      </c>
      <c r="AN10" s="2" t="str">
        <f>INDEX(Sheet5!$A:$BL,IF($A$1,MATCH(RIGHT($A10,LEN($A10)-1),Sheet5!$A:$A,0),MATCH($C10,Sheet5!$B:$B,0)),MATCH(AN$1,Sheet5!$A$1:$BL$1,0))</f>
        <v/>
      </c>
      <c r="AO10" s="2" t="str">
        <f>INDEX(Sheet5!$A:$BL,IF($A$1,MATCH(RIGHT($A10,LEN($A10)-1),Sheet5!$A:$A,0),MATCH($C10,Sheet5!$B:$B,0)),MATCH(AO$1,Sheet5!$A$1:$BL$1,0))</f>
        <v/>
      </c>
      <c r="AP10" s="2" t="str">
        <f>INDEX(Sheet5!$A:$BL,IF($A$1,MATCH(RIGHT($A10,LEN($A10)-1),Sheet5!$A:$A,0),MATCH($C10,Sheet5!$B:$B,0)),MATCH(AP$1,Sheet5!$A$1:$BL$1,0))</f>
        <v>A22354</v>
      </c>
      <c r="AQ10" s="2" t="str">
        <f>INDEX(Sheet5!$A:$BL,IF($A$1,MATCH(RIGHT($A10,LEN($A10)-1),Sheet5!$A:$A,0),MATCH($C10,Sheet5!$B:$B,0)),MATCH(AQ$1,Sheet5!$A$1:$BL$1,0))</f>
        <v>4220016^</v>
      </c>
      <c r="AR10" s="2">
        <f>INDEX(Sheet5!$A:$BL,IF($A$1,MATCH(RIGHT($A10,LEN($A10)-1),Sheet5!$A:$A,0),MATCH($C10,Sheet5!$B:$B,0)),MATCH(AR$1,Sheet5!$A$1:$BL$1,0))</f>
        <v>43591</v>
      </c>
      <c r="AS10" s="2">
        <f>INDEX(Sheet5!$A:$BL,IF($A$1,MATCH(RIGHT($A10,LEN($A10)-1),Sheet5!$A:$A,0),MATCH($C10,Sheet5!$B:$B,0)),MATCH(AS$1,Sheet5!$A$1:$BL$1,0))</f>
        <v>43437</v>
      </c>
      <c r="AT10" s="2">
        <f>INDEX(Sheet5!$A:$BL,IF($A$1,MATCH(RIGHT($A10,LEN($A10)-1),Sheet5!$A:$A,0),MATCH($C10,Sheet5!$B:$B,0)),MATCH(AT$1,Sheet5!$A$1:$BL$1,0))</f>
        <v>39696</v>
      </c>
      <c r="AU10" s="2">
        <f>INDEX(Sheet5!$A:$BL,IF($A$1,MATCH(RIGHT($A10,LEN($A10)-1),Sheet5!$A:$A,0),MATCH($C10,Sheet5!$B:$B,0)),MATCH(AU$1,Sheet5!$A$1:$BL$1,0))</f>
        <v>44561</v>
      </c>
    </row>
    <row r="11" spans="1:47" hidden="1" x14ac:dyDescent="0.25">
      <c r="A11" t="s">
        <v>83</v>
      </c>
      <c r="B11" t="s">
        <v>11</v>
      </c>
      <c r="C11" t="s">
        <v>84</v>
      </c>
      <c r="E11" t="s">
        <v>14</v>
      </c>
      <c r="H11">
        <v>2008</v>
      </c>
      <c r="I11" s="2" t="e">
        <f>INDEX(Sheet5!$A:$BL,IF($A$1,MATCH(RIGHT($A11,LEN($A11)-1),Sheet5!$A:$A,0),MATCH($C11,Sheet5!$B:$B,0)),MATCH(I$1,Sheet5!$A$1:$BL$1,0))</f>
        <v>#N/A</v>
      </c>
      <c r="J11" s="2" t="e">
        <f>INDEX(Sheet5!$A:$BL,IF($A$1,MATCH(RIGHT($A11,LEN($A11)-1),Sheet5!$A:$A,0),MATCH($C11,Sheet5!$B:$B,0)),MATCH(J$1,Sheet5!$A$1:$BL$1,0))</f>
        <v>#N/A</v>
      </c>
      <c r="K11" s="2" t="e">
        <f>INDEX(Sheet5!$A:$BL,IF($A$1,MATCH(RIGHT($A11,LEN($A11)-1),Sheet5!$A:$A,0),MATCH($C11,Sheet5!$B:$B,0)),MATCH(K$1,Sheet5!$A$1:$BL$1,0))</f>
        <v>#N/A</v>
      </c>
      <c r="L11" s="2" t="e">
        <f>INDEX(Sheet5!$A:$BL,IF($A$1,MATCH(RIGHT($A11,LEN($A11)-1),Sheet5!$A:$A,0),MATCH($C11,Sheet5!$B:$B,0)),MATCH(L$1,Sheet5!$A$1:$BL$1,0))</f>
        <v>#N/A</v>
      </c>
      <c r="M11" s="2" t="e">
        <f>INDEX(Sheet5!$A:$BL,IF($A$1,MATCH(RIGHT($A11,LEN($A11)-1),Sheet5!$A:$A,0),MATCH($C11,Sheet5!$B:$B,0)),MATCH(M$1,Sheet5!$A$1:$BL$1,0))</f>
        <v>#N/A</v>
      </c>
      <c r="N11" s="2" t="e">
        <f>INDEX(Sheet5!$A:$BL,IF($A$1,MATCH(RIGHT($A11,LEN($A11)-1),Sheet5!$A:$A,0),MATCH($C11,Sheet5!$B:$B,0)),MATCH(N$1,Sheet5!$A$1:$BL$1,0))</f>
        <v>#N/A</v>
      </c>
      <c r="O11" s="2" t="e">
        <f>INDEX(Sheet5!$A:$BL,IF($A$1,MATCH(RIGHT($A11,LEN($A11)-1),Sheet5!$A:$A,0),MATCH($C11,Sheet5!$B:$B,0)),MATCH(O$1,Sheet5!$A$1:$BL$1,0))</f>
        <v>#N/A</v>
      </c>
      <c r="P11" s="2" t="e">
        <f>INDEX(Sheet5!$A:$BL,IF($A$1,MATCH(RIGHT($A11,LEN($A11)-1),Sheet5!$A:$A,0),MATCH($C11,Sheet5!$B:$B,0)),MATCH(P$1,Sheet5!$A$1:$BL$1,0))</f>
        <v>#N/A</v>
      </c>
      <c r="Q11" s="2" t="e">
        <f>INDEX(Sheet5!$A:$BL,IF($A$1,MATCH(RIGHT($A11,LEN($A11)-1),Sheet5!$A:$A,0),MATCH($C11,Sheet5!$B:$B,0)),MATCH(Q$1,Sheet5!$A$1:$BL$1,0))</f>
        <v>#N/A</v>
      </c>
      <c r="R11" s="2" t="e">
        <f>INDEX(Sheet5!$A:$BL,IF($A$1,MATCH(RIGHT($A11,LEN($A11)-1),Sheet5!$A:$A,0),MATCH($C11,Sheet5!$B:$B,0)),MATCH(R$1,Sheet5!$A$1:$BL$1,0))</f>
        <v>#N/A</v>
      </c>
      <c r="S11" s="2" t="e">
        <f>INDEX(Sheet5!$A:$BL,IF($A$1,MATCH(RIGHT($A11,LEN($A11)-1),Sheet5!$A:$A,0),MATCH($C11,Sheet5!$B:$B,0)),MATCH(S$1,Sheet5!$A$1:$BL$1,0))</f>
        <v>#N/A</v>
      </c>
      <c r="T11" s="2" t="e">
        <f>INDEX(Sheet5!$A:$BL,IF($A$1,MATCH(RIGHT($A11,LEN($A11)-1),Sheet5!$A:$A,0),MATCH($C11,Sheet5!$B:$B,0)),MATCH(T$1,Sheet5!$A$1:$BL$1,0))</f>
        <v>#N/A</v>
      </c>
      <c r="U11" s="2" t="e">
        <f>INDEX(Sheet5!$A:$BL,IF($A$1,MATCH(RIGHT($A11,LEN($A11)-1),Sheet5!$A:$A,0),MATCH($C11,Sheet5!$B:$B,0)),MATCH(U$1,Sheet5!$A$1:$BL$1,0))</f>
        <v>#N/A</v>
      </c>
      <c r="V11" s="2" t="e">
        <f>INDEX(Sheet5!$A:$BL,IF($A$1,MATCH(RIGHT($A11,LEN($A11)-1),Sheet5!$A:$A,0),MATCH($C11,Sheet5!$B:$B,0)),MATCH(V$1,Sheet5!$A$1:$BL$1,0))</f>
        <v>#N/A</v>
      </c>
      <c r="W11" s="2" t="e">
        <f>INDEX(Sheet5!$A:$BL,IF($A$1,MATCH(RIGHT($A11,LEN($A11)-1),Sheet5!$A:$A,0),MATCH($C11,Sheet5!$B:$B,0)),MATCH(W$1,Sheet5!$A$1:$BL$1,0))</f>
        <v>#N/A</v>
      </c>
      <c r="X11" s="2" t="e">
        <f>INDEX(Sheet5!$A:$BL,IF($A$1,MATCH(RIGHT($A11,LEN($A11)-1),Sheet5!$A:$A,0),MATCH($C11,Sheet5!$B:$B,0)),MATCH(X$1,Sheet5!$A$1:$BL$1,0))</f>
        <v>#N/A</v>
      </c>
      <c r="Y11" s="2" t="e">
        <f>INDEX(Sheet5!$A:$BL,IF($A$1,MATCH(RIGHT($A11,LEN($A11)-1),Sheet5!$A:$A,0),MATCH($C11,Sheet5!$B:$B,0)),MATCH(Y$1,Sheet5!$A$1:$BL$1,0))</f>
        <v>#N/A</v>
      </c>
      <c r="Z11" s="2" t="e">
        <f>INDEX(Sheet5!$A:$BL,IF($A$1,MATCH(RIGHT($A11,LEN($A11)-1),Sheet5!$A:$A,0),MATCH($C11,Sheet5!$B:$B,0)),MATCH(Z$1,Sheet5!$A$1:$BL$1,0))</f>
        <v>#N/A</v>
      </c>
      <c r="AA11" s="2" t="e">
        <f>INDEX(Sheet5!$A:$BL,IF($A$1,MATCH(RIGHT($A11,LEN($A11)-1),Sheet5!$A:$A,0),MATCH($C11,Sheet5!$B:$B,0)),MATCH(AA$1,Sheet5!$A$1:$BL$1,0))</f>
        <v>#N/A</v>
      </c>
      <c r="AB11" s="2" t="e">
        <f>INDEX(Sheet5!$A:$BL,IF($A$1,MATCH(RIGHT($A11,LEN($A11)-1),Sheet5!$A:$A,0),MATCH($C11,Sheet5!$B:$B,0)),MATCH(AB$1,Sheet5!$A$1:$BL$1,0))</f>
        <v>#N/A</v>
      </c>
      <c r="AC11" s="2" t="e">
        <f>INDEX(Sheet5!$A:$BL,IF($A$1,MATCH(RIGHT($A11,LEN($A11)-1),Sheet5!$A:$A,0),MATCH($C11,Sheet5!$B:$B,0)),MATCH(AC$1,Sheet5!$A$1:$BL$1,0))</f>
        <v>#N/A</v>
      </c>
      <c r="AD11" s="2" t="e">
        <f>INDEX(Sheet5!$A:$BL,IF($A$1,MATCH(RIGHT($A11,LEN($A11)-1),Sheet5!$A:$A,0),MATCH($C11,Sheet5!$B:$B,0)),MATCH(AD$1,Sheet5!$A$1:$BL$1,0))</f>
        <v>#N/A</v>
      </c>
      <c r="AE11" s="2" t="e">
        <f>INDEX(Sheet5!$A:$BL,IF($A$1,MATCH(RIGHT($A11,LEN($A11)-1),Sheet5!$A:$A,0),MATCH($C11,Sheet5!$B:$B,0)),MATCH(AE$1,Sheet5!$A$1:$BL$1,0))</f>
        <v>#N/A</v>
      </c>
      <c r="AF11" s="2" t="e">
        <f>INDEX(Sheet5!$A:$BL,IF($A$1,MATCH(RIGHT($A11,LEN($A11)-1),Sheet5!$A:$A,0),MATCH($C11,Sheet5!$B:$B,0)),MATCH(AF$1,Sheet5!$A$1:$BL$1,0))</f>
        <v>#N/A</v>
      </c>
      <c r="AG11" s="2" t="e">
        <f>INDEX(Sheet5!$A:$BL,IF($A$1,MATCH(RIGHT($A11,LEN($A11)-1),Sheet5!$A:$A,0),MATCH($C11,Sheet5!$B:$B,0)),MATCH(AG$1,Sheet5!$A$1:$BL$1,0))</f>
        <v>#N/A</v>
      </c>
      <c r="AH11" s="2" t="e">
        <f>INDEX(Sheet5!$A:$BL,IF($A$1,MATCH(RIGHT($A11,LEN($A11)-1),Sheet5!$A:$A,0),MATCH($C11,Sheet5!$B:$B,0)),MATCH(AH$1,Sheet5!$A$1:$BL$1,0))</f>
        <v>#N/A</v>
      </c>
      <c r="AI11" s="2" t="e">
        <f>INDEX(Sheet5!$A:$BL,IF($A$1,MATCH(RIGHT($A11,LEN($A11)-1),Sheet5!$A:$A,0),MATCH($C11,Sheet5!$B:$B,0)),MATCH(AI$1,Sheet5!$A$1:$BL$1,0))</f>
        <v>#N/A</v>
      </c>
      <c r="AJ11" s="2" t="e">
        <f>INDEX(Sheet5!$A:$BL,IF($A$1,MATCH(RIGHT($A11,LEN($A11)-1),Sheet5!$A:$A,0),MATCH($C11,Sheet5!$B:$B,0)),MATCH(AJ$1,Sheet5!$A$1:$BL$1,0))</f>
        <v>#N/A</v>
      </c>
      <c r="AK11" s="2" t="e">
        <f>INDEX(Sheet5!$A:$BL,IF($A$1,MATCH(RIGHT($A11,LEN($A11)-1),Sheet5!$A:$A,0),MATCH($C11,Sheet5!$B:$B,0)),MATCH(AK$1,Sheet5!$A$1:$BL$1,0))</f>
        <v>#N/A</v>
      </c>
      <c r="AL11" s="2" t="e">
        <f>INDEX(Sheet5!$A:$BL,IF($A$1,MATCH(RIGHT($A11,LEN($A11)-1),Sheet5!$A:$A,0),MATCH($C11,Sheet5!$B:$B,0)),MATCH(AL$1,Sheet5!$A$1:$BL$1,0))</f>
        <v>#N/A</v>
      </c>
      <c r="AM11" s="2" t="e">
        <f>INDEX(Sheet5!$A:$BL,IF($A$1,MATCH(RIGHT($A11,LEN($A11)-1),Sheet5!$A:$A,0),MATCH($C11,Sheet5!$B:$B,0)),MATCH(AM$1,Sheet5!$A$1:$BL$1,0))</f>
        <v>#N/A</v>
      </c>
      <c r="AN11" s="2" t="e">
        <f>INDEX(Sheet5!$A:$BL,IF($A$1,MATCH(RIGHT($A11,LEN($A11)-1),Sheet5!$A:$A,0),MATCH($C11,Sheet5!$B:$B,0)),MATCH(AN$1,Sheet5!$A$1:$BL$1,0))</f>
        <v>#N/A</v>
      </c>
      <c r="AO11" s="2" t="e">
        <f>INDEX(Sheet5!$A:$BL,IF($A$1,MATCH(RIGHT($A11,LEN($A11)-1),Sheet5!$A:$A,0),MATCH($C11,Sheet5!$B:$B,0)),MATCH(AO$1,Sheet5!$A$1:$BL$1,0))</f>
        <v>#N/A</v>
      </c>
      <c r="AP11" s="2" t="e">
        <f>INDEX(Sheet5!$A:$BL,IF($A$1,MATCH(RIGHT($A11,LEN($A11)-1),Sheet5!$A:$A,0),MATCH($C11,Sheet5!$B:$B,0)),MATCH(AP$1,Sheet5!$A$1:$BL$1,0))</f>
        <v>#N/A</v>
      </c>
      <c r="AQ11" s="2" t="e">
        <f>INDEX(Sheet5!$A:$BL,IF($A$1,MATCH(RIGHT($A11,LEN($A11)-1),Sheet5!$A:$A,0),MATCH($C11,Sheet5!$B:$B,0)),MATCH(AQ$1,Sheet5!$A$1:$BL$1,0))</f>
        <v>#N/A</v>
      </c>
      <c r="AR11" s="2" t="e">
        <f>INDEX(Sheet5!$A:$BL,IF($A$1,MATCH(RIGHT($A11,LEN($A11)-1),Sheet5!$A:$A,0),MATCH($C11,Sheet5!$B:$B,0)),MATCH(AR$1,Sheet5!$A$1:$BL$1,0))</f>
        <v>#N/A</v>
      </c>
      <c r="AS11" s="2" t="e">
        <f>INDEX(Sheet5!$A:$BL,IF($A$1,MATCH(RIGHT($A11,LEN($A11)-1),Sheet5!$A:$A,0),MATCH($C11,Sheet5!$B:$B,0)),MATCH(AS$1,Sheet5!$A$1:$BL$1,0))</f>
        <v>#N/A</v>
      </c>
      <c r="AT11" s="2" t="e">
        <f>INDEX(Sheet5!$A:$BL,IF($A$1,MATCH(RIGHT($A11,LEN($A11)-1),Sheet5!$A:$A,0),MATCH($C11,Sheet5!$B:$B,0)),MATCH(AT$1,Sheet5!$A$1:$BL$1,0))</f>
        <v>#N/A</v>
      </c>
      <c r="AU11" s="2" t="e">
        <f>INDEX(Sheet5!$A:$BL,IF($A$1,MATCH(RIGHT($A11,LEN($A11)-1),Sheet5!$A:$A,0),MATCH($C11,Sheet5!$B:$B,0)),MATCH(AU$1,Sheet5!$A$1:$BL$1,0))</f>
        <v>#N/A</v>
      </c>
    </row>
    <row r="12" spans="1:47" hidden="1" x14ac:dyDescent="0.25">
      <c r="A12" t="s">
        <v>93</v>
      </c>
      <c r="B12" t="s">
        <v>69</v>
      </c>
      <c r="C12" t="s">
        <v>94</v>
      </c>
      <c r="E12" t="s">
        <v>95</v>
      </c>
      <c r="H12">
        <v>2008</v>
      </c>
      <c r="I12" s="2" t="str">
        <f>INDEX(Sheet5!$A:$BL,IF($A$1,MATCH(RIGHT($A12,LEN($A12)-1),Sheet5!$A:$A,0),MATCH($C12,Sheet5!$B:$B,0)),MATCH(I$1,Sheet5!$A$1:$BL$1,0))</f>
        <v>1119K</v>
      </c>
      <c r="J12" s="2" t="str">
        <f>INDEX(Sheet5!$A:$BL,IF($A$1,MATCH(RIGHT($A12,LEN($A12)-1),Sheet5!$A:$A,0),MATCH($C12,Sheet5!$B:$B,0)),MATCH(J$1,Sheet5!$A$1:$BL$1,0))</f>
        <v>RC-11</v>
      </c>
      <c r="K12" s="2" t="str">
        <f>INDEX(Sheet5!$A:$BL,IF($A$1,MATCH(RIGHT($A12,LEN($A12)-1),Sheet5!$A:$A,0),MATCH($C12,Sheet5!$B:$B,0)),MATCH(K$1,Sheet5!$A$1:$BL$1,0))</f>
        <v>4220016</v>
      </c>
      <c r="L12" s="2" t="str">
        <f>INDEX(Sheet5!$A:$BL,IF($A$1,MATCH(RIGHT($A12,LEN($A12)-1),Sheet5!$A:$A,0),MATCH($C12,Sheet5!$B:$B,0)),MATCH(L$1,Sheet5!$A$1:$BL$1,0))</f>
        <v>52165</v>
      </c>
      <c r="M12" s="2">
        <f>INDEX(Sheet5!$A:$BL,IF($A$1,MATCH(RIGHT($A12,LEN($A12)-1),Sheet5!$A:$A,0),MATCH($C12,Sheet5!$B:$B,0)),MATCH(M$1,Sheet5!$A$1:$BL$1,0))</f>
        <v>2008</v>
      </c>
      <c r="N12" s="2">
        <f>INDEX(Sheet5!$A:$BL,IF($A$1,MATCH(RIGHT($A12,LEN($A12)-1),Sheet5!$A:$A,0),MATCH($C12,Sheet5!$B:$B,0)),MATCH(N$1,Sheet5!$A$1:$BL$1,0))</f>
        <v>4</v>
      </c>
      <c r="O12" s="2" t="str">
        <f>INDEX(Sheet5!$A:$BL,IF($A$1,MATCH(RIGHT($A12,LEN($A12)-1),Sheet5!$A:$A,0),MATCH($C12,Sheet5!$B:$B,0)),MATCH(O$1,Sheet5!$A$1:$BL$1,0))</f>
        <v>JETHQ LLC</v>
      </c>
      <c r="P12" s="2" t="str">
        <f>INDEX(Sheet5!$A:$BL,IF($A$1,MATCH(RIGHT($A12,LEN($A12)-1),Sheet5!$A:$A,0),MATCH($C12,Sheet5!$B:$B,0)),MATCH(P$1,Sheet5!$A$1:$BL$1,0))</f>
        <v>1001 S MAIN ST STE 4062</v>
      </c>
      <c r="Q12" s="2" t="str">
        <f>INDEX(Sheet5!$A:$BL,IF($A$1,MATCH(RIGHT($A12,LEN($A12)-1),Sheet5!$A:$A,0),MATCH($C12,Sheet5!$B:$B,0)),MATCH(Q$1,Sheet5!$A$1:$BL$1,0))</f>
        <v/>
      </c>
      <c r="R12" s="2" t="str">
        <f>INDEX(Sheet5!$A:$BL,IF($A$1,MATCH(RIGHT($A12,LEN($A12)-1),Sheet5!$A:$A,0),MATCH($C12,Sheet5!$B:$B,0)),MATCH(R$1,Sheet5!$A$1:$BL$1,0))</f>
        <v>KALISPELL</v>
      </c>
      <c r="S12" s="2" t="str">
        <f>INDEX(Sheet5!$A:$BL,IF($A$1,MATCH(RIGHT($A12,LEN($A12)-1),Sheet5!$A:$A,0),MATCH($C12,Sheet5!$B:$B,0)),MATCH(S$1,Sheet5!$A$1:$BL$1,0))</f>
        <v>MT</v>
      </c>
      <c r="T12" s="2" t="str">
        <f>INDEX(Sheet5!$A:$BL,IF($A$1,MATCH(RIGHT($A12,LEN($A12)-1),Sheet5!$A:$A,0),MATCH($C12,Sheet5!$B:$B,0)),MATCH(T$1,Sheet5!$A$1:$BL$1,0))</f>
        <v>599015635</v>
      </c>
      <c r="U12" s="2" t="str">
        <f>INDEX(Sheet5!$A:$BL,IF($A$1,MATCH(RIGHT($A12,LEN($A12)-1),Sheet5!$A:$A,0),MATCH($C12,Sheet5!$B:$B,0)),MATCH(U$1,Sheet5!$A$1:$BL$1,0))</f>
        <v>S</v>
      </c>
      <c r="V12" s="2">
        <f>INDEX(Sheet5!$A:$BL,IF($A$1,MATCH(RIGHT($A12,LEN($A12)-1),Sheet5!$A:$A,0),MATCH($C12,Sheet5!$B:$B,0)),MATCH(V$1,Sheet5!$A$1:$BL$1,0))</f>
        <v>29</v>
      </c>
      <c r="W12" s="2" t="str">
        <f>INDEX(Sheet5!$A:$BL,IF($A$1,MATCH(RIGHT($A12,LEN($A12)-1),Sheet5!$A:$A,0),MATCH($C12,Sheet5!$B:$B,0)),MATCH(W$1,Sheet5!$A$1:$BL$1,0))</f>
        <v>US</v>
      </c>
      <c r="X12" s="2" t="str">
        <f>INDEX(Sheet5!$A:$BL,IF($A$1,MATCH(RIGHT($A12,LEN($A12)-1),Sheet5!$A:$A,0),MATCH($C12,Sheet5!$B:$B,0)),MATCH(X$1,Sheet5!$A$1:$BL$1,0))</f>
        <v>20210111</v>
      </c>
      <c r="Y12" s="2" t="str">
        <f>INDEX(Sheet5!$A:$BL,IF($A$1,MATCH(RIGHT($A12,LEN($A12)-1),Sheet5!$A:$A,0),MATCH($C12,Sheet5!$B:$B,0)),MATCH(Y$1,Sheet5!$A$1:$BL$1,0))</f>
        <v>20210111</v>
      </c>
      <c r="Z12" s="2" t="str">
        <f>INDEX(Sheet5!$A:$BL,IF($A$1,MATCH(RIGHT($A12,LEN($A12)-1),Sheet5!$A:$A,0),MATCH($C12,Sheet5!$B:$B,0)),MATCH(Z$1,Sheet5!$A$1:$BL$1,0))</f>
        <v>1T</v>
      </c>
      <c r="AA12" s="2" t="str">
        <f>INDEX(Sheet5!$A:$BL,IF($A$1,MATCH(RIGHT($A12,LEN($A12)-1),Sheet5!$A:$A,0),MATCH($C12,Sheet5!$B:$B,0)),MATCH(AA$1,Sheet5!$A$1:$BL$1,0))</f>
        <v>5</v>
      </c>
      <c r="AB12" s="2">
        <f>INDEX(Sheet5!$A:$BL,IF($A$1,MATCH(RIGHT($A12,LEN($A12)-1),Sheet5!$A:$A,0),MATCH($C12,Sheet5!$B:$B,0)),MATCH(AB$1,Sheet5!$A$1:$BL$1,0))</f>
        <v>5</v>
      </c>
      <c r="AC12" s="2" t="str">
        <f>INDEX(Sheet5!$A:$BL,IF($A$1,MATCH(RIGHT($A12,LEN($A12)-1),Sheet5!$A:$A,0),MATCH($C12,Sheet5!$B:$B,0)),MATCH(AC$1,Sheet5!$A$1:$BL$1,0))</f>
        <v>V</v>
      </c>
      <c r="AD12" s="2" t="str">
        <f>INDEX(Sheet5!$A:$BL,IF($A$1,MATCH(RIGHT($A12,LEN($A12)-1),Sheet5!$A:$A,0),MATCH($C12,Sheet5!$B:$B,0)),MATCH(AD$1,Sheet5!$A$1:$BL$1,0))</f>
        <v>50031607</v>
      </c>
      <c r="AE12" s="2" t="str">
        <f>INDEX(Sheet5!$A:$BL,IF($A$1,MATCH(RIGHT($A12,LEN($A12)-1),Sheet5!$A:$A,0),MATCH($C12,Sheet5!$B:$B,0)),MATCH(AE$1,Sheet5!$A$1:$BL$1,0))</f>
        <v>Y</v>
      </c>
      <c r="AF12" s="2" t="str">
        <f>INDEX(Sheet5!$A:$BL,IF($A$1,MATCH(RIGHT($A12,LEN($A12)-1),Sheet5!$A:$A,0),MATCH($C12,Sheet5!$B:$B,0)),MATCH(AF$1,Sheet5!$A$1:$BL$1,0))</f>
        <v>20110901</v>
      </c>
      <c r="AG12" s="2" t="str">
        <f>INDEX(Sheet5!$A:$BL,IF($A$1,MATCH(RIGHT($A12,LEN($A12)-1),Sheet5!$A:$A,0),MATCH($C12,Sheet5!$B:$B,0)),MATCH(AG$1,Sheet5!$A$1:$BL$1,0))</f>
        <v>ROCKET AIR LLC</v>
      </c>
      <c r="AH12" s="2" t="str">
        <f>INDEX(Sheet5!$A:$BL,IF($A$1,MATCH(RIGHT($A12,LEN($A12)-1),Sheet5!$A:$A,0),MATCH($C12,Sheet5!$B:$B,0)),MATCH(AH$1,Sheet5!$A$1:$BL$1,0))</f>
        <v/>
      </c>
      <c r="AI12" s="2" t="str">
        <f>INDEX(Sheet5!$A:$BL,IF($A$1,MATCH(RIGHT($A12,LEN($A12)-1),Sheet5!$A:$A,0),MATCH($C12,Sheet5!$B:$B,0)),MATCH(AI$1,Sheet5!$A$1:$BL$1,0))</f>
        <v/>
      </c>
      <c r="AJ12" s="2" t="str">
        <f>INDEX(Sheet5!$A:$BL,IF($A$1,MATCH(RIGHT($A12,LEN($A12)-1),Sheet5!$A:$A,0),MATCH($C12,Sheet5!$B:$B,0)),MATCH(AJ$1,Sheet5!$A$1:$BL$1,0))</f>
        <v/>
      </c>
      <c r="AK12" s="2" t="str">
        <f>INDEX(Sheet5!$A:$BL,IF($A$1,MATCH(RIGHT($A12,LEN($A12)-1),Sheet5!$A:$A,0),MATCH($C12,Sheet5!$B:$B,0)),MATCH(AK$1,Sheet5!$A$1:$BL$1,0))</f>
        <v/>
      </c>
      <c r="AL12" s="2" t="str">
        <f>INDEX(Sheet5!$A:$BL,IF($A$1,MATCH(RIGHT($A12,LEN($A12)-1),Sheet5!$A:$A,0),MATCH($C12,Sheet5!$B:$B,0)),MATCH(AL$1,Sheet5!$A$1:$BL$1,0))</f>
        <v>20240131</v>
      </c>
      <c r="AM12" s="2" t="str">
        <f>INDEX(Sheet5!$A:$BL,IF($A$1,MATCH(RIGHT($A12,LEN($A12)-1),Sheet5!$A:$A,0),MATCH($C12,Sheet5!$B:$B,0)),MATCH(AM$1,Sheet5!$A$1:$BL$1,0))</f>
        <v>00305989</v>
      </c>
      <c r="AN12" s="2" t="str">
        <f>INDEX(Sheet5!$A:$BL,IF($A$1,MATCH(RIGHT($A12,LEN($A12)-1),Sheet5!$A:$A,0),MATCH($C12,Sheet5!$B:$B,0)),MATCH(AN$1,Sheet5!$A$1:$BL$1,0))</f>
        <v/>
      </c>
      <c r="AO12" s="2" t="str">
        <f>INDEX(Sheet5!$A:$BL,IF($A$1,MATCH(RIGHT($A12,LEN($A12)-1),Sheet5!$A:$A,0),MATCH($C12,Sheet5!$B:$B,0)),MATCH(AO$1,Sheet5!$A$1:$BL$1,0))</f>
        <v/>
      </c>
      <c r="AP12" s="2" t="str">
        <f>INDEX(Sheet5!$A:$BL,IF($A$1,MATCH(RIGHT($A12,LEN($A12)-1),Sheet5!$A:$A,0),MATCH($C12,Sheet5!$B:$B,0)),MATCH(AP$1,Sheet5!$A$1:$BL$1,0))</f>
        <v>A03387</v>
      </c>
      <c r="AQ12" s="2" t="str">
        <f>INDEX(Sheet5!$A:$BL,IF($A$1,MATCH(RIGHT($A12,LEN($A12)-1),Sheet5!$A:$A,0),MATCH($C12,Sheet5!$B:$B,0)),MATCH(AQ$1,Sheet5!$A$1:$BL$1,0))</f>
        <v>4220016^</v>
      </c>
      <c r="AR12" s="2">
        <f>INDEX(Sheet5!$A:$BL,IF($A$1,MATCH(RIGHT($A12,LEN($A12)-1),Sheet5!$A:$A,0),MATCH($C12,Sheet5!$B:$B,0)),MATCH(AR$1,Sheet5!$A$1:$BL$1,0))</f>
        <v>44207</v>
      </c>
      <c r="AS12" s="2">
        <f>INDEX(Sheet5!$A:$BL,IF($A$1,MATCH(RIGHT($A12,LEN($A12)-1),Sheet5!$A:$A,0),MATCH($C12,Sheet5!$B:$B,0)),MATCH(AS$1,Sheet5!$A$1:$BL$1,0))</f>
        <v>44207</v>
      </c>
      <c r="AT12" s="2">
        <f>INDEX(Sheet5!$A:$BL,IF($A$1,MATCH(RIGHT($A12,LEN($A12)-1),Sheet5!$A:$A,0),MATCH($C12,Sheet5!$B:$B,0)),MATCH(AT$1,Sheet5!$A$1:$BL$1,0))</f>
        <v>40787</v>
      </c>
      <c r="AU12" s="2">
        <f>INDEX(Sheet5!$A:$BL,IF($A$1,MATCH(RIGHT($A12,LEN($A12)-1),Sheet5!$A:$A,0),MATCH($C12,Sheet5!$B:$B,0)),MATCH(AU$1,Sheet5!$A$1:$BL$1,0))</f>
        <v>45322</v>
      </c>
    </row>
    <row r="13" spans="1:47" hidden="1" x14ac:dyDescent="0.25">
      <c r="A13" t="s">
        <v>101</v>
      </c>
      <c r="B13" t="s">
        <v>11</v>
      </c>
      <c r="C13" t="s">
        <v>102</v>
      </c>
      <c r="E13" t="s">
        <v>14</v>
      </c>
      <c r="G13" t="s">
        <v>103</v>
      </c>
      <c r="H13">
        <v>2008</v>
      </c>
      <c r="I13" s="2" t="str">
        <f>INDEX(Sheet5!$A:$BL,IF($A$1,MATCH(RIGHT($A13,LEN($A13)-1),Sheet5!$A:$A,0),MATCH($C13,Sheet5!$B:$B,0)),MATCH(I$1,Sheet5!$A$1:$BL$1,0))</f>
        <v>400MR</v>
      </c>
      <c r="J13" s="2" t="str">
        <f>INDEX(Sheet5!$A:$BL,IF($A$1,MATCH(RIGHT($A13,LEN($A13)-1),Sheet5!$A:$A,0),MATCH($C13,Sheet5!$B:$B,0)),MATCH(J$1,Sheet5!$A$1:$BL$1,0))</f>
        <v>RC-12</v>
      </c>
      <c r="K13" s="2" t="str">
        <f>INDEX(Sheet5!$A:$BL,IF($A$1,MATCH(RIGHT($A13,LEN($A13)-1),Sheet5!$A:$A,0),MATCH($C13,Sheet5!$B:$B,0)),MATCH(K$1,Sheet5!$A$1:$BL$1,0))</f>
        <v>4220016</v>
      </c>
      <c r="L13" s="2" t="str">
        <f>INDEX(Sheet5!$A:$BL,IF($A$1,MATCH(RIGHT($A13,LEN($A13)-1),Sheet5!$A:$A,0),MATCH($C13,Sheet5!$B:$B,0)),MATCH(L$1,Sheet5!$A$1:$BL$1,0))</f>
        <v>52187</v>
      </c>
      <c r="M13" s="2">
        <f>INDEX(Sheet5!$A:$BL,IF($A$1,MATCH(RIGHT($A13,LEN($A13)-1),Sheet5!$A:$A,0),MATCH($C13,Sheet5!$B:$B,0)),MATCH(M$1,Sheet5!$A$1:$BL$1,0))</f>
        <v>2009</v>
      </c>
      <c r="N13" s="2">
        <f>INDEX(Sheet5!$A:$BL,IF($A$1,MATCH(RIGHT($A13,LEN($A13)-1),Sheet5!$A:$A,0),MATCH($C13,Sheet5!$B:$B,0)),MATCH(N$1,Sheet5!$A$1:$BL$1,0))</f>
        <v>3</v>
      </c>
      <c r="O13" s="2" t="str">
        <f>INDEX(Sheet5!$A:$BL,IF($A$1,MATCH(RIGHT($A13,LEN($A13)-1),Sheet5!$A:$A,0),MATCH($C13,Sheet5!$B:$B,0)),MATCH(O$1,Sheet5!$A$1:$BL$1,0))</f>
        <v>MURFIN INC</v>
      </c>
      <c r="P13" s="2" t="str">
        <f>INDEX(Sheet5!$A:$BL,IF($A$1,MATCH(RIGHT($A13,LEN($A13)-1),Sheet5!$A:$A,0),MATCH($C13,Sheet5!$B:$B,0)),MATCH(P$1,Sheet5!$A$1:$BL$1,0))</f>
        <v>250 N WATER ST STE 300</v>
      </c>
      <c r="Q13" s="2" t="str">
        <f>INDEX(Sheet5!$A:$BL,IF($A$1,MATCH(RIGHT($A13,LEN($A13)-1),Sheet5!$A:$A,0),MATCH($C13,Sheet5!$B:$B,0)),MATCH(Q$1,Sheet5!$A$1:$BL$1,0))</f>
        <v/>
      </c>
      <c r="R13" s="2" t="str">
        <f>INDEX(Sheet5!$A:$BL,IF($A$1,MATCH(RIGHT($A13,LEN($A13)-1),Sheet5!$A:$A,0),MATCH($C13,Sheet5!$B:$B,0)),MATCH(R$1,Sheet5!$A$1:$BL$1,0))</f>
        <v>WICHITA</v>
      </c>
      <c r="S13" s="2" t="str">
        <f>INDEX(Sheet5!$A:$BL,IF($A$1,MATCH(RIGHT($A13,LEN($A13)-1),Sheet5!$A:$A,0),MATCH($C13,Sheet5!$B:$B,0)),MATCH(S$1,Sheet5!$A$1:$BL$1,0))</f>
        <v>KS</v>
      </c>
      <c r="T13" s="2" t="str">
        <f>INDEX(Sheet5!$A:$BL,IF($A$1,MATCH(RIGHT($A13,LEN($A13)-1),Sheet5!$A:$A,0),MATCH($C13,Sheet5!$B:$B,0)),MATCH(T$1,Sheet5!$A$1:$BL$1,0))</f>
        <v>672021216</v>
      </c>
      <c r="U13" s="2" t="str">
        <f>INDEX(Sheet5!$A:$BL,IF($A$1,MATCH(RIGHT($A13,LEN($A13)-1),Sheet5!$A:$A,0),MATCH($C13,Sheet5!$B:$B,0)),MATCH(U$1,Sheet5!$A$1:$BL$1,0))</f>
        <v>3</v>
      </c>
      <c r="V13" s="2">
        <f>INDEX(Sheet5!$A:$BL,IF($A$1,MATCH(RIGHT($A13,LEN($A13)-1),Sheet5!$A:$A,0),MATCH($C13,Sheet5!$B:$B,0)),MATCH(V$1,Sheet5!$A$1:$BL$1,0))</f>
        <v>173</v>
      </c>
      <c r="W13" s="2" t="str">
        <f>INDEX(Sheet5!$A:$BL,IF($A$1,MATCH(RIGHT($A13,LEN($A13)-1),Sheet5!$A:$A,0),MATCH($C13,Sheet5!$B:$B,0)),MATCH(W$1,Sheet5!$A$1:$BL$1,0))</f>
        <v>US</v>
      </c>
      <c r="X13" s="2" t="str">
        <f>INDEX(Sheet5!$A:$BL,IF($A$1,MATCH(RIGHT($A13,LEN($A13)-1),Sheet5!$A:$A,0),MATCH($C13,Sheet5!$B:$B,0)),MATCH(X$1,Sheet5!$A$1:$BL$1,0))</f>
        <v>20180913</v>
      </c>
      <c r="Y13" s="2" t="str">
        <f>INDEX(Sheet5!$A:$BL,IF($A$1,MATCH(RIGHT($A13,LEN($A13)-1),Sheet5!$A:$A,0),MATCH($C13,Sheet5!$B:$B,0)),MATCH(Y$1,Sheet5!$A$1:$BL$1,0))</f>
        <v>20160209</v>
      </c>
      <c r="Z13" s="2" t="str">
        <f>INDEX(Sheet5!$A:$BL,IF($A$1,MATCH(RIGHT($A13,LEN($A13)-1),Sheet5!$A:$A,0),MATCH($C13,Sheet5!$B:$B,0)),MATCH(Z$1,Sheet5!$A$1:$BL$1,0))</f>
        <v>1T</v>
      </c>
      <c r="AA13" s="2" t="str">
        <f>INDEX(Sheet5!$A:$BL,IF($A$1,MATCH(RIGHT($A13,LEN($A13)-1),Sheet5!$A:$A,0),MATCH($C13,Sheet5!$B:$B,0)),MATCH(AA$1,Sheet5!$A$1:$BL$1,0))</f>
        <v>5</v>
      </c>
      <c r="AB13" s="2">
        <f>INDEX(Sheet5!$A:$BL,IF($A$1,MATCH(RIGHT($A13,LEN($A13)-1),Sheet5!$A:$A,0),MATCH($C13,Sheet5!$B:$B,0)),MATCH(AB$1,Sheet5!$A$1:$BL$1,0))</f>
        <v>5</v>
      </c>
      <c r="AC13" s="2" t="str">
        <f>INDEX(Sheet5!$A:$BL,IF($A$1,MATCH(RIGHT($A13,LEN($A13)-1),Sheet5!$A:$A,0),MATCH($C13,Sheet5!$B:$B,0)),MATCH(AC$1,Sheet5!$A$1:$BL$1,0))</f>
        <v>V</v>
      </c>
      <c r="AD13" s="2" t="str">
        <f>INDEX(Sheet5!$A:$BL,IF($A$1,MATCH(RIGHT($A13,LEN($A13)-1),Sheet5!$A:$A,0),MATCH($C13,Sheet5!$B:$B,0)),MATCH(AD$1,Sheet5!$A$1:$BL$1,0))</f>
        <v>51126704</v>
      </c>
      <c r="AE13" s="2" t="str">
        <f>INDEX(Sheet5!$A:$BL,IF($A$1,MATCH(RIGHT($A13,LEN($A13)-1),Sheet5!$A:$A,0),MATCH($C13,Sheet5!$B:$B,0)),MATCH(AE$1,Sheet5!$A$1:$BL$1,0))</f>
        <v/>
      </c>
      <c r="AF13" s="2" t="str">
        <f>INDEX(Sheet5!$A:$BL,IF($A$1,MATCH(RIGHT($A13,LEN($A13)-1),Sheet5!$A:$A,0),MATCH($C13,Sheet5!$B:$B,0)),MATCH(AF$1,Sheet5!$A$1:$BL$1,0))</f>
        <v>20110907</v>
      </c>
      <c r="AG13" s="2" t="str">
        <f>INDEX(Sheet5!$A:$BL,IF($A$1,MATCH(RIGHT($A13,LEN($A13)-1),Sheet5!$A:$A,0),MATCH($C13,Sheet5!$B:$B,0)),MATCH(AG$1,Sheet5!$A$1:$BL$1,0))</f>
        <v/>
      </c>
      <c r="AH13" s="2" t="str">
        <f>INDEX(Sheet5!$A:$BL,IF($A$1,MATCH(RIGHT($A13,LEN($A13)-1),Sheet5!$A:$A,0),MATCH($C13,Sheet5!$B:$B,0)),MATCH(AH$1,Sheet5!$A$1:$BL$1,0))</f>
        <v/>
      </c>
      <c r="AI13" s="2" t="str">
        <f>INDEX(Sheet5!$A:$BL,IF($A$1,MATCH(RIGHT($A13,LEN($A13)-1),Sheet5!$A:$A,0),MATCH($C13,Sheet5!$B:$B,0)),MATCH(AI$1,Sheet5!$A$1:$BL$1,0))</f>
        <v/>
      </c>
      <c r="AJ13" s="2" t="str">
        <f>INDEX(Sheet5!$A:$BL,IF($A$1,MATCH(RIGHT($A13,LEN($A13)-1),Sheet5!$A:$A,0),MATCH($C13,Sheet5!$B:$B,0)),MATCH(AJ$1,Sheet5!$A$1:$BL$1,0))</f>
        <v/>
      </c>
      <c r="AK13" s="2" t="str">
        <f>INDEX(Sheet5!$A:$BL,IF($A$1,MATCH(RIGHT($A13,LEN($A13)-1),Sheet5!$A:$A,0),MATCH($C13,Sheet5!$B:$B,0)),MATCH(AK$1,Sheet5!$A$1:$BL$1,0))</f>
        <v/>
      </c>
      <c r="AL13" s="2" t="str">
        <f>INDEX(Sheet5!$A:$BL,IF($A$1,MATCH(RIGHT($A13,LEN($A13)-1),Sheet5!$A:$A,0),MATCH($C13,Sheet5!$B:$B,0)),MATCH(AL$1,Sheet5!$A$1:$BL$1,0))</f>
        <v>20220228</v>
      </c>
      <c r="AM13" s="2" t="str">
        <f>INDEX(Sheet5!$A:$BL,IF($A$1,MATCH(RIGHT($A13,LEN($A13)-1),Sheet5!$A:$A,0),MATCH($C13,Sheet5!$B:$B,0)),MATCH(AM$1,Sheet5!$A$1:$BL$1,0))</f>
        <v>00432439</v>
      </c>
      <c r="AN13" s="2" t="str">
        <f>INDEX(Sheet5!$A:$BL,IF($A$1,MATCH(RIGHT($A13,LEN($A13)-1),Sheet5!$A:$A,0),MATCH($C13,Sheet5!$B:$B,0)),MATCH(AN$1,Sheet5!$A$1:$BL$1,0))</f>
        <v/>
      </c>
      <c r="AO13" s="2" t="str">
        <f>INDEX(Sheet5!$A:$BL,IF($A$1,MATCH(RIGHT($A13,LEN($A13)-1),Sheet5!$A:$A,0),MATCH($C13,Sheet5!$B:$B,0)),MATCH(AO$1,Sheet5!$A$1:$BL$1,0))</f>
        <v/>
      </c>
      <c r="AP13" s="2" t="str">
        <f>INDEX(Sheet5!$A:$BL,IF($A$1,MATCH(RIGHT($A13,LEN($A13)-1),Sheet5!$A:$A,0),MATCH($C13,Sheet5!$B:$B,0)),MATCH(AP$1,Sheet5!$A$1:$BL$1,0))</f>
        <v>A4ADC4</v>
      </c>
      <c r="AQ13" s="2" t="str">
        <f>INDEX(Sheet5!$A:$BL,IF($A$1,MATCH(RIGHT($A13,LEN($A13)-1),Sheet5!$A:$A,0),MATCH($C13,Sheet5!$B:$B,0)),MATCH(AQ$1,Sheet5!$A$1:$BL$1,0))</f>
        <v>4220016^</v>
      </c>
      <c r="AR13" s="2">
        <f>INDEX(Sheet5!$A:$BL,IF($A$1,MATCH(RIGHT($A13,LEN($A13)-1),Sheet5!$A:$A,0),MATCH($C13,Sheet5!$B:$B,0)),MATCH(AR$1,Sheet5!$A$1:$BL$1,0))</f>
        <v>43356</v>
      </c>
      <c r="AS13" s="2">
        <f>INDEX(Sheet5!$A:$BL,IF($A$1,MATCH(RIGHT($A13,LEN($A13)-1),Sheet5!$A:$A,0),MATCH($C13,Sheet5!$B:$B,0)),MATCH(AS$1,Sheet5!$A$1:$BL$1,0))</f>
        <v>42409</v>
      </c>
      <c r="AT13" s="2">
        <f>INDEX(Sheet5!$A:$BL,IF($A$1,MATCH(RIGHT($A13,LEN($A13)-1),Sheet5!$A:$A,0),MATCH($C13,Sheet5!$B:$B,0)),MATCH(AT$1,Sheet5!$A$1:$BL$1,0))</f>
        <v>40793</v>
      </c>
      <c r="AU13" s="2">
        <f>INDEX(Sheet5!$A:$BL,IF($A$1,MATCH(RIGHT($A13,LEN($A13)-1),Sheet5!$A:$A,0),MATCH($C13,Sheet5!$B:$B,0)),MATCH(AU$1,Sheet5!$A$1:$BL$1,0))</f>
        <v>44620</v>
      </c>
    </row>
    <row r="14" spans="1:47" x14ac:dyDescent="0.25">
      <c r="A14" t="s">
        <v>110</v>
      </c>
      <c r="B14" t="s">
        <v>11</v>
      </c>
      <c r="C14" t="s">
        <v>111</v>
      </c>
      <c r="E14" t="s">
        <v>14</v>
      </c>
      <c r="H14">
        <v>2008</v>
      </c>
      <c r="I14" s="2" t="e">
        <f>INDEX(Sheet5!$A:$BL,IF($A$1,MATCH(RIGHT($A14,LEN($A14)-1),Sheet5!$A:$A,0),MATCH($C14,Sheet5!$B:$B,0)),MATCH(I$1,Sheet5!$A$1:$BL$1,0))</f>
        <v>#N/A</v>
      </c>
      <c r="J14" s="2" t="e">
        <f>INDEX(Sheet5!$A:$BL,IF($A$1,MATCH(RIGHT($A14,LEN($A14)-1),Sheet5!$A:$A,0),MATCH($C14,Sheet5!$B:$B,0)),MATCH(J$1,Sheet5!$A$1:$BL$1,0))</f>
        <v>#N/A</v>
      </c>
      <c r="K14" s="2" t="e">
        <f>INDEX(Sheet5!$A:$BL,IF($A$1,MATCH(RIGHT($A14,LEN($A14)-1),Sheet5!$A:$A,0),MATCH($C14,Sheet5!$B:$B,0)),MATCH(K$1,Sheet5!$A$1:$BL$1,0))</f>
        <v>#N/A</v>
      </c>
      <c r="L14" s="2" t="e">
        <f>INDEX(Sheet5!$A:$BL,IF($A$1,MATCH(RIGHT($A14,LEN($A14)-1),Sheet5!$A:$A,0),MATCH($C14,Sheet5!$B:$B,0)),MATCH(L$1,Sheet5!$A$1:$BL$1,0))</f>
        <v>#N/A</v>
      </c>
      <c r="M14" s="2" t="e">
        <f>INDEX(Sheet5!$A:$BL,IF($A$1,MATCH(RIGHT($A14,LEN($A14)-1),Sheet5!$A:$A,0),MATCH($C14,Sheet5!$B:$B,0)),MATCH(M$1,Sheet5!$A$1:$BL$1,0))</f>
        <v>#N/A</v>
      </c>
      <c r="N14" s="2" t="e">
        <f>INDEX(Sheet5!$A:$BL,IF($A$1,MATCH(RIGHT($A14,LEN($A14)-1),Sheet5!$A:$A,0),MATCH($C14,Sheet5!$B:$B,0)),MATCH(N$1,Sheet5!$A$1:$BL$1,0))</f>
        <v>#N/A</v>
      </c>
      <c r="O14" s="2" t="e">
        <f>INDEX(Sheet5!$A:$BL,IF($A$1,MATCH(RIGHT($A14,LEN($A14)-1),Sheet5!$A:$A,0),MATCH($C14,Sheet5!$B:$B,0)),MATCH(O$1,Sheet5!$A$1:$BL$1,0))</f>
        <v>#N/A</v>
      </c>
      <c r="P14" s="2" t="e">
        <f>INDEX(Sheet5!$A:$BL,IF($A$1,MATCH(RIGHT($A14,LEN($A14)-1),Sheet5!$A:$A,0),MATCH($C14,Sheet5!$B:$B,0)),MATCH(P$1,Sheet5!$A$1:$BL$1,0))</f>
        <v>#N/A</v>
      </c>
      <c r="Q14" s="2" t="e">
        <f>INDEX(Sheet5!$A:$BL,IF($A$1,MATCH(RIGHT($A14,LEN($A14)-1),Sheet5!$A:$A,0),MATCH($C14,Sheet5!$B:$B,0)),MATCH(Q$1,Sheet5!$A$1:$BL$1,0))</f>
        <v>#N/A</v>
      </c>
      <c r="R14" s="2" t="e">
        <f>INDEX(Sheet5!$A:$BL,IF($A$1,MATCH(RIGHT($A14,LEN($A14)-1),Sheet5!$A:$A,0),MATCH($C14,Sheet5!$B:$B,0)),MATCH(R$1,Sheet5!$A$1:$BL$1,0))</f>
        <v>#N/A</v>
      </c>
      <c r="S14" s="2" t="e">
        <f>INDEX(Sheet5!$A:$BL,IF($A$1,MATCH(RIGHT($A14,LEN($A14)-1),Sheet5!$A:$A,0),MATCH($C14,Sheet5!$B:$B,0)),MATCH(S$1,Sheet5!$A$1:$BL$1,0))</f>
        <v>#N/A</v>
      </c>
      <c r="T14" s="2" t="e">
        <f>INDEX(Sheet5!$A:$BL,IF($A$1,MATCH(RIGHT($A14,LEN($A14)-1),Sheet5!$A:$A,0),MATCH($C14,Sheet5!$B:$B,0)),MATCH(T$1,Sheet5!$A$1:$BL$1,0))</f>
        <v>#N/A</v>
      </c>
      <c r="U14" s="2" t="e">
        <f>INDEX(Sheet5!$A:$BL,IF($A$1,MATCH(RIGHT($A14,LEN($A14)-1),Sheet5!$A:$A,0),MATCH($C14,Sheet5!$B:$B,0)),MATCH(U$1,Sheet5!$A$1:$BL$1,0))</f>
        <v>#N/A</v>
      </c>
      <c r="V14" s="2" t="e">
        <f>INDEX(Sheet5!$A:$BL,IF($A$1,MATCH(RIGHT($A14,LEN($A14)-1),Sheet5!$A:$A,0),MATCH($C14,Sheet5!$B:$B,0)),MATCH(V$1,Sheet5!$A$1:$BL$1,0))</f>
        <v>#N/A</v>
      </c>
      <c r="W14" s="2" t="e">
        <f>INDEX(Sheet5!$A:$BL,IF($A$1,MATCH(RIGHT($A14,LEN($A14)-1),Sheet5!$A:$A,0),MATCH($C14,Sheet5!$B:$B,0)),MATCH(W$1,Sheet5!$A$1:$BL$1,0))</f>
        <v>#N/A</v>
      </c>
      <c r="X14" s="2" t="e">
        <f>INDEX(Sheet5!$A:$BL,IF($A$1,MATCH(RIGHT($A14,LEN($A14)-1),Sheet5!$A:$A,0),MATCH($C14,Sheet5!$B:$B,0)),MATCH(X$1,Sheet5!$A$1:$BL$1,0))</f>
        <v>#N/A</v>
      </c>
      <c r="Y14" s="2" t="e">
        <f>INDEX(Sheet5!$A:$BL,IF($A$1,MATCH(RIGHT($A14,LEN($A14)-1),Sheet5!$A:$A,0),MATCH($C14,Sheet5!$B:$B,0)),MATCH(Y$1,Sheet5!$A$1:$BL$1,0))</f>
        <v>#N/A</v>
      </c>
      <c r="Z14" s="2" t="e">
        <f>INDEX(Sheet5!$A:$BL,IF($A$1,MATCH(RIGHT($A14,LEN($A14)-1),Sheet5!$A:$A,0),MATCH($C14,Sheet5!$B:$B,0)),MATCH(Z$1,Sheet5!$A$1:$BL$1,0))</f>
        <v>#N/A</v>
      </c>
      <c r="AA14" s="2" t="e">
        <f>INDEX(Sheet5!$A:$BL,IF($A$1,MATCH(RIGHT($A14,LEN($A14)-1),Sheet5!$A:$A,0),MATCH($C14,Sheet5!$B:$B,0)),MATCH(AA$1,Sheet5!$A$1:$BL$1,0))</f>
        <v>#N/A</v>
      </c>
      <c r="AB14" s="2" t="e">
        <f>INDEX(Sheet5!$A:$BL,IF($A$1,MATCH(RIGHT($A14,LEN($A14)-1),Sheet5!$A:$A,0),MATCH($C14,Sheet5!$B:$B,0)),MATCH(AB$1,Sheet5!$A$1:$BL$1,0))</f>
        <v>#N/A</v>
      </c>
      <c r="AC14" s="2" t="e">
        <f>INDEX(Sheet5!$A:$BL,IF($A$1,MATCH(RIGHT($A14,LEN($A14)-1),Sheet5!$A:$A,0),MATCH($C14,Sheet5!$B:$B,0)),MATCH(AC$1,Sheet5!$A$1:$BL$1,0))</f>
        <v>#N/A</v>
      </c>
      <c r="AD14" s="2" t="e">
        <f>INDEX(Sheet5!$A:$BL,IF($A$1,MATCH(RIGHT($A14,LEN($A14)-1),Sheet5!$A:$A,0),MATCH($C14,Sheet5!$B:$B,0)),MATCH(AD$1,Sheet5!$A$1:$BL$1,0))</f>
        <v>#N/A</v>
      </c>
      <c r="AE14" s="2" t="e">
        <f>INDEX(Sheet5!$A:$BL,IF($A$1,MATCH(RIGHT($A14,LEN($A14)-1),Sheet5!$A:$A,0),MATCH($C14,Sheet5!$B:$B,0)),MATCH(AE$1,Sheet5!$A$1:$BL$1,0))</f>
        <v>#N/A</v>
      </c>
      <c r="AF14" s="2" t="e">
        <f>INDEX(Sheet5!$A:$BL,IF($A$1,MATCH(RIGHT($A14,LEN($A14)-1),Sheet5!$A:$A,0),MATCH($C14,Sheet5!$B:$B,0)),MATCH(AF$1,Sheet5!$A$1:$BL$1,0))</f>
        <v>#N/A</v>
      </c>
      <c r="AG14" s="2" t="e">
        <f>INDEX(Sheet5!$A:$BL,IF($A$1,MATCH(RIGHT($A14,LEN($A14)-1),Sheet5!$A:$A,0),MATCH($C14,Sheet5!$B:$B,0)),MATCH(AG$1,Sheet5!$A$1:$BL$1,0))</f>
        <v>#N/A</v>
      </c>
      <c r="AH14" s="2" t="e">
        <f>INDEX(Sheet5!$A:$BL,IF($A$1,MATCH(RIGHT($A14,LEN($A14)-1),Sheet5!$A:$A,0),MATCH($C14,Sheet5!$B:$B,0)),MATCH(AH$1,Sheet5!$A$1:$BL$1,0))</f>
        <v>#N/A</v>
      </c>
      <c r="AI14" s="2" t="e">
        <f>INDEX(Sheet5!$A:$BL,IF($A$1,MATCH(RIGHT($A14,LEN($A14)-1),Sheet5!$A:$A,0),MATCH($C14,Sheet5!$B:$B,0)),MATCH(AI$1,Sheet5!$A$1:$BL$1,0))</f>
        <v>#N/A</v>
      </c>
      <c r="AJ14" s="2" t="e">
        <f>INDEX(Sheet5!$A:$BL,IF($A$1,MATCH(RIGHT($A14,LEN($A14)-1),Sheet5!$A:$A,0),MATCH($C14,Sheet5!$B:$B,0)),MATCH(AJ$1,Sheet5!$A$1:$BL$1,0))</f>
        <v>#N/A</v>
      </c>
      <c r="AK14" s="2" t="e">
        <f>INDEX(Sheet5!$A:$BL,IF($A$1,MATCH(RIGHT($A14,LEN($A14)-1),Sheet5!$A:$A,0),MATCH($C14,Sheet5!$B:$B,0)),MATCH(AK$1,Sheet5!$A$1:$BL$1,0))</f>
        <v>#N/A</v>
      </c>
      <c r="AL14" s="2" t="e">
        <f>INDEX(Sheet5!$A:$BL,IF($A$1,MATCH(RIGHT($A14,LEN($A14)-1),Sheet5!$A:$A,0),MATCH($C14,Sheet5!$B:$B,0)),MATCH(AL$1,Sheet5!$A$1:$BL$1,0))</f>
        <v>#N/A</v>
      </c>
      <c r="AM14" s="2" t="e">
        <f>INDEX(Sheet5!$A:$BL,IF($A$1,MATCH(RIGHT($A14,LEN($A14)-1),Sheet5!$A:$A,0),MATCH($C14,Sheet5!$B:$B,0)),MATCH(AM$1,Sheet5!$A$1:$BL$1,0))</f>
        <v>#N/A</v>
      </c>
      <c r="AN14" s="2" t="e">
        <f>INDEX(Sheet5!$A:$BL,IF($A$1,MATCH(RIGHT($A14,LEN($A14)-1),Sheet5!$A:$A,0),MATCH($C14,Sheet5!$B:$B,0)),MATCH(AN$1,Sheet5!$A$1:$BL$1,0))</f>
        <v>#N/A</v>
      </c>
      <c r="AO14" s="2" t="e">
        <f>INDEX(Sheet5!$A:$BL,IF($A$1,MATCH(RIGHT($A14,LEN($A14)-1),Sheet5!$A:$A,0),MATCH($C14,Sheet5!$B:$B,0)),MATCH(AO$1,Sheet5!$A$1:$BL$1,0))</f>
        <v>#N/A</v>
      </c>
      <c r="AP14" s="2" t="e">
        <f>INDEX(Sheet5!$A:$BL,IF($A$1,MATCH(RIGHT($A14,LEN($A14)-1),Sheet5!$A:$A,0),MATCH($C14,Sheet5!$B:$B,0)),MATCH(AP$1,Sheet5!$A$1:$BL$1,0))</f>
        <v>#N/A</v>
      </c>
      <c r="AQ14" s="2" t="e">
        <f>INDEX(Sheet5!$A:$BL,IF($A$1,MATCH(RIGHT($A14,LEN($A14)-1),Sheet5!$A:$A,0),MATCH($C14,Sheet5!$B:$B,0)),MATCH(AQ$1,Sheet5!$A$1:$BL$1,0))</f>
        <v>#N/A</v>
      </c>
      <c r="AR14" s="2" t="e">
        <f>INDEX(Sheet5!$A:$BL,IF($A$1,MATCH(RIGHT($A14,LEN($A14)-1),Sheet5!$A:$A,0),MATCH($C14,Sheet5!$B:$B,0)),MATCH(AR$1,Sheet5!$A$1:$BL$1,0))</f>
        <v>#N/A</v>
      </c>
      <c r="AS14" s="2" t="e">
        <f>INDEX(Sheet5!$A:$BL,IF($A$1,MATCH(RIGHT($A14,LEN($A14)-1),Sheet5!$A:$A,0),MATCH($C14,Sheet5!$B:$B,0)),MATCH(AS$1,Sheet5!$A$1:$BL$1,0))</f>
        <v>#N/A</v>
      </c>
      <c r="AT14" s="2" t="e">
        <f>INDEX(Sheet5!$A:$BL,IF($A$1,MATCH(RIGHT($A14,LEN($A14)-1),Sheet5!$A:$A,0),MATCH($C14,Sheet5!$B:$B,0)),MATCH(AT$1,Sheet5!$A$1:$BL$1,0))</f>
        <v>#N/A</v>
      </c>
      <c r="AU14" s="2" t="e">
        <f>INDEX(Sheet5!$A:$BL,IF($A$1,MATCH(RIGHT($A14,LEN($A14)-1),Sheet5!$A:$A,0),MATCH($C14,Sheet5!$B:$B,0)),MATCH(AU$1,Sheet5!$A$1:$BL$1,0))</f>
        <v>#N/A</v>
      </c>
    </row>
    <row r="15" spans="1:47" hidden="1" x14ac:dyDescent="0.25">
      <c r="A15" t="s">
        <v>117</v>
      </c>
      <c r="B15" t="s">
        <v>11</v>
      </c>
      <c r="C15" t="s">
        <v>118</v>
      </c>
      <c r="E15" t="s">
        <v>14</v>
      </c>
      <c r="H15">
        <v>2007</v>
      </c>
      <c r="I15" s="2" t="str">
        <f>INDEX(Sheet5!$A:$BL,IF($A$1,MATCH(RIGHT($A15,LEN($A15)-1),Sheet5!$A:$A,0),MATCH($C15,Sheet5!$B:$B,0)),MATCH(I$1,Sheet5!$A$1:$BL$1,0))</f>
        <v>50GP</v>
      </c>
      <c r="J15" s="2" t="str">
        <f>INDEX(Sheet5!$A:$BL,IF($A$1,MATCH(RIGHT($A15,LEN($A15)-1),Sheet5!$A:$A,0),MATCH($C15,Sheet5!$B:$B,0)),MATCH(J$1,Sheet5!$A$1:$BL$1,0))</f>
        <v>RC-14</v>
      </c>
      <c r="K15" s="2" t="str">
        <f>INDEX(Sheet5!$A:$BL,IF($A$1,MATCH(RIGHT($A15,LEN($A15)-1),Sheet5!$A:$A,0),MATCH($C15,Sheet5!$B:$B,0)),MATCH(K$1,Sheet5!$A$1:$BL$1,0))</f>
        <v>4220015</v>
      </c>
      <c r="L15" s="2" t="str">
        <f>INDEX(Sheet5!$A:$BL,IF($A$1,MATCH(RIGHT($A15,LEN($A15)-1),Sheet5!$A:$A,0),MATCH($C15,Sheet5!$B:$B,0)),MATCH(L$1,Sheet5!$A$1:$BL$1,0))</f>
        <v>52187</v>
      </c>
      <c r="M15" s="2">
        <f>INDEX(Sheet5!$A:$BL,IF($A$1,MATCH(RIGHT($A15,LEN($A15)-1),Sheet5!$A:$A,0),MATCH($C15,Sheet5!$B:$B,0)),MATCH(M$1,Sheet5!$A$1:$BL$1,0))</f>
        <v>2008</v>
      </c>
      <c r="N15" s="2">
        <f>INDEX(Sheet5!$A:$BL,IF($A$1,MATCH(RIGHT($A15,LEN($A15)-1),Sheet5!$A:$A,0),MATCH($C15,Sheet5!$B:$B,0)),MATCH(N$1,Sheet5!$A$1:$BL$1,0))</f>
        <v>3</v>
      </c>
      <c r="O15" s="2" t="str">
        <f>INDEX(Sheet5!$A:$BL,IF($A$1,MATCH(RIGHT($A15,LEN($A15)-1),Sheet5!$A:$A,0),MATCH($C15,Sheet5!$B:$B,0)),MATCH(O$1,Sheet5!$A$1:$BL$1,0))</f>
        <v>COMMONWEALTH AIRCRAFT LEASING INC</v>
      </c>
      <c r="P15" s="2" t="str">
        <f>INDEX(Sheet5!$A:$BL,IF($A$1,MATCH(RIGHT($A15,LEN($A15)-1),Sheet5!$A:$A,0),MATCH($C15,Sheet5!$B:$B,0)),MATCH(P$1,Sheet5!$A$1:$BL$1,0))</f>
        <v>C/O MICHAEL ORTIZ P A</v>
      </c>
      <c r="Q15" s="2" t="str">
        <f>INDEX(Sheet5!$A:$BL,IF($A$1,MATCH(RIGHT($A15,LEN($A15)-1),Sheet5!$A:$A,0),MATCH($C15,Sheet5!$B:$B,0)),MATCH(Q$1,Sheet5!$A$1:$BL$1,0))</f>
        <v>1430 S DIXIE HWY STE 321</v>
      </c>
      <c r="R15" s="2" t="str">
        <f>INDEX(Sheet5!$A:$BL,IF($A$1,MATCH(RIGHT($A15,LEN($A15)-1),Sheet5!$A:$A,0),MATCH($C15,Sheet5!$B:$B,0)),MATCH(R$1,Sheet5!$A$1:$BL$1,0))</f>
        <v>CORAL GABLES</v>
      </c>
      <c r="S15" s="2" t="str">
        <f>INDEX(Sheet5!$A:$BL,IF($A$1,MATCH(RIGHT($A15,LEN($A15)-1),Sheet5!$A:$A,0),MATCH($C15,Sheet5!$B:$B,0)),MATCH(S$1,Sheet5!$A$1:$BL$1,0))</f>
        <v>FL</v>
      </c>
      <c r="T15" s="2" t="str">
        <f>INDEX(Sheet5!$A:$BL,IF($A$1,MATCH(RIGHT($A15,LEN($A15)-1),Sheet5!$A:$A,0),MATCH($C15,Sheet5!$B:$B,0)),MATCH(T$1,Sheet5!$A$1:$BL$1,0))</f>
        <v>33141</v>
      </c>
      <c r="U15" s="2" t="str">
        <f>INDEX(Sheet5!$A:$BL,IF($A$1,MATCH(RIGHT($A15,LEN($A15)-1),Sheet5!$A:$A,0),MATCH($C15,Sheet5!$B:$B,0)),MATCH(U$1,Sheet5!$A$1:$BL$1,0))</f>
        <v>7</v>
      </c>
      <c r="V15" s="2">
        <f>INDEX(Sheet5!$A:$BL,IF($A$1,MATCH(RIGHT($A15,LEN($A15)-1),Sheet5!$A:$A,0),MATCH($C15,Sheet5!$B:$B,0)),MATCH(V$1,Sheet5!$A$1:$BL$1,0))</f>
        <v>25</v>
      </c>
      <c r="W15" s="2" t="str">
        <f>INDEX(Sheet5!$A:$BL,IF($A$1,MATCH(RIGHT($A15,LEN($A15)-1),Sheet5!$A:$A,0),MATCH($C15,Sheet5!$B:$B,0)),MATCH(W$1,Sheet5!$A$1:$BL$1,0))</f>
        <v>US</v>
      </c>
      <c r="X15" s="2" t="str">
        <f>INDEX(Sheet5!$A:$BL,IF($A$1,MATCH(RIGHT($A15,LEN($A15)-1),Sheet5!$A:$A,0),MATCH($C15,Sheet5!$B:$B,0)),MATCH(X$1,Sheet5!$A$1:$BL$1,0))</f>
        <v>20200207</v>
      </c>
      <c r="Y15" s="2" t="str">
        <f>INDEX(Sheet5!$A:$BL,IF($A$1,MATCH(RIGHT($A15,LEN($A15)-1),Sheet5!$A:$A,0),MATCH($C15,Sheet5!$B:$B,0)),MATCH(Y$1,Sheet5!$A$1:$BL$1,0))</f>
        <v>20200207</v>
      </c>
      <c r="Z15" s="2" t="str">
        <f>INDEX(Sheet5!$A:$BL,IF($A$1,MATCH(RIGHT($A15,LEN($A15)-1),Sheet5!$A:$A,0),MATCH($C15,Sheet5!$B:$B,0)),MATCH(Z$1,Sheet5!$A$1:$BL$1,0))</f>
        <v>1T</v>
      </c>
      <c r="AA15" s="2" t="str">
        <f>INDEX(Sheet5!$A:$BL,IF($A$1,MATCH(RIGHT($A15,LEN($A15)-1),Sheet5!$A:$A,0),MATCH($C15,Sheet5!$B:$B,0)),MATCH(AA$1,Sheet5!$A$1:$BL$1,0))</f>
        <v>5</v>
      </c>
      <c r="AB15" s="2">
        <f>INDEX(Sheet5!$A:$BL,IF($A$1,MATCH(RIGHT($A15,LEN($A15)-1),Sheet5!$A:$A,0),MATCH($C15,Sheet5!$B:$B,0)),MATCH(AB$1,Sheet5!$A$1:$BL$1,0))</f>
        <v>5</v>
      </c>
      <c r="AC15" s="2" t="str">
        <f>INDEX(Sheet5!$A:$BL,IF($A$1,MATCH(RIGHT($A15,LEN($A15)-1),Sheet5!$A:$A,0),MATCH($C15,Sheet5!$B:$B,0)),MATCH(AC$1,Sheet5!$A$1:$BL$1,0))</f>
        <v>V</v>
      </c>
      <c r="AD15" s="2" t="str">
        <f>INDEX(Sheet5!$A:$BL,IF($A$1,MATCH(RIGHT($A15,LEN($A15)-1),Sheet5!$A:$A,0),MATCH($C15,Sheet5!$B:$B,0)),MATCH(AD$1,Sheet5!$A$1:$BL$1,0))</f>
        <v>51434073</v>
      </c>
      <c r="AE15" s="2" t="str">
        <f>INDEX(Sheet5!$A:$BL,IF($A$1,MATCH(RIGHT($A15,LEN($A15)-1),Sheet5!$A:$A,0),MATCH($C15,Sheet5!$B:$B,0)),MATCH(AE$1,Sheet5!$A$1:$BL$1,0))</f>
        <v/>
      </c>
      <c r="AF15" s="2" t="str">
        <f>INDEX(Sheet5!$A:$BL,IF($A$1,MATCH(RIGHT($A15,LEN($A15)-1),Sheet5!$A:$A,0),MATCH($C15,Sheet5!$B:$B,0)),MATCH(AF$1,Sheet5!$A$1:$BL$1,0))</f>
        <v>20170406</v>
      </c>
      <c r="AG15" s="2" t="str">
        <f>INDEX(Sheet5!$A:$BL,IF($A$1,MATCH(RIGHT($A15,LEN($A15)-1),Sheet5!$A:$A,0),MATCH($C15,Sheet5!$B:$B,0)),MATCH(AG$1,Sheet5!$A$1:$BL$1,0))</f>
        <v/>
      </c>
      <c r="AH15" s="2" t="str">
        <f>INDEX(Sheet5!$A:$BL,IF($A$1,MATCH(RIGHT($A15,LEN($A15)-1),Sheet5!$A:$A,0),MATCH($C15,Sheet5!$B:$B,0)),MATCH(AH$1,Sheet5!$A$1:$BL$1,0))</f>
        <v/>
      </c>
      <c r="AI15" s="2" t="str">
        <f>INDEX(Sheet5!$A:$BL,IF($A$1,MATCH(RIGHT($A15,LEN($A15)-1),Sheet5!$A:$A,0),MATCH($C15,Sheet5!$B:$B,0)),MATCH(AI$1,Sheet5!$A$1:$BL$1,0))</f>
        <v/>
      </c>
      <c r="AJ15" s="2" t="str">
        <f>INDEX(Sheet5!$A:$BL,IF($A$1,MATCH(RIGHT($A15,LEN($A15)-1),Sheet5!$A:$A,0),MATCH($C15,Sheet5!$B:$B,0)),MATCH(AJ$1,Sheet5!$A$1:$BL$1,0))</f>
        <v/>
      </c>
      <c r="AK15" s="2" t="str">
        <f>INDEX(Sheet5!$A:$BL,IF($A$1,MATCH(RIGHT($A15,LEN($A15)-1),Sheet5!$A:$A,0),MATCH($C15,Sheet5!$B:$B,0)),MATCH(AK$1,Sheet5!$A$1:$BL$1,0))</f>
        <v/>
      </c>
      <c r="AL15" s="2" t="str">
        <f>INDEX(Sheet5!$A:$BL,IF($A$1,MATCH(RIGHT($A15,LEN($A15)-1),Sheet5!$A:$A,0),MATCH($C15,Sheet5!$B:$B,0)),MATCH(AL$1,Sheet5!$A$1:$BL$1,0))</f>
        <v>20230228</v>
      </c>
      <c r="AM15" s="2" t="str">
        <f>INDEX(Sheet5!$A:$BL,IF($A$1,MATCH(RIGHT($A15,LEN($A15)-1),Sheet5!$A:$A,0),MATCH($C15,Sheet5!$B:$B,0)),MATCH(AM$1,Sheet5!$A$1:$BL$1,0))</f>
        <v>00384498</v>
      </c>
      <c r="AN15" s="2" t="str">
        <f>INDEX(Sheet5!$A:$BL,IF($A$1,MATCH(RIGHT($A15,LEN($A15)-1),Sheet5!$A:$A,0),MATCH($C15,Sheet5!$B:$B,0)),MATCH(AN$1,Sheet5!$A$1:$BL$1,0))</f>
        <v/>
      </c>
      <c r="AO15" s="2" t="str">
        <f>INDEX(Sheet5!$A:$BL,IF($A$1,MATCH(RIGHT($A15,LEN($A15)-1),Sheet5!$A:$A,0),MATCH($C15,Sheet5!$B:$B,0)),MATCH(AO$1,Sheet5!$A$1:$BL$1,0))</f>
        <v/>
      </c>
      <c r="AP15" s="2" t="str">
        <f>INDEX(Sheet5!$A:$BL,IF($A$1,MATCH(RIGHT($A15,LEN($A15)-1),Sheet5!$A:$A,0),MATCH($C15,Sheet5!$B:$B,0)),MATCH(AP$1,Sheet5!$A$1:$BL$1,0))</f>
        <v>A6383B</v>
      </c>
      <c r="AQ15" s="2" t="str">
        <f>INDEX(Sheet5!$A:$BL,IF($A$1,MATCH(RIGHT($A15,LEN($A15)-1),Sheet5!$A:$A,0),MATCH($C15,Sheet5!$B:$B,0)),MATCH(AQ$1,Sheet5!$A$1:$BL$1,0))</f>
        <v>4220015^</v>
      </c>
      <c r="AR15" s="2">
        <f>INDEX(Sheet5!$A:$BL,IF($A$1,MATCH(RIGHT($A15,LEN($A15)-1),Sheet5!$A:$A,0),MATCH($C15,Sheet5!$B:$B,0)),MATCH(AR$1,Sheet5!$A$1:$BL$1,0))</f>
        <v>43868</v>
      </c>
      <c r="AS15" s="2">
        <f>INDEX(Sheet5!$A:$BL,IF($A$1,MATCH(RIGHT($A15,LEN($A15)-1),Sheet5!$A:$A,0),MATCH($C15,Sheet5!$B:$B,0)),MATCH(AS$1,Sheet5!$A$1:$BL$1,0))</f>
        <v>43868</v>
      </c>
      <c r="AT15" s="2">
        <f>INDEX(Sheet5!$A:$BL,IF($A$1,MATCH(RIGHT($A15,LEN($A15)-1),Sheet5!$A:$A,0),MATCH($C15,Sheet5!$B:$B,0)),MATCH(AT$1,Sheet5!$A$1:$BL$1,0))</f>
        <v>42831</v>
      </c>
      <c r="AU15" s="2">
        <f>INDEX(Sheet5!$A:$BL,IF($A$1,MATCH(RIGHT($A15,LEN($A15)-1),Sheet5!$A:$A,0),MATCH($C15,Sheet5!$B:$B,0)),MATCH(AU$1,Sheet5!$A$1:$BL$1,0))</f>
        <v>44985</v>
      </c>
    </row>
    <row r="16" spans="1:47" x14ac:dyDescent="0.25">
      <c r="A16" t="s">
        <v>129</v>
      </c>
      <c r="B16" t="s">
        <v>11</v>
      </c>
      <c r="C16" t="s">
        <v>130</v>
      </c>
      <c r="E16" t="s">
        <v>14</v>
      </c>
      <c r="H16">
        <v>2008</v>
      </c>
      <c r="I16" s="2" t="e">
        <f>INDEX(Sheet5!$A:$BL,IF($A$1,MATCH(RIGHT($A16,LEN($A16)-1),Sheet5!$A:$A,0),MATCH($C16,Sheet5!$B:$B,0)),MATCH(I$1,Sheet5!$A$1:$BL$1,0))</f>
        <v>#N/A</v>
      </c>
      <c r="J16" s="2" t="e">
        <f>INDEX(Sheet5!$A:$BL,IF($A$1,MATCH(RIGHT($A16,LEN($A16)-1),Sheet5!$A:$A,0),MATCH($C16,Sheet5!$B:$B,0)),MATCH(J$1,Sheet5!$A$1:$BL$1,0))</f>
        <v>#N/A</v>
      </c>
      <c r="K16" s="2" t="e">
        <f>INDEX(Sheet5!$A:$BL,IF($A$1,MATCH(RIGHT($A16,LEN($A16)-1),Sheet5!$A:$A,0),MATCH($C16,Sheet5!$B:$B,0)),MATCH(K$1,Sheet5!$A$1:$BL$1,0))</f>
        <v>#N/A</v>
      </c>
      <c r="L16" s="2" t="e">
        <f>INDEX(Sheet5!$A:$BL,IF($A$1,MATCH(RIGHT($A16,LEN($A16)-1),Sheet5!$A:$A,0),MATCH($C16,Sheet5!$B:$B,0)),MATCH(L$1,Sheet5!$A$1:$BL$1,0))</f>
        <v>#N/A</v>
      </c>
      <c r="M16" s="2" t="e">
        <f>INDEX(Sheet5!$A:$BL,IF($A$1,MATCH(RIGHT($A16,LEN($A16)-1),Sheet5!$A:$A,0),MATCH($C16,Sheet5!$B:$B,0)),MATCH(M$1,Sheet5!$A$1:$BL$1,0))</f>
        <v>#N/A</v>
      </c>
      <c r="N16" s="2" t="e">
        <f>INDEX(Sheet5!$A:$BL,IF($A$1,MATCH(RIGHT($A16,LEN($A16)-1),Sheet5!$A:$A,0),MATCH($C16,Sheet5!$B:$B,0)),MATCH(N$1,Sheet5!$A$1:$BL$1,0))</f>
        <v>#N/A</v>
      </c>
      <c r="O16" s="2" t="e">
        <f>INDEX(Sheet5!$A:$BL,IF($A$1,MATCH(RIGHT($A16,LEN($A16)-1),Sheet5!$A:$A,0),MATCH($C16,Sheet5!$B:$B,0)),MATCH(O$1,Sheet5!$A$1:$BL$1,0))</f>
        <v>#N/A</v>
      </c>
      <c r="P16" s="2" t="e">
        <f>INDEX(Sheet5!$A:$BL,IF($A$1,MATCH(RIGHT($A16,LEN($A16)-1),Sheet5!$A:$A,0),MATCH($C16,Sheet5!$B:$B,0)),MATCH(P$1,Sheet5!$A$1:$BL$1,0))</f>
        <v>#N/A</v>
      </c>
      <c r="Q16" s="2" t="e">
        <f>INDEX(Sheet5!$A:$BL,IF($A$1,MATCH(RIGHT($A16,LEN($A16)-1),Sheet5!$A:$A,0),MATCH($C16,Sheet5!$B:$B,0)),MATCH(Q$1,Sheet5!$A$1:$BL$1,0))</f>
        <v>#N/A</v>
      </c>
      <c r="R16" s="2" t="e">
        <f>INDEX(Sheet5!$A:$BL,IF($A$1,MATCH(RIGHT($A16,LEN($A16)-1),Sheet5!$A:$A,0),MATCH($C16,Sheet5!$B:$B,0)),MATCH(R$1,Sheet5!$A$1:$BL$1,0))</f>
        <v>#N/A</v>
      </c>
      <c r="S16" s="2" t="e">
        <f>INDEX(Sheet5!$A:$BL,IF($A$1,MATCH(RIGHT($A16,LEN($A16)-1),Sheet5!$A:$A,0),MATCH($C16,Sheet5!$B:$B,0)),MATCH(S$1,Sheet5!$A$1:$BL$1,0))</f>
        <v>#N/A</v>
      </c>
      <c r="T16" s="2" t="e">
        <f>INDEX(Sheet5!$A:$BL,IF($A$1,MATCH(RIGHT($A16,LEN($A16)-1),Sheet5!$A:$A,0),MATCH($C16,Sheet5!$B:$B,0)),MATCH(T$1,Sheet5!$A$1:$BL$1,0))</f>
        <v>#N/A</v>
      </c>
      <c r="U16" s="2" t="e">
        <f>INDEX(Sheet5!$A:$BL,IF($A$1,MATCH(RIGHT($A16,LEN($A16)-1),Sheet5!$A:$A,0),MATCH($C16,Sheet5!$B:$B,0)),MATCH(U$1,Sheet5!$A$1:$BL$1,0))</f>
        <v>#N/A</v>
      </c>
      <c r="V16" s="2" t="e">
        <f>INDEX(Sheet5!$A:$BL,IF($A$1,MATCH(RIGHT($A16,LEN($A16)-1),Sheet5!$A:$A,0),MATCH($C16,Sheet5!$B:$B,0)),MATCH(V$1,Sheet5!$A$1:$BL$1,0))</f>
        <v>#N/A</v>
      </c>
      <c r="W16" s="2" t="e">
        <f>INDEX(Sheet5!$A:$BL,IF($A$1,MATCH(RIGHT($A16,LEN($A16)-1),Sheet5!$A:$A,0),MATCH($C16,Sheet5!$B:$B,0)),MATCH(W$1,Sheet5!$A$1:$BL$1,0))</f>
        <v>#N/A</v>
      </c>
      <c r="X16" s="2" t="e">
        <f>INDEX(Sheet5!$A:$BL,IF($A$1,MATCH(RIGHT($A16,LEN($A16)-1),Sheet5!$A:$A,0),MATCH($C16,Sheet5!$B:$B,0)),MATCH(X$1,Sheet5!$A$1:$BL$1,0))</f>
        <v>#N/A</v>
      </c>
      <c r="Y16" s="2" t="e">
        <f>INDEX(Sheet5!$A:$BL,IF($A$1,MATCH(RIGHT($A16,LEN($A16)-1),Sheet5!$A:$A,0),MATCH($C16,Sheet5!$B:$B,0)),MATCH(Y$1,Sheet5!$A$1:$BL$1,0))</f>
        <v>#N/A</v>
      </c>
      <c r="Z16" s="2" t="e">
        <f>INDEX(Sheet5!$A:$BL,IF($A$1,MATCH(RIGHT($A16,LEN($A16)-1),Sheet5!$A:$A,0),MATCH($C16,Sheet5!$B:$B,0)),MATCH(Z$1,Sheet5!$A$1:$BL$1,0))</f>
        <v>#N/A</v>
      </c>
      <c r="AA16" s="2" t="e">
        <f>INDEX(Sheet5!$A:$BL,IF($A$1,MATCH(RIGHT($A16,LEN($A16)-1),Sheet5!$A:$A,0),MATCH($C16,Sheet5!$B:$B,0)),MATCH(AA$1,Sheet5!$A$1:$BL$1,0))</f>
        <v>#N/A</v>
      </c>
      <c r="AB16" s="2" t="e">
        <f>INDEX(Sheet5!$A:$BL,IF($A$1,MATCH(RIGHT($A16,LEN($A16)-1),Sheet5!$A:$A,0),MATCH($C16,Sheet5!$B:$B,0)),MATCH(AB$1,Sheet5!$A$1:$BL$1,0))</f>
        <v>#N/A</v>
      </c>
      <c r="AC16" s="2" t="e">
        <f>INDEX(Sheet5!$A:$BL,IF($A$1,MATCH(RIGHT($A16,LEN($A16)-1),Sheet5!$A:$A,0),MATCH($C16,Sheet5!$B:$B,0)),MATCH(AC$1,Sheet5!$A$1:$BL$1,0))</f>
        <v>#N/A</v>
      </c>
      <c r="AD16" s="2" t="e">
        <f>INDEX(Sheet5!$A:$BL,IF($A$1,MATCH(RIGHT($A16,LEN($A16)-1),Sheet5!$A:$A,0),MATCH($C16,Sheet5!$B:$B,0)),MATCH(AD$1,Sheet5!$A$1:$BL$1,0))</f>
        <v>#N/A</v>
      </c>
      <c r="AE16" s="2" t="e">
        <f>INDEX(Sheet5!$A:$BL,IF($A$1,MATCH(RIGHT($A16,LEN($A16)-1),Sheet5!$A:$A,0),MATCH($C16,Sheet5!$B:$B,0)),MATCH(AE$1,Sheet5!$A$1:$BL$1,0))</f>
        <v>#N/A</v>
      </c>
      <c r="AF16" s="2" t="e">
        <f>INDEX(Sheet5!$A:$BL,IF($A$1,MATCH(RIGHT($A16,LEN($A16)-1),Sheet5!$A:$A,0),MATCH($C16,Sheet5!$B:$B,0)),MATCH(AF$1,Sheet5!$A$1:$BL$1,0))</f>
        <v>#N/A</v>
      </c>
      <c r="AG16" s="2" t="e">
        <f>INDEX(Sheet5!$A:$BL,IF($A$1,MATCH(RIGHT($A16,LEN($A16)-1),Sheet5!$A:$A,0),MATCH($C16,Sheet5!$B:$B,0)),MATCH(AG$1,Sheet5!$A$1:$BL$1,0))</f>
        <v>#N/A</v>
      </c>
      <c r="AH16" s="2" t="e">
        <f>INDEX(Sheet5!$A:$BL,IF($A$1,MATCH(RIGHT($A16,LEN($A16)-1),Sheet5!$A:$A,0),MATCH($C16,Sheet5!$B:$B,0)),MATCH(AH$1,Sheet5!$A$1:$BL$1,0))</f>
        <v>#N/A</v>
      </c>
      <c r="AI16" s="2" t="e">
        <f>INDEX(Sheet5!$A:$BL,IF($A$1,MATCH(RIGHT($A16,LEN($A16)-1),Sheet5!$A:$A,0),MATCH($C16,Sheet5!$B:$B,0)),MATCH(AI$1,Sheet5!$A$1:$BL$1,0))</f>
        <v>#N/A</v>
      </c>
      <c r="AJ16" s="2" t="e">
        <f>INDEX(Sheet5!$A:$BL,IF($A$1,MATCH(RIGHT($A16,LEN($A16)-1),Sheet5!$A:$A,0),MATCH($C16,Sheet5!$B:$B,0)),MATCH(AJ$1,Sheet5!$A$1:$BL$1,0))</f>
        <v>#N/A</v>
      </c>
      <c r="AK16" s="2" t="e">
        <f>INDEX(Sheet5!$A:$BL,IF($A$1,MATCH(RIGHT($A16,LEN($A16)-1),Sheet5!$A:$A,0),MATCH($C16,Sheet5!$B:$B,0)),MATCH(AK$1,Sheet5!$A$1:$BL$1,0))</f>
        <v>#N/A</v>
      </c>
      <c r="AL16" s="2" t="e">
        <f>INDEX(Sheet5!$A:$BL,IF($A$1,MATCH(RIGHT($A16,LEN($A16)-1),Sheet5!$A:$A,0),MATCH($C16,Sheet5!$B:$B,0)),MATCH(AL$1,Sheet5!$A$1:$BL$1,0))</f>
        <v>#N/A</v>
      </c>
      <c r="AM16" s="2" t="e">
        <f>INDEX(Sheet5!$A:$BL,IF($A$1,MATCH(RIGHT($A16,LEN($A16)-1),Sheet5!$A:$A,0),MATCH($C16,Sheet5!$B:$B,0)),MATCH(AM$1,Sheet5!$A$1:$BL$1,0))</f>
        <v>#N/A</v>
      </c>
      <c r="AN16" s="2" t="e">
        <f>INDEX(Sheet5!$A:$BL,IF($A$1,MATCH(RIGHT($A16,LEN($A16)-1),Sheet5!$A:$A,0),MATCH($C16,Sheet5!$B:$B,0)),MATCH(AN$1,Sheet5!$A$1:$BL$1,0))</f>
        <v>#N/A</v>
      </c>
      <c r="AO16" s="2" t="e">
        <f>INDEX(Sheet5!$A:$BL,IF($A$1,MATCH(RIGHT($A16,LEN($A16)-1),Sheet5!$A:$A,0),MATCH($C16,Sheet5!$B:$B,0)),MATCH(AO$1,Sheet5!$A$1:$BL$1,0))</f>
        <v>#N/A</v>
      </c>
      <c r="AP16" s="2" t="e">
        <f>INDEX(Sheet5!$A:$BL,IF($A$1,MATCH(RIGHT($A16,LEN($A16)-1),Sheet5!$A:$A,0),MATCH($C16,Sheet5!$B:$B,0)),MATCH(AP$1,Sheet5!$A$1:$BL$1,0))</f>
        <v>#N/A</v>
      </c>
      <c r="AQ16" s="2" t="e">
        <f>INDEX(Sheet5!$A:$BL,IF($A$1,MATCH(RIGHT($A16,LEN($A16)-1),Sheet5!$A:$A,0),MATCH($C16,Sheet5!$B:$B,0)),MATCH(AQ$1,Sheet5!$A$1:$BL$1,0))</f>
        <v>#N/A</v>
      </c>
      <c r="AR16" s="2" t="e">
        <f>INDEX(Sheet5!$A:$BL,IF($A$1,MATCH(RIGHT($A16,LEN($A16)-1),Sheet5!$A:$A,0),MATCH($C16,Sheet5!$B:$B,0)),MATCH(AR$1,Sheet5!$A$1:$BL$1,0))</f>
        <v>#N/A</v>
      </c>
      <c r="AS16" s="2" t="e">
        <f>INDEX(Sheet5!$A:$BL,IF($A$1,MATCH(RIGHT($A16,LEN($A16)-1),Sheet5!$A:$A,0),MATCH($C16,Sheet5!$B:$B,0)),MATCH(AS$1,Sheet5!$A$1:$BL$1,0))</f>
        <v>#N/A</v>
      </c>
      <c r="AT16" s="2" t="e">
        <f>INDEX(Sheet5!$A:$BL,IF($A$1,MATCH(RIGHT($A16,LEN($A16)-1),Sheet5!$A:$A,0),MATCH($C16,Sheet5!$B:$B,0)),MATCH(AT$1,Sheet5!$A$1:$BL$1,0))</f>
        <v>#N/A</v>
      </c>
      <c r="AU16" s="2" t="e">
        <f>INDEX(Sheet5!$A:$BL,IF($A$1,MATCH(RIGHT($A16,LEN($A16)-1),Sheet5!$A:$A,0),MATCH($C16,Sheet5!$B:$B,0)),MATCH(AU$1,Sheet5!$A$1:$BL$1,0))</f>
        <v>#N/A</v>
      </c>
    </row>
    <row r="17" spans="1:47" hidden="1" x14ac:dyDescent="0.25">
      <c r="A17" t="s">
        <v>137</v>
      </c>
      <c r="B17" t="s">
        <v>11</v>
      </c>
      <c r="C17" t="s">
        <v>138</v>
      </c>
      <c r="E17" t="s">
        <v>14</v>
      </c>
      <c r="H17">
        <v>2008</v>
      </c>
      <c r="I17" s="2" t="str">
        <f>INDEX(Sheet5!$A:$BL,IF($A$1,MATCH(RIGHT($A17,LEN($A17)-1),Sheet5!$A:$A,0),MATCH($C17,Sheet5!$B:$B,0)),MATCH(I$1,Sheet5!$A$1:$BL$1,0))</f>
        <v>9930</v>
      </c>
      <c r="J17" s="2" t="str">
        <f>INDEX(Sheet5!$A:$BL,IF($A$1,MATCH(RIGHT($A17,LEN($A17)-1),Sheet5!$A:$A,0),MATCH($C17,Sheet5!$B:$B,0)),MATCH(J$1,Sheet5!$A$1:$BL$1,0))</f>
        <v>RC-16</v>
      </c>
      <c r="K17" s="2" t="str">
        <f>INDEX(Sheet5!$A:$BL,IF($A$1,MATCH(RIGHT($A17,LEN($A17)-1),Sheet5!$A:$A,0),MATCH($C17,Sheet5!$B:$B,0)),MATCH(K$1,Sheet5!$A$1:$BL$1,0))</f>
        <v>4220016</v>
      </c>
      <c r="L17" s="2" t="str">
        <f>INDEX(Sheet5!$A:$BL,IF($A$1,MATCH(RIGHT($A17,LEN($A17)-1),Sheet5!$A:$A,0),MATCH($C17,Sheet5!$B:$B,0)),MATCH(L$1,Sheet5!$A$1:$BL$1,0))</f>
        <v>52187</v>
      </c>
      <c r="M17" s="2">
        <f>INDEX(Sheet5!$A:$BL,IF($A$1,MATCH(RIGHT($A17,LEN($A17)-1),Sheet5!$A:$A,0),MATCH($C17,Sheet5!$B:$B,0)),MATCH(M$1,Sheet5!$A$1:$BL$1,0))</f>
        <v>2008</v>
      </c>
      <c r="N17" s="2">
        <f>INDEX(Sheet5!$A:$BL,IF($A$1,MATCH(RIGHT($A17,LEN($A17)-1),Sheet5!$A:$A,0),MATCH($C17,Sheet5!$B:$B,0)),MATCH(N$1,Sheet5!$A$1:$BL$1,0))</f>
        <v>7</v>
      </c>
      <c r="O17" s="2" t="str">
        <f>INDEX(Sheet5!$A:$BL,IF($A$1,MATCH(RIGHT($A17,LEN($A17)-1),Sheet5!$A:$A,0),MATCH($C17,Sheet5!$B:$B,0)),MATCH(O$1,Sheet5!$A$1:$BL$1,0))</f>
        <v>BEARD AVIATION LLC</v>
      </c>
      <c r="P17" s="2" t="str">
        <f>INDEX(Sheet5!$A:$BL,IF($A$1,MATCH(RIGHT($A17,LEN($A17)-1),Sheet5!$A:$A,0),MATCH($C17,Sheet5!$B:$B,0)),MATCH(P$1,Sheet5!$A$1:$BL$1,0))</f>
        <v>214 E LAKE RD</v>
      </c>
      <c r="Q17" s="2" t="str">
        <f>INDEX(Sheet5!$A:$BL,IF($A$1,MATCH(RIGHT($A17,LEN($A17)-1),Sheet5!$A:$A,0),MATCH($C17,Sheet5!$B:$B,0)),MATCH(Q$1,Sheet5!$A$1:$BL$1,0))</f>
        <v/>
      </c>
      <c r="R17" s="2" t="str">
        <f>INDEX(Sheet5!$A:$BL,IF($A$1,MATCH(RIGHT($A17,LEN($A17)-1),Sheet5!$A:$A,0),MATCH($C17,Sheet5!$B:$B,0)),MATCH(R$1,Sheet5!$A$1:$BL$1,0))</f>
        <v>TUXEDO PARK</v>
      </c>
      <c r="S17" s="2" t="str">
        <f>INDEX(Sheet5!$A:$BL,IF($A$1,MATCH(RIGHT($A17,LEN($A17)-1),Sheet5!$A:$A,0),MATCH($C17,Sheet5!$B:$B,0)),MATCH(S$1,Sheet5!$A$1:$BL$1,0))</f>
        <v>NY</v>
      </c>
      <c r="T17" s="2" t="str">
        <f>INDEX(Sheet5!$A:$BL,IF($A$1,MATCH(RIGHT($A17,LEN($A17)-1),Sheet5!$A:$A,0),MATCH($C17,Sheet5!$B:$B,0)),MATCH(T$1,Sheet5!$A$1:$BL$1,0))</f>
        <v>109874260</v>
      </c>
      <c r="U17" s="2" t="str">
        <f>INDEX(Sheet5!$A:$BL,IF($A$1,MATCH(RIGHT($A17,LEN($A17)-1),Sheet5!$A:$A,0),MATCH($C17,Sheet5!$B:$B,0)),MATCH(U$1,Sheet5!$A$1:$BL$1,0))</f>
        <v>1</v>
      </c>
      <c r="V17" s="2">
        <f>INDEX(Sheet5!$A:$BL,IF($A$1,MATCH(RIGHT($A17,LEN($A17)-1),Sheet5!$A:$A,0),MATCH($C17,Sheet5!$B:$B,0)),MATCH(V$1,Sheet5!$A$1:$BL$1,0))</f>
        <v>71</v>
      </c>
      <c r="W17" s="2" t="str">
        <f>INDEX(Sheet5!$A:$BL,IF($A$1,MATCH(RIGHT($A17,LEN($A17)-1),Sheet5!$A:$A,0),MATCH($C17,Sheet5!$B:$B,0)),MATCH(W$1,Sheet5!$A$1:$BL$1,0))</f>
        <v>US</v>
      </c>
      <c r="X17" s="2" t="str">
        <f>INDEX(Sheet5!$A:$BL,IF($A$1,MATCH(RIGHT($A17,LEN($A17)-1),Sheet5!$A:$A,0),MATCH($C17,Sheet5!$B:$B,0)),MATCH(X$1,Sheet5!$A$1:$BL$1,0))</f>
        <v>20190129</v>
      </c>
      <c r="Y17" s="2" t="str">
        <f>INDEX(Sheet5!$A:$BL,IF($A$1,MATCH(RIGHT($A17,LEN($A17)-1),Sheet5!$A:$A,0),MATCH($C17,Sheet5!$B:$B,0)),MATCH(Y$1,Sheet5!$A$1:$BL$1,0))</f>
        <v>20180508</v>
      </c>
      <c r="Z17" s="2" t="str">
        <f>INDEX(Sheet5!$A:$BL,IF($A$1,MATCH(RIGHT($A17,LEN($A17)-1),Sheet5!$A:$A,0),MATCH($C17,Sheet5!$B:$B,0)),MATCH(Z$1,Sheet5!$A$1:$BL$1,0))</f>
        <v>1T</v>
      </c>
      <c r="AA17" s="2" t="str">
        <f>INDEX(Sheet5!$A:$BL,IF($A$1,MATCH(RIGHT($A17,LEN($A17)-1),Sheet5!$A:$A,0),MATCH($C17,Sheet5!$B:$B,0)),MATCH(AA$1,Sheet5!$A$1:$BL$1,0))</f>
        <v>5</v>
      </c>
      <c r="AB17" s="2">
        <f>INDEX(Sheet5!$A:$BL,IF($A$1,MATCH(RIGHT($A17,LEN($A17)-1),Sheet5!$A:$A,0),MATCH($C17,Sheet5!$B:$B,0)),MATCH(AB$1,Sheet5!$A$1:$BL$1,0))</f>
        <v>5</v>
      </c>
      <c r="AC17" s="2" t="str">
        <f>INDEX(Sheet5!$A:$BL,IF($A$1,MATCH(RIGHT($A17,LEN($A17)-1),Sheet5!$A:$A,0),MATCH($C17,Sheet5!$B:$B,0)),MATCH(AC$1,Sheet5!$A$1:$BL$1,0))</f>
        <v>25</v>
      </c>
      <c r="AD17" s="2" t="str">
        <f>INDEX(Sheet5!$A:$BL,IF($A$1,MATCH(RIGHT($A17,LEN($A17)-1),Sheet5!$A:$A,0),MATCH($C17,Sheet5!$B:$B,0)),MATCH(AD$1,Sheet5!$A$1:$BL$1,0))</f>
        <v>53360040</v>
      </c>
      <c r="AE17" s="2" t="str">
        <f>INDEX(Sheet5!$A:$BL,IF($A$1,MATCH(RIGHT($A17,LEN($A17)-1),Sheet5!$A:$A,0),MATCH($C17,Sheet5!$B:$B,0)),MATCH(AE$1,Sheet5!$A$1:$BL$1,0))</f>
        <v/>
      </c>
      <c r="AF17" s="2" t="str">
        <f>INDEX(Sheet5!$A:$BL,IF($A$1,MATCH(RIGHT($A17,LEN($A17)-1),Sheet5!$A:$A,0),MATCH($C17,Sheet5!$B:$B,0)),MATCH(AF$1,Sheet5!$A$1:$BL$1,0))</f>
        <v>20081227</v>
      </c>
      <c r="AG17" s="2" t="str">
        <f>INDEX(Sheet5!$A:$BL,IF($A$1,MATCH(RIGHT($A17,LEN($A17)-1),Sheet5!$A:$A,0),MATCH($C17,Sheet5!$B:$B,0)),MATCH(AG$1,Sheet5!$A$1:$BL$1,0))</f>
        <v/>
      </c>
      <c r="AH17" s="2" t="str">
        <f>INDEX(Sheet5!$A:$BL,IF($A$1,MATCH(RIGHT($A17,LEN($A17)-1),Sheet5!$A:$A,0),MATCH($C17,Sheet5!$B:$B,0)),MATCH(AH$1,Sheet5!$A$1:$BL$1,0))</f>
        <v/>
      </c>
      <c r="AI17" s="2" t="str">
        <f>INDEX(Sheet5!$A:$BL,IF($A$1,MATCH(RIGHT($A17,LEN($A17)-1),Sheet5!$A:$A,0),MATCH($C17,Sheet5!$B:$B,0)),MATCH(AI$1,Sheet5!$A$1:$BL$1,0))</f>
        <v/>
      </c>
      <c r="AJ17" s="2" t="str">
        <f>INDEX(Sheet5!$A:$BL,IF($A$1,MATCH(RIGHT($A17,LEN($A17)-1),Sheet5!$A:$A,0),MATCH($C17,Sheet5!$B:$B,0)),MATCH(AJ$1,Sheet5!$A$1:$BL$1,0))</f>
        <v/>
      </c>
      <c r="AK17" s="2" t="str">
        <f>INDEX(Sheet5!$A:$BL,IF($A$1,MATCH(RIGHT($A17,LEN($A17)-1),Sheet5!$A:$A,0),MATCH($C17,Sheet5!$B:$B,0)),MATCH(AK$1,Sheet5!$A$1:$BL$1,0))</f>
        <v/>
      </c>
      <c r="AL17" s="2" t="str">
        <f>INDEX(Sheet5!$A:$BL,IF($A$1,MATCH(RIGHT($A17,LEN($A17)-1),Sheet5!$A:$A,0),MATCH($C17,Sheet5!$B:$B,0)),MATCH(AL$1,Sheet5!$A$1:$BL$1,0))</f>
        <v>20210531</v>
      </c>
      <c r="AM17" s="2" t="str">
        <f>INDEX(Sheet5!$A:$BL,IF($A$1,MATCH(RIGHT($A17,LEN($A17)-1),Sheet5!$A:$A,0),MATCH($C17,Sheet5!$B:$B,0)),MATCH(AM$1,Sheet5!$A$1:$BL$1,0))</f>
        <v>01002358</v>
      </c>
      <c r="AN17" s="2" t="str">
        <f>INDEX(Sheet5!$A:$BL,IF($A$1,MATCH(RIGHT($A17,LEN($A17)-1),Sheet5!$A:$A,0),MATCH($C17,Sheet5!$B:$B,0)),MATCH(AN$1,Sheet5!$A$1:$BL$1,0))</f>
        <v/>
      </c>
      <c r="AO17" s="2" t="str">
        <f>INDEX(Sheet5!$A:$BL,IF($A$1,MATCH(RIGHT($A17,LEN($A17)-1),Sheet5!$A:$A,0),MATCH($C17,Sheet5!$B:$B,0)),MATCH(AO$1,Sheet5!$A$1:$BL$1,0))</f>
        <v/>
      </c>
      <c r="AP17" s="2" t="str">
        <f>INDEX(Sheet5!$A:$BL,IF($A$1,MATCH(RIGHT($A17,LEN($A17)-1),Sheet5!$A:$A,0),MATCH($C17,Sheet5!$B:$B,0)),MATCH(AP$1,Sheet5!$A$1:$BL$1,0))</f>
        <v>ADE020</v>
      </c>
      <c r="AQ17" s="2" t="str">
        <f>INDEX(Sheet5!$A:$BL,IF($A$1,MATCH(RIGHT($A17,LEN($A17)-1),Sheet5!$A:$A,0),MATCH($C17,Sheet5!$B:$B,0)),MATCH(AQ$1,Sheet5!$A$1:$BL$1,0))</f>
        <v>4220016^</v>
      </c>
      <c r="AR17" s="2">
        <f>INDEX(Sheet5!$A:$BL,IF($A$1,MATCH(RIGHT($A17,LEN($A17)-1),Sheet5!$A:$A,0),MATCH($C17,Sheet5!$B:$B,0)),MATCH(AR$1,Sheet5!$A$1:$BL$1,0))</f>
        <v>43494</v>
      </c>
      <c r="AS17" s="2">
        <f>INDEX(Sheet5!$A:$BL,IF($A$1,MATCH(RIGHT($A17,LEN($A17)-1),Sheet5!$A:$A,0),MATCH($C17,Sheet5!$B:$B,0)),MATCH(AS$1,Sheet5!$A$1:$BL$1,0))</f>
        <v>43228</v>
      </c>
      <c r="AT17" s="2">
        <f>INDEX(Sheet5!$A:$BL,IF($A$1,MATCH(RIGHT($A17,LEN($A17)-1),Sheet5!$A:$A,0),MATCH($C17,Sheet5!$B:$B,0)),MATCH(AT$1,Sheet5!$A$1:$BL$1,0))</f>
        <v>39809</v>
      </c>
      <c r="AU17" s="2">
        <f>INDEX(Sheet5!$A:$BL,IF($A$1,MATCH(RIGHT($A17,LEN($A17)-1),Sheet5!$A:$A,0),MATCH($C17,Sheet5!$B:$B,0)),MATCH(AU$1,Sheet5!$A$1:$BL$1,0))</f>
        <v>44347</v>
      </c>
    </row>
    <row r="18" spans="1:47" hidden="1" x14ac:dyDescent="0.25">
      <c r="A18" t="s">
        <v>146</v>
      </c>
      <c r="B18" t="s">
        <v>11</v>
      </c>
      <c r="C18" t="s">
        <v>147</v>
      </c>
      <c r="E18" t="s">
        <v>14</v>
      </c>
      <c r="H18">
        <v>2009</v>
      </c>
      <c r="I18" s="2" t="str">
        <f>INDEX(Sheet5!$A:$BL,IF($A$1,MATCH(RIGHT($A18,LEN($A18)-1),Sheet5!$A:$A,0),MATCH($C18,Sheet5!$B:$B,0)),MATCH(I$1,Sheet5!$A$1:$BL$1,0))</f>
        <v>900H</v>
      </c>
      <c r="J18" s="2" t="str">
        <f>INDEX(Sheet5!$A:$BL,IF($A$1,MATCH(RIGHT($A18,LEN($A18)-1),Sheet5!$A:$A,0),MATCH($C18,Sheet5!$B:$B,0)),MATCH(J$1,Sheet5!$A$1:$BL$1,0))</f>
        <v>RC-17</v>
      </c>
      <c r="K18" s="2" t="str">
        <f>INDEX(Sheet5!$A:$BL,IF($A$1,MATCH(RIGHT($A18,LEN($A18)-1),Sheet5!$A:$A,0),MATCH($C18,Sheet5!$B:$B,0)),MATCH(K$1,Sheet5!$A$1:$BL$1,0))</f>
        <v>4220016</v>
      </c>
      <c r="L18" s="2" t="str">
        <f>INDEX(Sheet5!$A:$BL,IF($A$1,MATCH(RIGHT($A18,LEN($A18)-1),Sheet5!$A:$A,0),MATCH($C18,Sheet5!$B:$B,0)),MATCH(L$1,Sheet5!$A$1:$BL$1,0))</f>
        <v>52187</v>
      </c>
      <c r="M18" s="2">
        <f>INDEX(Sheet5!$A:$BL,IF($A$1,MATCH(RIGHT($A18,LEN($A18)-1),Sheet5!$A:$A,0),MATCH($C18,Sheet5!$B:$B,0)),MATCH(M$1,Sheet5!$A$1:$BL$1,0))</f>
        <v>2009</v>
      </c>
      <c r="N18" s="2">
        <f>INDEX(Sheet5!$A:$BL,IF($A$1,MATCH(RIGHT($A18,LEN($A18)-1),Sheet5!$A:$A,0),MATCH($C18,Sheet5!$B:$B,0)),MATCH(N$1,Sheet5!$A$1:$BL$1,0))</f>
        <v>3</v>
      </c>
      <c r="O18" s="2" t="str">
        <f>INDEX(Sheet5!$A:$BL,IF($A$1,MATCH(RIGHT($A18,LEN($A18)-1),Sheet5!$A:$A,0),MATCH($C18,Sheet5!$B:$B,0)),MATCH(O$1,Sheet5!$A$1:$BL$1,0))</f>
        <v>HOAK TRAVEL INC</v>
      </c>
      <c r="P18" s="2" t="str">
        <f>INDEX(Sheet5!$A:$BL,IF($A$1,MATCH(RIGHT($A18,LEN($A18)-1),Sheet5!$A:$A,0),MATCH($C18,Sheet5!$B:$B,0)),MATCH(P$1,Sheet5!$A$1:$BL$1,0))</f>
        <v>117 SALEM CHURCH RD</v>
      </c>
      <c r="Q18" s="2" t="str">
        <f>INDEX(Sheet5!$A:$BL,IF($A$1,MATCH(RIGHT($A18,LEN($A18)-1),Sheet5!$A:$A,0),MATCH($C18,Sheet5!$B:$B,0)),MATCH(Q$1,Sheet5!$A$1:$BL$1,0))</f>
        <v/>
      </c>
      <c r="R18" s="2" t="str">
        <f>INDEX(Sheet5!$A:$BL,IF($A$1,MATCH(RIGHT($A18,LEN($A18)-1),Sheet5!$A:$A,0),MATCH($C18,Sheet5!$B:$B,0)),MATCH(R$1,Sheet5!$A$1:$BL$1,0))</f>
        <v>NEWARK</v>
      </c>
      <c r="S18" s="2" t="str">
        <f>INDEX(Sheet5!$A:$BL,IF($A$1,MATCH(RIGHT($A18,LEN($A18)-1),Sheet5!$A:$A,0),MATCH($C18,Sheet5!$B:$B,0)),MATCH(S$1,Sheet5!$A$1:$BL$1,0))</f>
        <v>DE</v>
      </c>
      <c r="T18" s="2" t="str">
        <f>INDEX(Sheet5!$A:$BL,IF($A$1,MATCH(RIGHT($A18,LEN($A18)-1),Sheet5!$A:$A,0),MATCH($C18,Sheet5!$B:$B,0)),MATCH(T$1,Sheet5!$A$1:$BL$1,0))</f>
        <v>197132940</v>
      </c>
      <c r="U18" s="2" t="str">
        <f>INDEX(Sheet5!$A:$BL,IF($A$1,MATCH(RIGHT($A18,LEN($A18)-1),Sheet5!$A:$A,0),MATCH($C18,Sheet5!$B:$B,0)),MATCH(U$1,Sheet5!$A$1:$BL$1,0))</f>
        <v>1</v>
      </c>
      <c r="V18" s="2">
        <f>INDEX(Sheet5!$A:$BL,IF($A$1,MATCH(RIGHT($A18,LEN($A18)-1),Sheet5!$A:$A,0),MATCH($C18,Sheet5!$B:$B,0)),MATCH(V$1,Sheet5!$A$1:$BL$1,0))</f>
        <v>3</v>
      </c>
      <c r="W18" s="2" t="str">
        <f>INDEX(Sheet5!$A:$BL,IF($A$1,MATCH(RIGHT($A18,LEN($A18)-1),Sheet5!$A:$A,0),MATCH($C18,Sheet5!$B:$B,0)),MATCH(W$1,Sheet5!$A$1:$BL$1,0))</f>
        <v>US</v>
      </c>
      <c r="X18" s="2" t="str">
        <f>INDEX(Sheet5!$A:$BL,IF($A$1,MATCH(RIGHT($A18,LEN($A18)-1),Sheet5!$A:$A,0),MATCH($C18,Sheet5!$B:$B,0)),MATCH(X$1,Sheet5!$A$1:$BL$1,0))</f>
        <v>20190208</v>
      </c>
      <c r="Y18" s="2" t="str">
        <f>INDEX(Sheet5!$A:$BL,IF($A$1,MATCH(RIGHT($A18,LEN($A18)-1),Sheet5!$A:$A,0),MATCH($C18,Sheet5!$B:$B,0)),MATCH(Y$1,Sheet5!$A$1:$BL$1,0))</f>
        <v>20181120</v>
      </c>
      <c r="Z18" s="2" t="str">
        <f>INDEX(Sheet5!$A:$BL,IF($A$1,MATCH(RIGHT($A18,LEN($A18)-1),Sheet5!$A:$A,0),MATCH($C18,Sheet5!$B:$B,0)),MATCH(Z$1,Sheet5!$A$1:$BL$1,0))</f>
        <v>1T</v>
      </c>
      <c r="AA18" s="2" t="str">
        <f>INDEX(Sheet5!$A:$BL,IF($A$1,MATCH(RIGHT($A18,LEN($A18)-1),Sheet5!$A:$A,0),MATCH($C18,Sheet5!$B:$B,0)),MATCH(AA$1,Sheet5!$A$1:$BL$1,0))</f>
        <v>5</v>
      </c>
      <c r="AB18" s="2">
        <f>INDEX(Sheet5!$A:$BL,IF($A$1,MATCH(RIGHT($A18,LEN($A18)-1),Sheet5!$A:$A,0),MATCH($C18,Sheet5!$B:$B,0)),MATCH(AB$1,Sheet5!$A$1:$BL$1,0))</f>
        <v>5</v>
      </c>
      <c r="AC18" s="2" t="str">
        <f>INDEX(Sheet5!$A:$BL,IF($A$1,MATCH(RIGHT($A18,LEN($A18)-1),Sheet5!$A:$A,0),MATCH($C18,Sheet5!$B:$B,0)),MATCH(AC$1,Sheet5!$A$1:$BL$1,0))</f>
        <v>V</v>
      </c>
      <c r="AD18" s="2" t="str">
        <f>INDEX(Sheet5!$A:$BL,IF($A$1,MATCH(RIGHT($A18,LEN($A18)-1),Sheet5!$A:$A,0),MATCH($C18,Sheet5!$B:$B,0)),MATCH(AD$1,Sheet5!$A$1:$BL$1,0))</f>
        <v>53067733</v>
      </c>
      <c r="AE18" s="2" t="str">
        <f>INDEX(Sheet5!$A:$BL,IF($A$1,MATCH(RIGHT($A18,LEN($A18)-1),Sheet5!$A:$A,0),MATCH($C18,Sheet5!$B:$B,0)),MATCH(AE$1,Sheet5!$A$1:$BL$1,0))</f>
        <v/>
      </c>
      <c r="AF18" s="2" t="str">
        <f>INDEX(Sheet5!$A:$BL,IF($A$1,MATCH(RIGHT($A18,LEN($A18)-1),Sheet5!$A:$A,0),MATCH($C18,Sheet5!$B:$B,0)),MATCH(AF$1,Sheet5!$A$1:$BL$1,0))</f>
        <v>20111111</v>
      </c>
      <c r="AG18" s="2" t="str">
        <f>INDEX(Sheet5!$A:$BL,IF($A$1,MATCH(RIGHT($A18,LEN($A18)-1),Sheet5!$A:$A,0),MATCH($C18,Sheet5!$B:$B,0)),MATCH(AG$1,Sheet5!$A$1:$BL$1,0))</f>
        <v/>
      </c>
      <c r="AH18" s="2" t="str">
        <f>INDEX(Sheet5!$A:$BL,IF($A$1,MATCH(RIGHT($A18,LEN($A18)-1),Sheet5!$A:$A,0),MATCH($C18,Sheet5!$B:$B,0)),MATCH(AH$1,Sheet5!$A$1:$BL$1,0))</f>
        <v/>
      </c>
      <c r="AI18" s="2" t="str">
        <f>INDEX(Sheet5!$A:$BL,IF($A$1,MATCH(RIGHT($A18,LEN($A18)-1),Sheet5!$A:$A,0),MATCH($C18,Sheet5!$B:$B,0)),MATCH(AI$1,Sheet5!$A$1:$BL$1,0))</f>
        <v/>
      </c>
      <c r="AJ18" s="2" t="str">
        <f>INDEX(Sheet5!$A:$BL,IF($A$1,MATCH(RIGHT($A18,LEN($A18)-1),Sheet5!$A:$A,0),MATCH($C18,Sheet5!$B:$B,0)),MATCH(AJ$1,Sheet5!$A$1:$BL$1,0))</f>
        <v/>
      </c>
      <c r="AK18" s="2" t="str">
        <f>INDEX(Sheet5!$A:$BL,IF($A$1,MATCH(RIGHT($A18,LEN($A18)-1),Sheet5!$A:$A,0),MATCH($C18,Sheet5!$B:$B,0)),MATCH(AK$1,Sheet5!$A$1:$BL$1,0))</f>
        <v/>
      </c>
      <c r="AL18" s="2" t="str">
        <f>INDEX(Sheet5!$A:$BL,IF($A$1,MATCH(RIGHT($A18,LEN($A18)-1),Sheet5!$A:$A,0),MATCH($C18,Sheet5!$B:$B,0)),MATCH(AL$1,Sheet5!$A$1:$BL$1,0))</f>
        <v>20211130</v>
      </c>
      <c r="AM18" s="2" t="str">
        <f>INDEX(Sheet5!$A:$BL,IF($A$1,MATCH(RIGHT($A18,LEN($A18)-1),Sheet5!$A:$A,0),MATCH($C18,Sheet5!$B:$B,0)),MATCH(AM$1,Sheet5!$A$1:$BL$1,0))</f>
        <v>01014744</v>
      </c>
      <c r="AN18" s="2" t="str">
        <f>INDEX(Sheet5!$A:$BL,IF($A$1,MATCH(RIGHT($A18,LEN($A18)-1),Sheet5!$A:$A,0),MATCH($C18,Sheet5!$B:$B,0)),MATCH(AN$1,Sheet5!$A$1:$BL$1,0))</f>
        <v/>
      </c>
      <c r="AO18" s="2" t="str">
        <f>INDEX(Sheet5!$A:$BL,IF($A$1,MATCH(RIGHT($A18,LEN($A18)-1),Sheet5!$A:$A,0),MATCH($C18,Sheet5!$B:$B,0)),MATCH(AO$1,Sheet5!$A$1:$BL$1,0))</f>
        <v/>
      </c>
      <c r="AP18" s="2" t="str">
        <f>INDEX(Sheet5!$A:$BL,IF($A$1,MATCH(RIGHT($A18,LEN($A18)-1),Sheet5!$A:$A,0),MATCH($C18,Sheet5!$B:$B,0)),MATCH(AP$1,Sheet5!$A$1:$BL$1,0))</f>
        <v>AC6FDB</v>
      </c>
      <c r="AQ18" s="2" t="str">
        <f>INDEX(Sheet5!$A:$BL,IF($A$1,MATCH(RIGHT($A18,LEN($A18)-1),Sheet5!$A:$A,0),MATCH($C18,Sheet5!$B:$B,0)),MATCH(AQ$1,Sheet5!$A$1:$BL$1,0))</f>
        <v>4220016^</v>
      </c>
      <c r="AR18" s="2">
        <f>INDEX(Sheet5!$A:$BL,IF($A$1,MATCH(RIGHT($A18,LEN($A18)-1),Sheet5!$A:$A,0),MATCH($C18,Sheet5!$B:$B,0)),MATCH(AR$1,Sheet5!$A$1:$BL$1,0))</f>
        <v>43504</v>
      </c>
      <c r="AS18" s="2">
        <f>INDEX(Sheet5!$A:$BL,IF($A$1,MATCH(RIGHT($A18,LEN($A18)-1),Sheet5!$A:$A,0),MATCH($C18,Sheet5!$B:$B,0)),MATCH(AS$1,Sheet5!$A$1:$BL$1,0))</f>
        <v>43424</v>
      </c>
      <c r="AT18" s="2">
        <f>INDEX(Sheet5!$A:$BL,IF($A$1,MATCH(RIGHT($A18,LEN($A18)-1),Sheet5!$A:$A,0),MATCH($C18,Sheet5!$B:$B,0)),MATCH(AT$1,Sheet5!$A$1:$BL$1,0))</f>
        <v>40858</v>
      </c>
      <c r="AU18" s="2">
        <f>INDEX(Sheet5!$A:$BL,IF($A$1,MATCH(RIGHT($A18,LEN($A18)-1),Sheet5!$A:$A,0),MATCH($C18,Sheet5!$B:$B,0)),MATCH(AU$1,Sheet5!$A$1:$BL$1,0))</f>
        <v>44530</v>
      </c>
    </row>
    <row r="19" spans="1:47" hidden="1" x14ac:dyDescent="0.25">
      <c r="A19" t="s">
        <v>154</v>
      </c>
      <c r="B19" t="s">
        <v>11</v>
      </c>
      <c r="C19" t="s">
        <v>155</v>
      </c>
      <c r="E19" t="s">
        <v>14</v>
      </c>
      <c r="H19">
        <v>2009</v>
      </c>
      <c r="I19" s="2" t="str">
        <f>INDEX(Sheet5!$A:$BL,IF($A$1,MATCH(RIGHT($A19,LEN($A19)-1),Sheet5!$A:$A,0),MATCH($C19,Sheet5!$B:$B,0)),MATCH(I$1,Sheet5!$A$1:$BL$1,0))</f>
        <v>86LF</v>
      </c>
      <c r="J19" s="2" t="str">
        <f>INDEX(Sheet5!$A:$BL,IF($A$1,MATCH(RIGHT($A19,LEN($A19)-1),Sheet5!$A:$A,0),MATCH($C19,Sheet5!$B:$B,0)),MATCH(J$1,Sheet5!$A$1:$BL$1,0))</f>
        <v>RC-18</v>
      </c>
      <c r="K19" s="2" t="str">
        <f>INDEX(Sheet5!$A:$BL,IF($A$1,MATCH(RIGHT($A19,LEN($A19)-1),Sheet5!$A:$A,0),MATCH($C19,Sheet5!$B:$B,0)),MATCH(K$1,Sheet5!$A$1:$BL$1,0))</f>
        <v>4220016</v>
      </c>
      <c r="L19" s="2" t="str">
        <f>INDEX(Sheet5!$A:$BL,IF($A$1,MATCH(RIGHT($A19,LEN($A19)-1),Sheet5!$A:$A,0),MATCH($C19,Sheet5!$B:$B,0)),MATCH(L$1,Sheet5!$A$1:$BL$1,0))</f>
        <v>52187</v>
      </c>
      <c r="M19" s="2">
        <f>INDEX(Sheet5!$A:$BL,IF($A$1,MATCH(RIGHT($A19,LEN($A19)-1),Sheet5!$A:$A,0),MATCH($C19,Sheet5!$B:$B,0)),MATCH(M$1,Sheet5!$A$1:$BL$1,0))</f>
        <v>2009</v>
      </c>
      <c r="N19" s="2">
        <f>INDEX(Sheet5!$A:$BL,IF($A$1,MATCH(RIGHT($A19,LEN($A19)-1),Sheet5!$A:$A,0),MATCH($C19,Sheet5!$B:$B,0)),MATCH(N$1,Sheet5!$A$1:$BL$1,0))</f>
        <v>3</v>
      </c>
      <c r="O19" s="2" t="str">
        <f>INDEX(Sheet5!$A:$BL,IF($A$1,MATCH(RIGHT($A19,LEN($A19)-1),Sheet5!$A:$A,0),MATCH($C19,Sheet5!$B:$B,0)),MATCH(O$1,Sheet5!$A$1:$BL$1,0))</f>
        <v>MUY CONSULTING INC</v>
      </c>
      <c r="P19" s="2" t="str">
        <f>INDEX(Sheet5!$A:$BL,IF($A$1,MATCH(RIGHT($A19,LEN($A19)-1),Sheet5!$A:$A,0),MATCH($C19,Sheet5!$B:$B,0)),MATCH(P$1,Sheet5!$A$1:$BL$1,0))</f>
        <v>17890 BLANCO RD STE 403A</v>
      </c>
      <c r="Q19" s="2" t="str">
        <f>INDEX(Sheet5!$A:$BL,IF($A$1,MATCH(RIGHT($A19,LEN($A19)-1),Sheet5!$A:$A,0),MATCH($C19,Sheet5!$B:$B,0)),MATCH(Q$1,Sheet5!$A$1:$BL$1,0))</f>
        <v/>
      </c>
      <c r="R19" s="2" t="str">
        <f>INDEX(Sheet5!$A:$BL,IF($A$1,MATCH(RIGHT($A19,LEN($A19)-1),Sheet5!$A:$A,0),MATCH($C19,Sheet5!$B:$B,0)),MATCH(R$1,Sheet5!$A$1:$BL$1,0))</f>
        <v>SAN ANTONIO</v>
      </c>
      <c r="S19" s="2" t="str">
        <f>INDEX(Sheet5!$A:$BL,IF($A$1,MATCH(RIGHT($A19,LEN($A19)-1),Sheet5!$A:$A,0),MATCH($C19,Sheet5!$B:$B,0)),MATCH(S$1,Sheet5!$A$1:$BL$1,0))</f>
        <v>TX</v>
      </c>
      <c r="T19" s="2" t="str">
        <f>INDEX(Sheet5!$A:$BL,IF($A$1,MATCH(RIGHT($A19,LEN($A19)-1),Sheet5!$A:$A,0),MATCH($C19,Sheet5!$B:$B,0)),MATCH(T$1,Sheet5!$A$1:$BL$1,0))</f>
        <v>782321031</v>
      </c>
      <c r="U19" s="2" t="str">
        <f>INDEX(Sheet5!$A:$BL,IF($A$1,MATCH(RIGHT($A19,LEN($A19)-1),Sheet5!$A:$A,0),MATCH($C19,Sheet5!$B:$B,0)),MATCH(U$1,Sheet5!$A$1:$BL$1,0))</f>
        <v>2</v>
      </c>
      <c r="V19" s="2">
        <f>INDEX(Sheet5!$A:$BL,IF($A$1,MATCH(RIGHT($A19,LEN($A19)-1),Sheet5!$A:$A,0),MATCH($C19,Sheet5!$B:$B,0)),MATCH(V$1,Sheet5!$A$1:$BL$1,0))</f>
        <v>29</v>
      </c>
      <c r="W19" s="2" t="str">
        <f>INDEX(Sheet5!$A:$BL,IF($A$1,MATCH(RIGHT($A19,LEN($A19)-1),Sheet5!$A:$A,0),MATCH($C19,Sheet5!$B:$B,0)),MATCH(W$1,Sheet5!$A$1:$BL$1,0))</f>
        <v>US</v>
      </c>
      <c r="X19" s="2" t="str">
        <f>INDEX(Sheet5!$A:$BL,IF($A$1,MATCH(RIGHT($A19,LEN($A19)-1),Sheet5!$A:$A,0),MATCH($C19,Sheet5!$B:$B,0)),MATCH(X$1,Sheet5!$A$1:$BL$1,0))</f>
        <v>20180313</v>
      </c>
      <c r="Y19" s="2" t="str">
        <f>INDEX(Sheet5!$A:$BL,IF($A$1,MATCH(RIGHT($A19,LEN($A19)-1),Sheet5!$A:$A,0),MATCH($C19,Sheet5!$B:$B,0)),MATCH(Y$1,Sheet5!$A$1:$BL$1,0))</f>
        <v>20150827</v>
      </c>
      <c r="Z19" s="2" t="str">
        <f>INDEX(Sheet5!$A:$BL,IF($A$1,MATCH(RIGHT($A19,LEN($A19)-1),Sheet5!$A:$A,0),MATCH($C19,Sheet5!$B:$B,0)),MATCH(Z$1,Sheet5!$A$1:$BL$1,0))</f>
        <v>1T</v>
      </c>
      <c r="AA19" s="2" t="str">
        <f>INDEX(Sheet5!$A:$BL,IF($A$1,MATCH(RIGHT($A19,LEN($A19)-1),Sheet5!$A:$A,0),MATCH($C19,Sheet5!$B:$B,0)),MATCH(AA$1,Sheet5!$A$1:$BL$1,0))</f>
        <v>5</v>
      </c>
      <c r="AB19" s="2">
        <f>INDEX(Sheet5!$A:$BL,IF($A$1,MATCH(RIGHT($A19,LEN($A19)-1),Sheet5!$A:$A,0),MATCH($C19,Sheet5!$B:$B,0)),MATCH(AB$1,Sheet5!$A$1:$BL$1,0))</f>
        <v>5</v>
      </c>
      <c r="AC19" s="2" t="str">
        <f>INDEX(Sheet5!$A:$BL,IF($A$1,MATCH(RIGHT($A19,LEN($A19)-1),Sheet5!$A:$A,0),MATCH($C19,Sheet5!$B:$B,0)),MATCH(AC$1,Sheet5!$A$1:$BL$1,0))</f>
        <v>25</v>
      </c>
      <c r="AD19" s="2" t="str">
        <f>INDEX(Sheet5!$A:$BL,IF($A$1,MATCH(RIGHT($A19,LEN($A19)-1),Sheet5!$A:$A,0),MATCH($C19,Sheet5!$B:$B,0)),MATCH(AD$1,Sheet5!$A$1:$BL$1,0))</f>
        <v>52746576</v>
      </c>
      <c r="AE19" s="2" t="str">
        <f>INDEX(Sheet5!$A:$BL,IF($A$1,MATCH(RIGHT($A19,LEN($A19)-1),Sheet5!$A:$A,0),MATCH($C19,Sheet5!$B:$B,0)),MATCH(AE$1,Sheet5!$A$1:$BL$1,0))</f>
        <v/>
      </c>
      <c r="AF19" s="2" t="str">
        <f>INDEX(Sheet5!$A:$BL,IF($A$1,MATCH(RIGHT($A19,LEN($A19)-1),Sheet5!$A:$A,0),MATCH($C19,Sheet5!$B:$B,0)),MATCH(AF$1,Sheet5!$A$1:$BL$1,0))</f>
        <v>20110906</v>
      </c>
      <c r="AG19" s="2" t="str">
        <f>INDEX(Sheet5!$A:$BL,IF($A$1,MATCH(RIGHT($A19,LEN($A19)-1),Sheet5!$A:$A,0),MATCH($C19,Sheet5!$B:$B,0)),MATCH(AG$1,Sheet5!$A$1:$BL$1,0))</f>
        <v/>
      </c>
      <c r="AH19" s="2" t="str">
        <f>INDEX(Sheet5!$A:$BL,IF($A$1,MATCH(RIGHT($A19,LEN($A19)-1),Sheet5!$A:$A,0),MATCH($C19,Sheet5!$B:$B,0)),MATCH(AH$1,Sheet5!$A$1:$BL$1,0))</f>
        <v/>
      </c>
      <c r="AI19" s="2" t="str">
        <f>INDEX(Sheet5!$A:$BL,IF($A$1,MATCH(RIGHT($A19,LEN($A19)-1),Sheet5!$A:$A,0),MATCH($C19,Sheet5!$B:$B,0)),MATCH(AI$1,Sheet5!$A$1:$BL$1,0))</f>
        <v/>
      </c>
      <c r="AJ19" s="2" t="str">
        <f>INDEX(Sheet5!$A:$BL,IF($A$1,MATCH(RIGHT($A19,LEN($A19)-1),Sheet5!$A:$A,0),MATCH($C19,Sheet5!$B:$B,0)),MATCH(AJ$1,Sheet5!$A$1:$BL$1,0))</f>
        <v/>
      </c>
      <c r="AK19" s="2" t="str">
        <f>INDEX(Sheet5!$A:$BL,IF($A$1,MATCH(RIGHT($A19,LEN($A19)-1),Sheet5!$A:$A,0),MATCH($C19,Sheet5!$B:$B,0)),MATCH(AK$1,Sheet5!$A$1:$BL$1,0))</f>
        <v/>
      </c>
      <c r="AL19" s="2" t="str">
        <f>INDEX(Sheet5!$A:$BL,IF($A$1,MATCH(RIGHT($A19,LEN($A19)-1),Sheet5!$A:$A,0),MATCH($C19,Sheet5!$B:$B,0)),MATCH(AL$1,Sheet5!$A$1:$BL$1,0))</f>
        <v>20210831</v>
      </c>
      <c r="AM19" s="2" t="str">
        <f>INDEX(Sheet5!$A:$BL,IF($A$1,MATCH(RIGHT($A19,LEN($A19)-1),Sheet5!$A:$A,0),MATCH($C19,Sheet5!$B:$B,0)),MATCH(AM$1,Sheet5!$A$1:$BL$1,0))</f>
        <v>00467779</v>
      </c>
      <c r="AN19" s="2" t="str">
        <f>INDEX(Sheet5!$A:$BL,IF($A$1,MATCH(RIGHT($A19,LEN($A19)-1),Sheet5!$A:$A,0),MATCH($C19,Sheet5!$B:$B,0)),MATCH(AN$1,Sheet5!$A$1:$BL$1,0))</f>
        <v/>
      </c>
      <c r="AO19" s="2" t="str">
        <f>INDEX(Sheet5!$A:$BL,IF($A$1,MATCH(RIGHT($A19,LEN($A19)-1),Sheet5!$A:$A,0),MATCH($C19,Sheet5!$B:$B,0)),MATCH(AO$1,Sheet5!$A$1:$BL$1,0))</f>
        <v/>
      </c>
      <c r="AP19" s="2" t="str">
        <f>INDEX(Sheet5!$A:$BL,IF($A$1,MATCH(RIGHT($A19,LEN($A19)-1),Sheet5!$A:$A,0),MATCH($C19,Sheet5!$B:$B,0)),MATCH(AP$1,Sheet5!$A$1:$BL$1,0))</f>
        <v>ABCD7E</v>
      </c>
      <c r="AQ19" s="2" t="str">
        <f>INDEX(Sheet5!$A:$BL,IF($A$1,MATCH(RIGHT($A19,LEN($A19)-1),Sheet5!$A:$A,0),MATCH($C19,Sheet5!$B:$B,0)),MATCH(AQ$1,Sheet5!$A$1:$BL$1,0))</f>
        <v>4220016^</v>
      </c>
      <c r="AR19" s="2">
        <f>INDEX(Sheet5!$A:$BL,IF($A$1,MATCH(RIGHT($A19,LEN($A19)-1),Sheet5!$A:$A,0),MATCH($C19,Sheet5!$B:$B,0)),MATCH(AR$1,Sheet5!$A$1:$BL$1,0))</f>
        <v>43172</v>
      </c>
      <c r="AS19" s="2">
        <f>INDEX(Sheet5!$A:$BL,IF($A$1,MATCH(RIGHT($A19,LEN($A19)-1),Sheet5!$A:$A,0),MATCH($C19,Sheet5!$B:$B,0)),MATCH(AS$1,Sheet5!$A$1:$BL$1,0))</f>
        <v>42243</v>
      </c>
      <c r="AT19" s="2">
        <f>INDEX(Sheet5!$A:$BL,IF($A$1,MATCH(RIGHT($A19,LEN($A19)-1),Sheet5!$A:$A,0),MATCH($C19,Sheet5!$B:$B,0)),MATCH(AT$1,Sheet5!$A$1:$BL$1,0))</f>
        <v>40792</v>
      </c>
      <c r="AU19" s="2">
        <f>INDEX(Sheet5!$A:$BL,IF($A$1,MATCH(RIGHT($A19,LEN($A19)-1),Sheet5!$A:$A,0),MATCH($C19,Sheet5!$B:$B,0)),MATCH(AU$1,Sheet5!$A$1:$BL$1,0))</f>
        <v>44439</v>
      </c>
    </row>
    <row r="20" spans="1:47" hidden="1" x14ac:dyDescent="0.25">
      <c r="A20" t="s">
        <v>161</v>
      </c>
      <c r="B20" t="s">
        <v>11</v>
      </c>
      <c r="C20" t="s">
        <v>162</v>
      </c>
      <c r="E20" t="s">
        <v>14</v>
      </c>
      <c r="G20" t="s">
        <v>53</v>
      </c>
      <c r="H20">
        <v>2008</v>
      </c>
      <c r="I20" s="2" t="str">
        <f>INDEX(Sheet5!$A:$BL,IF($A$1,MATCH(RIGHT($A20,LEN($A20)-1),Sheet5!$A:$A,0),MATCH($C20,Sheet5!$B:$B,0)),MATCH(I$1,Sheet5!$A$1:$BL$1,0))</f>
        <v>190JE</v>
      </c>
      <c r="J20" s="2" t="str">
        <f>INDEX(Sheet5!$A:$BL,IF($A$1,MATCH(RIGHT($A20,LEN($A20)-1),Sheet5!$A:$A,0),MATCH($C20,Sheet5!$B:$B,0)),MATCH(J$1,Sheet5!$A$1:$BL$1,0))</f>
        <v>RC-19</v>
      </c>
      <c r="K20" s="2" t="str">
        <f>INDEX(Sheet5!$A:$BL,IF($A$1,MATCH(RIGHT($A20,LEN($A20)-1),Sheet5!$A:$A,0),MATCH($C20,Sheet5!$B:$B,0)),MATCH(K$1,Sheet5!$A$1:$BL$1,0))</f>
        <v>4220016</v>
      </c>
      <c r="L20" s="2" t="str">
        <f>INDEX(Sheet5!$A:$BL,IF($A$1,MATCH(RIGHT($A20,LEN($A20)-1),Sheet5!$A:$A,0),MATCH($C20,Sheet5!$B:$B,0)),MATCH(L$1,Sheet5!$A$1:$BL$1,0))</f>
        <v>52187</v>
      </c>
      <c r="M20" s="2">
        <f>INDEX(Sheet5!$A:$BL,IF($A$1,MATCH(RIGHT($A20,LEN($A20)-1),Sheet5!$A:$A,0),MATCH($C20,Sheet5!$B:$B,0)),MATCH(M$1,Sheet5!$A$1:$BL$1,0))</f>
        <v>2009</v>
      </c>
      <c r="N20" s="2">
        <f>INDEX(Sheet5!$A:$BL,IF($A$1,MATCH(RIGHT($A20,LEN($A20)-1),Sheet5!$A:$A,0),MATCH($C20,Sheet5!$B:$B,0)),MATCH(N$1,Sheet5!$A$1:$BL$1,0))</f>
        <v>7</v>
      </c>
      <c r="O20" s="2" t="str">
        <f>INDEX(Sheet5!$A:$BL,IF($A$1,MATCH(RIGHT($A20,LEN($A20)-1),Sheet5!$A:$A,0),MATCH($C20,Sheet5!$B:$B,0)),MATCH(O$1,Sheet5!$A$1:$BL$1,0))</f>
        <v>HAWKER RC19 LLC</v>
      </c>
      <c r="P20" s="2" t="str">
        <f>INDEX(Sheet5!$A:$BL,IF($A$1,MATCH(RIGHT($A20,LEN($A20)-1),Sheet5!$A:$A,0),MATCH($C20,Sheet5!$B:$B,0)),MATCH(P$1,Sheet5!$A$1:$BL$1,0))</f>
        <v>1400 BRAODWAY 15TH FLOOR</v>
      </c>
      <c r="Q20" s="2" t="str">
        <f>INDEX(Sheet5!$A:$BL,IF($A$1,MATCH(RIGHT($A20,LEN($A20)-1),Sheet5!$A:$A,0),MATCH($C20,Sheet5!$B:$B,0)),MATCH(Q$1,Sheet5!$A$1:$BL$1,0))</f>
        <v/>
      </c>
      <c r="R20" s="2" t="str">
        <f>INDEX(Sheet5!$A:$BL,IF($A$1,MATCH(RIGHT($A20,LEN($A20)-1),Sheet5!$A:$A,0),MATCH($C20,Sheet5!$B:$B,0)),MATCH(R$1,Sheet5!$A$1:$BL$1,0))</f>
        <v>NEW YORK</v>
      </c>
      <c r="S20" s="2" t="str">
        <f>INDEX(Sheet5!$A:$BL,IF($A$1,MATCH(RIGHT($A20,LEN($A20)-1),Sheet5!$A:$A,0),MATCH($C20,Sheet5!$B:$B,0)),MATCH(S$1,Sheet5!$A$1:$BL$1,0))</f>
        <v>NY</v>
      </c>
      <c r="T20" s="2" t="str">
        <f>INDEX(Sheet5!$A:$BL,IF($A$1,MATCH(RIGHT($A20,LEN($A20)-1),Sheet5!$A:$A,0),MATCH($C20,Sheet5!$B:$B,0)),MATCH(T$1,Sheet5!$A$1:$BL$1,0))</f>
        <v>100185300</v>
      </c>
      <c r="U20" s="2" t="str">
        <f>INDEX(Sheet5!$A:$BL,IF($A$1,MATCH(RIGHT($A20,LEN($A20)-1),Sheet5!$A:$A,0),MATCH($C20,Sheet5!$B:$B,0)),MATCH(U$1,Sheet5!$A$1:$BL$1,0))</f>
        <v>1</v>
      </c>
      <c r="V20" s="2">
        <f>INDEX(Sheet5!$A:$BL,IF($A$1,MATCH(RIGHT($A20,LEN($A20)-1),Sheet5!$A:$A,0),MATCH($C20,Sheet5!$B:$B,0)),MATCH(V$1,Sheet5!$A$1:$BL$1,0))</f>
        <v>61</v>
      </c>
      <c r="W20" s="2" t="str">
        <f>INDEX(Sheet5!$A:$BL,IF($A$1,MATCH(RIGHT($A20,LEN($A20)-1),Sheet5!$A:$A,0),MATCH($C20,Sheet5!$B:$B,0)),MATCH(W$1,Sheet5!$A$1:$BL$1,0))</f>
        <v>US</v>
      </c>
      <c r="X20" s="2" t="str">
        <f>INDEX(Sheet5!$A:$BL,IF($A$1,MATCH(RIGHT($A20,LEN($A20)-1),Sheet5!$A:$A,0),MATCH($C20,Sheet5!$B:$B,0)),MATCH(X$1,Sheet5!$A$1:$BL$1,0))</f>
        <v>20191211</v>
      </c>
      <c r="Y20" s="2" t="str">
        <f>INDEX(Sheet5!$A:$BL,IF($A$1,MATCH(RIGHT($A20,LEN($A20)-1),Sheet5!$A:$A,0),MATCH($C20,Sheet5!$B:$B,0)),MATCH(Y$1,Sheet5!$A$1:$BL$1,0))</f>
        <v>20170112</v>
      </c>
      <c r="Z20" s="2" t="str">
        <f>INDEX(Sheet5!$A:$BL,IF($A$1,MATCH(RIGHT($A20,LEN($A20)-1),Sheet5!$A:$A,0),MATCH($C20,Sheet5!$B:$B,0)),MATCH(Z$1,Sheet5!$A$1:$BL$1,0))</f>
        <v>1T</v>
      </c>
      <c r="AA20" s="2" t="str">
        <f>INDEX(Sheet5!$A:$BL,IF($A$1,MATCH(RIGHT($A20,LEN($A20)-1),Sheet5!$A:$A,0),MATCH($C20,Sheet5!$B:$B,0)),MATCH(AA$1,Sheet5!$A$1:$BL$1,0))</f>
        <v>5</v>
      </c>
      <c r="AB20" s="2">
        <f>INDEX(Sheet5!$A:$BL,IF($A$1,MATCH(RIGHT($A20,LEN($A20)-1),Sheet5!$A:$A,0),MATCH($C20,Sheet5!$B:$B,0)),MATCH(AB$1,Sheet5!$A$1:$BL$1,0))</f>
        <v>5</v>
      </c>
      <c r="AC20" s="2" t="str">
        <f>INDEX(Sheet5!$A:$BL,IF($A$1,MATCH(RIGHT($A20,LEN($A20)-1),Sheet5!$A:$A,0),MATCH($C20,Sheet5!$B:$B,0)),MATCH(AC$1,Sheet5!$A$1:$BL$1,0))</f>
        <v>V</v>
      </c>
      <c r="AD20" s="2" t="str">
        <f>INDEX(Sheet5!$A:$BL,IF($A$1,MATCH(RIGHT($A20,LEN($A20)-1),Sheet5!$A:$A,0),MATCH($C20,Sheet5!$B:$B,0)),MATCH(AD$1,Sheet5!$A$1:$BL$1,0))</f>
        <v>50264370</v>
      </c>
      <c r="AE20" s="2" t="str">
        <f>INDEX(Sheet5!$A:$BL,IF($A$1,MATCH(RIGHT($A20,LEN($A20)-1),Sheet5!$A:$A,0),MATCH($C20,Sheet5!$B:$B,0)),MATCH(AE$1,Sheet5!$A$1:$BL$1,0))</f>
        <v/>
      </c>
      <c r="AF20" s="2" t="str">
        <f>INDEX(Sheet5!$A:$BL,IF($A$1,MATCH(RIGHT($A20,LEN($A20)-1),Sheet5!$A:$A,0),MATCH($C20,Sheet5!$B:$B,0)),MATCH(AF$1,Sheet5!$A$1:$BL$1,0))</f>
        <v>20120225</v>
      </c>
      <c r="AG20" s="2" t="str">
        <f>INDEX(Sheet5!$A:$BL,IF($A$1,MATCH(RIGHT($A20,LEN($A20)-1),Sheet5!$A:$A,0),MATCH($C20,Sheet5!$B:$B,0)),MATCH(AG$1,Sheet5!$A$1:$BL$1,0))</f>
        <v/>
      </c>
      <c r="AH20" s="2" t="str">
        <f>INDEX(Sheet5!$A:$BL,IF($A$1,MATCH(RIGHT($A20,LEN($A20)-1),Sheet5!$A:$A,0),MATCH($C20,Sheet5!$B:$B,0)),MATCH(AH$1,Sheet5!$A$1:$BL$1,0))</f>
        <v/>
      </c>
      <c r="AI20" s="2" t="str">
        <f>INDEX(Sheet5!$A:$BL,IF($A$1,MATCH(RIGHT($A20,LEN($A20)-1),Sheet5!$A:$A,0),MATCH($C20,Sheet5!$B:$B,0)),MATCH(AI$1,Sheet5!$A$1:$BL$1,0))</f>
        <v/>
      </c>
      <c r="AJ20" s="2" t="str">
        <f>INDEX(Sheet5!$A:$BL,IF($A$1,MATCH(RIGHT($A20,LEN($A20)-1),Sheet5!$A:$A,0),MATCH($C20,Sheet5!$B:$B,0)),MATCH(AJ$1,Sheet5!$A$1:$BL$1,0))</f>
        <v/>
      </c>
      <c r="AK20" s="2" t="str">
        <f>INDEX(Sheet5!$A:$BL,IF($A$1,MATCH(RIGHT($A20,LEN($A20)-1),Sheet5!$A:$A,0),MATCH($C20,Sheet5!$B:$B,0)),MATCH(AK$1,Sheet5!$A$1:$BL$1,0))</f>
        <v/>
      </c>
      <c r="AL20" s="2" t="str">
        <f>INDEX(Sheet5!$A:$BL,IF($A$1,MATCH(RIGHT($A20,LEN($A20)-1),Sheet5!$A:$A,0),MATCH($C20,Sheet5!$B:$B,0)),MATCH(AL$1,Sheet5!$A$1:$BL$1,0))</f>
        <v>20230131</v>
      </c>
      <c r="AM20" s="2" t="str">
        <f>INDEX(Sheet5!$A:$BL,IF($A$1,MATCH(RIGHT($A20,LEN($A20)-1),Sheet5!$A:$A,0),MATCH($C20,Sheet5!$B:$B,0)),MATCH(AM$1,Sheet5!$A$1:$BL$1,0))</f>
        <v>01018908</v>
      </c>
      <c r="AN20" s="2" t="str">
        <f>INDEX(Sheet5!$A:$BL,IF($A$1,MATCH(RIGHT($A20,LEN($A20)-1),Sheet5!$A:$A,0),MATCH($C20,Sheet5!$B:$B,0)),MATCH(AN$1,Sheet5!$A$1:$BL$1,0))</f>
        <v/>
      </c>
      <c r="AO20" s="2" t="str">
        <f>INDEX(Sheet5!$A:$BL,IF($A$1,MATCH(RIGHT($A20,LEN($A20)-1),Sheet5!$A:$A,0),MATCH($C20,Sheet5!$B:$B,0)),MATCH(AO$1,Sheet5!$A$1:$BL$1,0))</f>
        <v/>
      </c>
      <c r="AP20" s="2" t="str">
        <f>INDEX(Sheet5!$A:$BL,IF($A$1,MATCH(RIGHT($A20,LEN($A20)-1),Sheet5!$A:$A,0),MATCH($C20,Sheet5!$B:$B,0)),MATCH(AP$1,Sheet5!$A$1:$BL$1,0))</f>
        <v>A168F8</v>
      </c>
      <c r="AQ20" s="2" t="str">
        <f>INDEX(Sheet5!$A:$BL,IF($A$1,MATCH(RIGHT($A20,LEN($A20)-1),Sheet5!$A:$A,0),MATCH($C20,Sheet5!$B:$B,0)),MATCH(AQ$1,Sheet5!$A$1:$BL$1,0))</f>
        <v>4220016^</v>
      </c>
      <c r="AR20" s="2">
        <f>INDEX(Sheet5!$A:$BL,IF($A$1,MATCH(RIGHT($A20,LEN($A20)-1),Sheet5!$A:$A,0),MATCH($C20,Sheet5!$B:$B,0)),MATCH(AR$1,Sheet5!$A$1:$BL$1,0))</f>
        <v>43810</v>
      </c>
      <c r="AS20" s="2">
        <f>INDEX(Sheet5!$A:$BL,IF($A$1,MATCH(RIGHT($A20,LEN($A20)-1),Sheet5!$A:$A,0),MATCH($C20,Sheet5!$B:$B,0)),MATCH(AS$1,Sheet5!$A$1:$BL$1,0))</f>
        <v>42747</v>
      </c>
      <c r="AT20" s="2">
        <f>INDEX(Sheet5!$A:$BL,IF($A$1,MATCH(RIGHT($A20,LEN($A20)-1),Sheet5!$A:$A,0),MATCH($C20,Sheet5!$B:$B,0)),MATCH(AT$1,Sheet5!$A$1:$BL$1,0))</f>
        <v>40964</v>
      </c>
      <c r="AU20" s="2">
        <f>INDEX(Sheet5!$A:$BL,IF($A$1,MATCH(RIGHT($A20,LEN($A20)-1),Sheet5!$A:$A,0),MATCH($C20,Sheet5!$B:$B,0)),MATCH(AU$1,Sheet5!$A$1:$BL$1,0))</f>
        <v>44957</v>
      </c>
    </row>
    <row r="21" spans="1:47" hidden="1" x14ac:dyDescent="0.25">
      <c r="A21" t="s">
        <v>168</v>
      </c>
      <c r="B21" t="s">
        <v>69</v>
      </c>
      <c r="C21" t="s">
        <v>169</v>
      </c>
      <c r="E21" t="s">
        <v>14</v>
      </c>
      <c r="H21">
        <v>2008</v>
      </c>
      <c r="I21" s="2" t="str">
        <f>INDEX(Sheet5!$A:$BL,IF($A$1,MATCH(RIGHT($A21,LEN($A21)-1),Sheet5!$A:$A,0),MATCH($C21,Sheet5!$B:$B,0)),MATCH(I$1,Sheet5!$A$1:$BL$1,0))</f>
        <v>899AK</v>
      </c>
      <c r="J21" s="2" t="str">
        <f>INDEX(Sheet5!$A:$BL,IF($A$1,MATCH(RIGHT($A21,LEN($A21)-1),Sheet5!$A:$A,0),MATCH($C21,Sheet5!$B:$B,0)),MATCH(J$1,Sheet5!$A$1:$BL$1,0))</f>
        <v>RC-20</v>
      </c>
      <c r="K21" s="2" t="str">
        <f>INDEX(Sheet5!$A:$BL,IF($A$1,MATCH(RIGHT($A21,LEN($A21)-1),Sheet5!$A:$A,0),MATCH($C21,Sheet5!$B:$B,0)),MATCH(K$1,Sheet5!$A$1:$BL$1,0))</f>
        <v>4220016</v>
      </c>
      <c r="L21" s="2" t="str">
        <f>INDEX(Sheet5!$A:$BL,IF($A$1,MATCH(RIGHT($A21,LEN($A21)-1),Sheet5!$A:$A,0),MATCH($C21,Sheet5!$B:$B,0)),MATCH(L$1,Sheet5!$A$1:$BL$1,0))</f>
        <v>52187</v>
      </c>
      <c r="M21" s="2">
        <f>INDEX(Sheet5!$A:$BL,IF($A$1,MATCH(RIGHT($A21,LEN($A21)-1),Sheet5!$A:$A,0),MATCH($C21,Sheet5!$B:$B,0)),MATCH(M$1,Sheet5!$A$1:$BL$1,0))</f>
        <v>2008</v>
      </c>
      <c r="N21" s="2">
        <f>INDEX(Sheet5!$A:$BL,IF($A$1,MATCH(RIGHT($A21,LEN($A21)-1),Sheet5!$A:$A,0),MATCH($C21,Sheet5!$B:$B,0)),MATCH(N$1,Sheet5!$A$1:$BL$1,0))</f>
        <v>7</v>
      </c>
      <c r="O21" s="2" t="str">
        <f>INDEX(Sheet5!$A:$BL,IF($A$1,MATCH(RIGHT($A21,LEN($A21)-1),Sheet5!$A:$A,0),MATCH($C21,Sheet5!$B:$B,0)),MATCH(O$1,Sheet5!$A$1:$BL$1,0))</f>
        <v>CHASING TIME LLC</v>
      </c>
      <c r="P21" s="2" t="str">
        <f>INDEX(Sheet5!$A:$BL,IF($A$1,MATCH(RIGHT($A21,LEN($A21)-1),Sheet5!$A:$A,0),MATCH($C21,Sheet5!$B:$B,0)),MATCH(P$1,Sheet5!$A$1:$BL$1,0))</f>
        <v>942 WINDEMERE DR NW</v>
      </c>
      <c r="Q21" s="2" t="str">
        <f>INDEX(Sheet5!$A:$BL,IF($A$1,MATCH(RIGHT($A21,LEN($A21)-1),Sheet5!$A:$A,0),MATCH($C21,Sheet5!$B:$B,0)),MATCH(Q$1,Sheet5!$A$1:$BL$1,0))</f>
        <v/>
      </c>
      <c r="R21" s="2" t="str">
        <f>INDEX(Sheet5!$A:$BL,IF($A$1,MATCH(RIGHT($A21,LEN($A21)-1),Sheet5!$A:$A,0),MATCH($C21,Sheet5!$B:$B,0)),MATCH(R$1,Sheet5!$A$1:$BL$1,0))</f>
        <v>SALEM</v>
      </c>
      <c r="S21" s="2" t="str">
        <f>INDEX(Sheet5!$A:$BL,IF($A$1,MATCH(RIGHT($A21,LEN($A21)-1),Sheet5!$A:$A,0),MATCH($C21,Sheet5!$B:$B,0)),MATCH(S$1,Sheet5!$A$1:$BL$1,0))</f>
        <v>OR</v>
      </c>
      <c r="T21" s="2" t="str">
        <f>INDEX(Sheet5!$A:$BL,IF($A$1,MATCH(RIGHT($A21,LEN($A21)-1),Sheet5!$A:$A,0),MATCH($C21,Sheet5!$B:$B,0)),MATCH(T$1,Sheet5!$A$1:$BL$1,0))</f>
        <v>973042722</v>
      </c>
      <c r="U21" s="2" t="str">
        <f>INDEX(Sheet5!$A:$BL,IF($A$1,MATCH(RIGHT($A21,LEN($A21)-1),Sheet5!$A:$A,0),MATCH($C21,Sheet5!$B:$B,0)),MATCH(U$1,Sheet5!$A$1:$BL$1,0))</f>
        <v>S</v>
      </c>
      <c r="V21" s="2">
        <f>INDEX(Sheet5!$A:$BL,IF($A$1,MATCH(RIGHT($A21,LEN($A21)-1),Sheet5!$A:$A,0),MATCH($C21,Sheet5!$B:$B,0)),MATCH(V$1,Sheet5!$A$1:$BL$1,0))</f>
        <v>47</v>
      </c>
      <c r="W21" s="2" t="str">
        <f>INDEX(Sheet5!$A:$BL,IF($A$1,MATCH(RIGHT($A21,LEN($A21)-1),Sheet5!$A:$A,0),MATCH($C21,Sheet5!$B:$B,0)),MATCH(W$1,Sheet5!$A$1:$BL$1,0))</f>
        <v>US</v>
      </c>
      <c r="X21" s="2" t="str">
        <f>INDEX(Sheet5!$A:$BL,IF($A$1,MATCH(RIGHT($A21,LEN($A21)-1),Sheet5!$A:$A,0),MATCH($C21,Sheet5!$B:$B,0)),MATCH(X$1,Sheet5!$A$1:$BL$1,0))</f>
        <v>20200901</v>
      </c>
      <c r="Y21" s="2" t="str">
        <f>INDEX(Sheet5!$A:$BL,IF($A$1,MATCH(RIGHT($A21,LEN($A21)-1),Sheet5!$A:$A,0),MATCH($C21,Sheet5!$B:$B,0)),MATCH(Y$1,Sheet5!$A$1:$BL$1,0))</f>
        <v>20200901</v>
      </c>
      <c r="Z21" s="2" t="str">
        <f>INDEX(Sheet5!$A:$BL,IF($A$1,MATCH(RIGHT($A21,LEN($A21)-1),Sheet5!$A:$A,0),MATCH($C21,Sheet5!$B:$B,0)),MATCH(Z$1,Sheet5!$A$1:$BL$1,0))</f>
        <v>1T</v>
      </c>
      <c r="AA21" s="2" t="str">
        <f>INDEX(Sheet5!$A:$BL,IF($A$1,MATCH(RIGHT($A21,LEN($A21)-1),Sheet5!$A:$A,0),MATCH($C21,Sheet5!$B:$B,0)),MATCH(AA$1,Sheet5!$A$1:$BL$1,0))</f>
        <v>5</v>
      </c>
      <c r="AB21" s="2">
        <f>INDEX(Sheet5!$A:$BL,IF($A$1,MATCH(RIGHT($A21,LEN($A21)-1),Sheet5!$A:$A,0),MATCH($C21,Sheet5!$B:$B,0)),MATCH(AB$1,Sheet5!$A$1:$BL$1,0))</f>
        <v>5</v>
      </c>
      <c r="AC21" s="2" t="str">
        <f>INDEX(Sheet5!$A:$BL,IF($A$1,MATCH(RIGHT($A21,LEN($A21)-1),Sheet5!$A:$A,0),MATCH($C21,Sheet5!$B:$B,0)),MATCH(AC$1,Sheet5!$A$1:$BL$1,0))</f>
        <v>V</v>
      </c>
      <c r="AD21" s="2" t="str">
        <f>INDEX(Sheet5!$A:$BL,IF($A$1,MATCH(RIGHT($A21,LEN($A21)-1),Sheet5!$A:$A,0),MATCH($C21,Sheet5!$B:$B,0)),MATCH(AD$1,Sheet5!$A$1:$BL$1,0))</f>
        <v>53063315</v>
      </c>
      <c r="AE21" s="2" t="str">
        <f>INDEX(Sheet5!$A:$BL,IF($A$1,MATCH(RIGHT($A21,LEN($A21)-1),Sheet5!$A:$A,0),MATCH($C21,Sheet5!$B:$B,0)),MATCH(AE$1,Sheet5!$A$1:$BL$1,0))</f>
        <v/>
      </c>
      <c r="AF21" s="2" t="str">
        <f>INDEX(Sheet5!$A:$BL,IF($A$1,MATCH(RIGHT($A21,LEN($A21)-1),Sheet5!$A:$A,0),MATCH($C21,Sheet5!$B:$B,0)),MATCH(AF$1,Sheet5!$A$1:$BL$1,0))</f>
        <v>20090819</v>
      </c>
      <c r="AG21" s="2" t="str">
        <f>INDEX(Sheet5!$A:$BL,IF($A$1,MATCH(RIGHT($A21,LEN($A21)-1),Sheet5!$A:$A,0),MATCH($C21,Sheet5!$B:$B,0)),MATCH(AG$1,Sheet5!$A$1:$BL$1,0))</f>
        <v/>
      </c>
      <c r="AH21" s="2" t="str">
        <f>INDEX(Sheet5!$A:$BL,IF($A$1,MATCH(RIGHT($A21,LEN($A21)-1),Sheet5!$A:$A,0),MATCH($C21,Sheet5!$B:$B,0)),MATCH(AH$1,Sheet5!$A$1:$BL$1,0))</f>
        <v/>
      </c>
      <c r="AI21" s="2" t="str">
        <f>INDEX(Sheet5!$A:$BL,IF($A$1,MATCH(RIGHT($A21,LEN($A21)-1),Sheet5!$A:$A,0),MATCH($C21,Sheet5!$B:$B,0)),MATCH(AI$1,Sheet5!$A$1:$BL$1,0))</f>
        <v/>
      </c>
      <c r="AJ21" s="2" t="str">
        <f>INDEX(Sheet5!$A:$BL,IF($A$1,MATCH(RIGHT($A21,LEN($A21)-1),Sheet5!$A:$A,0),MATCH($C21,Sheet5!$B:$B,0)),MATCH(AJ$1,Sheet5!$A$1:$BL$1,0))</f>
        <v/>
      </c>
      <c r="AK21" s="2" t="str">
        <f>INDEX(Sheet5!$A:$BL,IF($A$1,MATCH(RIGHT($A21,LEN($A21)-1),Sheet5!$A:$A,0),MATCH($C21,Sheet5!$B:$B,0)),MATCH(AK$1,Sheet5!$A$1:$BL$1,0))</f>
        <v/>
      </c>
      <c r="AL21" s="2" t="str">
        <f>INDEX(Sheet5!$A:$BL,IF($A$1,MATCH(RIGHT($A21,LEN($A21)-1),Sheet5!$A:$A,0),MATCH($C21,Sheet5!$B:$B,0)),MATCH(AL$1,Sheet5!$A$1:$BL$1,0))</f>
        <v>20230930</v>
      </c>
      <c r="AM21" s="2" t="str">
        <f>INDEX(Sheet5!$A:$BL,IF($A$1,MATCH(RIGHT($A21,LEN($A21)-1),Sheet5!$A:$A,0),MATCH($C21,Sheet5!$B:$B,0)),MATCH(AM$1,Sheet5!$A$1:$BL$1,0))</f>
        <v>00384938</v>
      </c>
      <c r="AN21" s="2" t="str">
        <f>INDEX(Sheet5!$A:$BL,IF($A$1,MATCH(RIGHT($A21,LEN($A21)-1),Sheet5!$A:$A,0),MATCH($C21,Sheet5!$B:$B,0)),MATCH(AN$1,Sheet5!$A$1:$BL$1,0))</f>
        <v/>
      </c>
      <c r="AO21" s="2" t="str">
        <f>INDEX(Sheet5!$A:$BL,IF($A$1,MATCH(RIGHT($A21,LEN($A21)-1),Sheet5!$A:$A,0),MATCH($C21,Sheet5!$B:$B,0)),MATCH(AO$1,Sheet5!$A$1:$BL$1,0))</f>
        <v/>
      </c>
      <c r="AP21" s="2" t="str">
        <f>INDEX(Sheet5!$A:$BL,IF($A$1,MATCH(RIGHT($A21,LEN($A21)-1),Sheet5!$A:$A,0),MATCH($C21,Sheet5!$B:$B,0)),MATCH(AP$1,Sheet5!$A$1:$BL$1,0))</f>
        <v>AC66CD</v>
      </c>
      <c r="AQ21" s="2" t="str">
        <f>INDEX(Sheet5!$A:$BL,IF($A$1,MATCH(RIGHT($A21,LEN($A21)-1),Sheet5!$A:$A,0),MATCH($C21,Sheet5!$B:$B,0)),MATCH(AQ$1,Sheet5!$A$1:$BL$1,0))</f>
        <v>4220016^</v>
      </c>
      <c r="AR21" s="2">
        <f>INDEX(Sheet5!$A:$BL,IF($A$1,MATCH(RIGHT($A21,LEN($A21)-1),Sheet5!$A:$A,0),MATCH($C21,Sheet5!$B:$B,0)),MATCH(AR$1,Sheet5!$A$1:$BL$1,0))</f>
        <v>44075</v>
      </c>
      <c r="AS21" s="2">
        <f>INDEX(Sheet5!$A:$BL,IF($A$1,MATCH(RIGHT($A21,LEN($A21)-1),Sheet5!$A:$A,0),MATCH($C21,Sheet5!$B:$B,0)),MATCH(AS$1,Sheet5!$A$1:$BL$1,0))</f>
        <v>44075</v>
      </c>
      <c r="AT21" s="2">
        <f>INDEX(Sheet5!$A:$BL,IF($A$1,MATCH(RIGHT($A21,LEN($A21)-1),Sheet5!$A:$A,0),MATCH($C21,Sheet5!$B:$B,0)),MATCH(AT$1,Sheet5!$A$1:$BL$1,0))</f>
        <v>40044</v>
      </c>
      <c r="AU21" s="2">
        <f>INDEX(Sheet5!$A:$BL,IF($A$1,MATCH(RIGHT($A21,LEN($A21)-1),Sheet5!$A:$A,0),MATCH($C21,Sheet5!$B:$B,0)),MATCH(AU$1,Sheet5!$A$1:$BL$1,0))</f>
        <v>45199</v>
      </c>
    </row>
    <row r="22" spans="1:47" hidden="1" x14ac:dyDescent="0.25">
      <c r="A22" t="s">
        <v>196</v>
      </c>
      <c r="B22" t="s">
        <v>11</v>
      </c>
      <c r="C22" t="s">
        <v>197</v>
      </c>
      <c r="E22" t="s">
        <v>14</v>
      </c>
      <c r="H22">
        <v>2008</v>
      </c>
      <c r="I22" s="2" t="str">
        <f>INDEX(Sheet5!$A:$BL,IF($A$1,MATCH(RIGHT($A22,LEN($A22)-1),Sheet5!$A:$A,0),MATCH($C22,Sheet5!$B:$B,0)),MATCH(I$1,Sheet5!$A$1:$BL$1,0))</f>
        <v>639RA</v>
      </c>
      <c r="J22" s="2" t="str">
        <f>INDEX(Sheet5!$A:$BL,IF($A$1,MATCH(RIGHT($A22,LEN($A22)-1),Sheet5!$A:$A,0),MATCH($C22,Sheet5!$B:$B,0)),MATCH(J$1,Sheet5!$A$1:$BL$1,0))</f>
        <v>RC-22</v>
      </c>
      <c r="K22" s="2" t="str">
        <f>INDEX(Sheet5!$A:$BL,IF($A$1,MATCH(RIGHT($A22,LEN($A22)-1),Sheet5!$A:$A,0),MATCH($C22,Sheet5!$B:$B,0)),MATCH(K$1,Sheet5!$A$1:$BL$1,0))</f>
        <v>4220016</v>
      </c>
      <c r="L22" s="2" t="str">
        <f>INDEX(Sheet5!$A:$BL,IF($A$1,MATCH(RIGHT($A22,LEN($A22)-1),Sheet5!$A:$A,0),MATCH($C22,Sheet5!$B:$B,0)),MATCH(L$1,Sheet5!$A$1:$BL$1,0))</f>
        <v>52187</v>
      </c>
      <c r="M22" s="2">
        <f>INDEX(Sheet5!$A:$BL,IF($A$1,MATCH(RIGHT($A22,LEN($A22)-1),Sheet5!$A:$A,0),MATCH($C22,Sheet5!$B:$B,0)),MATCH(M$1,Sheet5!$A$1:$BL$1,0))</f>
        <v>2009</v>
      </c>
      <c r="N22" s="2">
        <f>INDEX(Sheet5!$A:$BL,IF($A$1,MATCH(RIGHT($A22,LEN($A22)-1),Sheet5!$A:$A,0),MATCH($C22,Sheet5!$B:$B,0)),MATCH(N$1,Sheet5!$A$1:$BL$1,0))</f>
        <v>7</v>
      </c>
      <c r="O22" s="2" t="str">
        <f>INDEX(Sheet5!$A:$BL,IF($A$1,MATCH(RIGHT($A22,LEN($A22)-1),Sheet5!$A:$A,0),MATCH($C22,Sheet5!$B:$B,0)),MATCH(O$1,Sheet5!$A$1:$BL$1,0))</f>
        <v>SCALED COMPOSITES LLC</v>
      </c>
      <c r="P22" s="2" t="str">
        <f>INDEX(Sheet5!$A:$BL,IF($A$1,MATCH(RIGHT($A22,LEN($A22)-1),Sheet5!$A:$A,0),MATCH($C22,Sheet5!$B:$B,0)),MATCH(P$1,Sheet5!$A$1:$BL$1,0))</f>
        <v>1624 FLIGHT LINE</v>
      </c>
      <c r="Q22" s="2" t="str">
        <f>INDEX(Sheet5!$A:$BL,IF($A$1,MATCH(RIGHT($A22,LEN($A22)-1),Sheet5!$A:$A,0),MATCH($C22,Sheet5!$B:$B,0)),MATCH(Q$1,Sheet5!$A$1:$BL$1,0))</f>
        <v/>
      </c>
      <c r="R22" s="2" t="str">
        <f>INDEX(Sheet5!$A:$BL,IF($A$1,MATCH(RIGHT($A22,LEN($A22)-1),Sheet5!$A:$A,0),MATCH($C22,Sheet5!$B:$B,0)),MATCH(R$1,Sheet5!$A$1:$BL$1,0))</f>
        <v>MOJAVE</v>
      </c>
      <c r="S22" s="2" t="str">
        <f>INDEX(Sheet5!$A:$BL,IF($A$1,MATCH(RIGHT($A22,LEN($A22)-1),Sheet5!$A:$A,0),MATCH($C22,Sheet5!$B:$B,0)),MATCH(S$1,Sheet5!$A$1:$BL$1,0))</f>
        <v>CA</v>
      </c>
      <c r="T22" s="2" t="str">
        <f>INDEX(Sheet5!$A:$BL,IF($A$1,MATCH(RIGHT($A22,LEN($A22)-1),Sheet5!$A:$A,0),MATCH($C22,Sheet5!$B:$B,0)),MATCH(T$1,Sheet5!$A$1:$BL$1,0))</f>
        <v>935011663</v>
      </c>
      <c r="U22" s="2" t="str">
        <f>INDEX(Sheet5!$A:$BL,IF($A$1,MATCH(RIGHT($A22,LEN($A22)-1),Sheet5!$A:$A,0),MATCH($C22,Sheet5!$B:$B,0)),MATCH(U$1,Sheet5!$A$1:$BL$1,0))</f>
        <v>4</v>
      </c>
      <c r="V22" s="2">
        <f>INDEX(Sheet5!$A:$BL,IF($A$1,MATCH(RIGHT($A22,LEN($A22)-1),Sheet5!$A:$A,0),MATCH($C22,Sheet5!$B:$B,0)),MATCH(V$1,Sheet5!$A$1:$BL$1,0))</f>
        <v>29</v>
      </c>
      <c r="W22" s="2" t="str">
        <f>INDEX(Sheet5!$A:$BL,IF($A$1,MATCH(RIGHT($A22,LEN($A22)-1),Sheet5!$A:$A,0),MATCH($C22,Sheet5!$B:$B,0)),MATCH(W$1,Sheet5!$A$1:$BL$1,0))</f>
        <v>US</v>
      </c>
      <c r="X22" s="2" t="str">
        <f>INDEX(Sheet5!$A:$BL,IF($A$1,MATCH(RIGHT($A22,LEN($A22)-1),Sheet5!$A:$A,0),MATCH($C22,Sheet5!$B:$B,0)),MATCH(X$1,Sheet5!$A$1:$BL$1,0))</f>
        <v>20200407</v>
      </c>
      <c r="Y22" s="2" t="str">
        <f>INDEX(Sheet5!$A:$BL,IF($A$1,MATCH(RIGHT($A22,LEN($A22)-1),Sheet5!$A:$A,0),MATCH($C22,Sheet5!$B:$B,0)),MATCH(Y$1,Sheet5!$A$1:$BL$1,0))</f>
        <v>20200407</v>
      </c>
      <c r="Z22" s="2" t="str">
        <f>INDEX(Sheet5!$A:$BL,IF($A$1,MATCH(RIGHT($A22,LEN($A22)-1),Sheet5!$A:$A,0),MATCH($C22,Sheet5!$B:$B,0)),MATCH(Z$1,Sheet5!$A$1:$BL$1,0))</f>
        <v>415</v>
      </c>
      <c r="AA22" s="2" t="str">
        <f>INDEX(Sheet5!$A:$BL,IF($A$1,MATCH(RIGHT($A22,LEN($A22)-1),Sheet5!$A:$A,0),MATCH($C22,Sheet5!$B:$B,0)),MATCH(AA$1,Sheet5!$A$1:$BL$1,0))</f>
        <v>5</v>
      </c>
      <c r="AB22" s="2">
        <f>INDEX(Sheet5!$A:$BL,IF($A$1,MATCH(RIGHT($A22,LEN($A22)-1),Sheet5!$A:$A,0),MATCH($C22,Sheet5!$B:$B,0)),MATCH(AB$1,Sheet5!$A$1:$BL$1,0))</f>
        <v>5</v>
      </c>
      <c r="AC22" s="2" t="str">
        <f>INDEX(Sheet5!$A:$BL,IF($A$1,MATCH(RIGHT($A22,LEN($A22)-1),Sheet5!$A:$A,0),MATCH($C22,Sheet5!$B:$B,0)),MATCH(AC$1,Sheet5!$A$1:$BL$1,0))</f>
        <v>V</v>
      </c>
      <c r="AD22" s="2" t="str">
        <f>INDEX(Sheet5!$A:$BL,IF($A$1,MATCH(RIGHT($A22,LEN($A22)-1),Sheet5!$A:$A,0),MATCH($C22,Sheet5!$B:$B,0)),MATCH(AD$1,Sheet5!$A$1:$BL$1,0))</f>
        <v>52060243</v>
      </c>
      <c r="AE22" s="2" t="str">
        <f>INDEX(Sheet5!$A:$BL,IF($A$1,MATCH(RIGHT($A22,LEN($A22)-1),Sheet5!$A:$A,0),MATCH($C22,Sheet5!$B:$B,0)),MATCH(AE$1,Sheet5!$A$1:$BL$1,0))</f>
        <v/>
      </c>
      <c r="AF22" s="2" t="str">
        <f>INDEX(Sheet5!$A:$BL,IF($A$1,MATCH(RIGHT($A22,LEN($A22)-1),Sheet5!$A:$A,0),MATCH($C22,Sheet5!$B:$B,0)),MATCH(AF$1,Sheet5!$A$1:$BL$1,0))</f>
        <v>20200624</v>
      </c>
      <c r="AG22" s="2" t="str">
        <f>INDEX(Sheet5!$A:$BL,IF($A$1,MATCH(RIGHT($A22,LEN($A22)-1),Sheet5!$A:$A,0),MATCH($C22,Sheet5!$B:$B,0)),MATCH(AG$1,Sheet5!$A$1:$BL$1,0))</f>
        <v/>
      </c>
      <c r="AH22" s="2" t="str">
        <f>INDEX(Sheet5!$A:$BL,IF($A$1,MATCH(RIGHT($A22,LEN($A22)-1),Sheet5!$A:$A,0),MATCH($C22,Sheet5!$B:$B,0)),MATCH(AH$1,Sheet5!$A$1:$BL$1,0))</f>
        <v/>
      </c>
      <c r="AI22" s="2" t="str">
        <f>INDEX(Sheet5!$A:$BL,IF($A$1,MATCH(RIGHT($A22,LEN($A22)-1),Sheet5!$A:$A,0),MATCH($C22,Sheet5!$B:$B,0)),MATCH(AI$1,Sheet5!$A$1:$BL$1,0))</f>
        <v/>
      </c>
      <c r="AJ22" s="2" t="str">
        <f>INDEX(Sheet5!$A:$BL,IF($A$1,MATCH(RIGHT($A22,LEN($A22)-1),Sheet5!$A:$A,0),MATCH($C22,Sheet5!$B:$B,0)),MATCH(AJ$1,Sheet5!$A$1:$BL$1,0))</f>
        <v/>
      </c>
      <c r="AK22" s="2" t="str">
        <f>INDEX(Sheet5!$A:$BL,IF($A$1,MATCH(RIGHT($A22,LEN($A22)-1),Sheet5!$A:$A,0),MATCH($C22,Sheet5!$B:$B,0)),MATCH(AK$1,Sheet5!$A$1:$BL$1,0))</f>
        <v/>
      </c>
      <c r="AL22" s="2" t="str">
        <f>INDEX(Sheet5!$A:$BL,IF($A$1,MATCH(RIGHT($A22,LEN($A22)-1),Sheet5!$A:$A,0),MATCH($C22,Sheet5!$B:$B,0)),MATCH(AL$1,Sheet5!$A$1:$BL$1,0))</f>
        <v>20230430</v>
      </c>
      <c r="AM22" s="2" t="str">
        <f>INDEX(Sheet5!$A:$BL,IF($A$1,MATCH(RIGHT($A22,LEN($A22)-1),Sheet5!$A:$A,0),MATCH($C22,Sheet5!$B:$B,0)),MATCH(AM$1,Sheet5!$A$1:$BL$1,0))</f>
        <v>00384948</v>
      </c>
      <c r="AN22" s="2" t="str">
        <f>INDEX(Sheet5!$A:$BL,IF($A$1,MATCH(RIGHT($A22,LEN($A22)-1),Sheet5!$A:$A,0),MATCH($C22,Sheet5!$B:$B,0)),MATCH(AN$1,Sheet5!$A$1:$BL$1,0))</f>
        <v/>
      </c>
      <c r="AO22" s="2" t="str">
        <f>INDEX(Sheet5!$A:$BL,IF($A$1,MATCH(RIGHT($A22,LEN($A22)-1),Sheet5!$A:$A,0),MATCH($C22,Sheet5!$B:$B,0)),MATCH(AO$1,Sheet5!$A$1:$BL$1,0))</f>
        <v/>
      </c>
      <c r="AP22" s="2" t="str">
        <f>INDEX(Sheet5!$A:$BL,IF($A$1,MATCH(RIGHT($A22,LEN($A22)-1),Sheet5!$A:$A,0),MATCH($C22,Sheet5!$B:$B,0)),MATCH(AP$1,Sheet5!$A$1:$BL$1,0))</f>
        <v>A860A3</v>
      </c>
      <c r="AQ22" s="2" t="str">
        <f>INDEX(Sheet5!$A:$BL,IF($A$1,MATCH(RIGHT($A22,LEN($A22)-1),Sheet5!$A:$A,0),MATCH($C22,Sheet5!$B:$B,0)),MATCH(AQ$1,Sheet5!$A$1:$BL$1,0))</f>
        <v>4220016^</v>
      </c>
      <c r="AR22" s="2">
        <f>INDEX(Sheet5!$A:$BL,IF($A$1,MATCH(RIGHT($A22,LEN($A22)-1),Sheet5!$A:$A,0),MATCH($C22,Sheet5!$B:$B,0)),MATCH(AR$1,Sheet5!$A$1:$BL$1,0))</f>
        <v>43928</v>
      </c>
      <c r="AS22" s="2">
        <f>INDEX(Sheet5!$A:$BL,IF($A$1,MATCH(RIGHT($A22,LEN($A22)-1),Sheet5!$A:$A,0),MATCH($C22,Sheet5!$B:$B,0)),MATCH(AS$1,Sheet5!$A$1:$BL$1,0))</f>
        <v>43928</v>
      </c>
      <c r="AT22" s="2">
        <f>INDEX(Sheet5!$A:$BL,IF($A$1,MATCH(RIGHT($A22,LEN($A22)-1),Sheet5!$A:$A,0),MATCH($C22,Sheet5!$B:$B,0)),MATCH(AT$1,Sheet5!$A$1:$BL$1,0))</f>
        <v>44006</v>
      </c>
      <c r="AU22" s="2">
        <f>INDEX(Sheet5!$A:$BL,IF($A$1,MATCH(RIGHT($A22,LEN($A22)-1),Sheet5!$A:$A,0),MATCH($C22,Sheet5!$B:$B,0)),MATCH(AU$1,Sheet5!$A$1:$BL$1,0))</f>
        <v>45046</v>
      </c>
    </row>
    <row r="23" spans="1:47" hidden="1" x14ac:dyDescent="0.25">
      <c r="A23" t="s">
        <v>205</v>
      </c>
      <c r="B23" t="s">
        <v>11</v>
      </c>
      <c r="C23" t="s">
        <v>206</v>
      </c>
      <c r="E23" t="s">
        <v>14</v>
      </c>
      <c r="G23" t="s">
        <v>53</v>
      </c>
      <c r="H23">
        <v>2009</v>
      </c>
      <c r="I23" s="2" t="str">
        <f>INDEX(Sheet5!$A:$BL,IF($A$1,MATCH(RIGHT($A23,LEN($A23)-1),Sheet5!$A:$A,0),MATCH($C23,Sheet5!$B:$B,0)),MATCH(I$1,Sheet5!$A$1:$BL$1,0))</f>
        <v>230JE</v>
      </c>
      <c r="J23" s="2" t="str">
        <f>INDEX(Sheet5!$A:$BL,IF($A$1,MATCH(RIGHT($A23,LEN($A23)-1),Sheet5!$A:$A,0),MATCH($C23,Sheet5!$B:$B,0)),MATCH(J$1,Sheet5!$A$1:$BL$1,0))</f>
        <v>RC-23</v>
      </c>
      <c r="K23" s="2" t="str">
        <f>INDEX(Sheet5!$A:$BL,IF($A$1,MATCH(RIGHT($A23,LEN($A23)-1),Sheet5!$A:$A,0),MATCH($C23,Sheet5!$B:$B,0)),MATCH(K$1,Sheet5!$A$1:$BL$1,0))</f>
        <v>4220015</v>
      </c>
      <c r="L23" s="2" t="str">
        <f>INDEX(Sheet5!$A:$BL,IF($A$1,MATCH(RIGHT($A23,LEN($A23)-1),Sheet5!$A:$A,0),MATCH($C23,Sheet5!$B:$B,0)),MATCH(L$1,Sheet5!$A$1:$BL$1,0))</f>
        <v>52187</v>
      </c>
      <c r="M23" s="2">
        <f>INDEX(Sheet5!$A:$BL,IF($A$1,MATCH(RIGHT($A23,LEN($A23)-1),Sheet5!$A:$A,0),MATCH($C23,Sheet5!$B:$B,0)),MATCH(M$1,Sheet5!$A$1:$BL$1,0))</f>
        <v>2009</v>
      </c>
      <c r="N23" s="2">
        <f>INDEX(Sheet5!$A:$BL,IF($A$1,MATCH(RIGHT($A23,LEN($A23)-1),Sheet5!$A:$A,0),MATCH($C23,Sheet5!$B:$B,0)),MATCH(N$1,Sheet5!$A$1:$BL$1,0))</f>
        <v>7</v>
      </c>
      <c r="O23" s="2" t="str">
        <f>INDEX(Sheet5!$A:$BL,IF($A$1,MATCH(RIGHT($A23,LEN($A23)-1),Sheet5!$A:$A,0),MATCH($C23,Sheet5!$B:$B,0)),MATCH(O$1,Sheet5!$A$1:$BL$1,0))</f>
        <v>HAWKER RC 23 LLC</v>
      </c>
      <c r="P23" s="2" t="str">
        <f>INDEX(Sheet5!$A:$BL,IF($A$1,MATCH(RIGHT($A23,LEN($A23)-1),Sheet5!$A:$A,0),MATCH($C23,Sheet5!$B:$B,0)),MATCH(P$1,Sheet5!$A$1:$BL$1,0))</f>
        <v>1400 BROADWAY FL 15</v>
      </c>
      <c r="Q23" s="2" t="str">
        <f>INDEX(Sheet5!$A:$BL,IF($A$1,MATCH(RIGHT($A23,LEN($A23)-1),Sheet5!$A:$A,0),MATCH($C23,Sheet5!$B:$B,0)),MATCH(Q$1,Sheet5!$A$1:$BL$1,0))</f>
        <v/>
      </c>
      <c r="R23" s="2" t="str">
        <f>INDEX(Sheet5!$A:$BL,IF($A$1,MATCH(RIGHT($A23,LEN($A23)-1),Sheet5!$A:$A,0),MATCH($C23,Sheet5!$B:$B,0)),MATCH(R$1,Sheet5!$A$1:$BL$1,0))</f>
        <v>NEW YORK</v>
      </c>
      <c r="S23" s="2" t="str">
        <f>INDEX(Sheet5!$A:$BL,IF($A$1,MATCH(RIGHT($A23,LEN($A23)-1),Sheet5!$A:$A,0),MATCH($C23,Sheet5!$B:$B,0)),MATCH(S$1,Sheet5!$A$1:$BL$1,0))</f>
        <v>NY</v>
      </c>
      <c r="T23" s="2" t="str">
        <f>INDEX(Sheet5!$A:$BL,IF($A$1,MATCH(RIGHT($A23,LEN($A23)-1),Sheet5!$A:$A,0),MATCH($C23,Sheet5!$B:$B,0)),MATCH(T$1,Sheet5!$A$1:$BL$1,0))</f>
        <v>100185300</v>
      </c>
      <c r="U23" s="2" t="str">
        <f>INDEX(Sheet5!$A:$BL,IF($A$1,MATCH(RIGHT($A23,LEN($A23)-1),Sheet5!$A:$A,0),MATCH($C23,Sheet5!$B:$B,0)),MATCH(U$1,Sheet5!$A$1:$BL$1,0))</f>
        <v>1</v>
      </c>
      <c r="V23" s="2">
        <f>INDEX(Sheet5!$A:$BL,IF($A$1,MATCH(RIGHT($A23,LEN($A23)-1),Sheet5!$A:$A,0),MATCH($C23,Sheet5!$B:$B,0)),MATCH(V$1,Sheet5!$A$1:$BL$1,0))</f>
        <v>61</v>
      </c>
      <c r="W23" s="2" t="str">
        <f>INDEX(Sheet5!$A:$BL,IF($A$1,MATCH(RIGHT($A23,LEN($A23)-1),Sheet5!$A:$A,0),MATCH($C23,Sheet5!$B:$B,0)),MATCH(W$1,Sheet5!$A$1:$BL$1,0))</f>
        <v>US</v>
      </c>
      <c r="X23" s="2" t="str">
        <f>INDEX(Sheet5!$A:$BL,IF($A$1,MATCH(RIGHT($A23,LEN($A23)-1),Sheet5!$A:$A,0),MATCH($C23,Sheet5!$B:$B,0)),MATCH(X$1,Sheet5!$A$1:$BL$1,0))</f>
        <v>20181101</v>
      </c>
      <c r="Y23" s="2" t="str">
        <f>INDEX(Sheet5!$A:$BL,IF($A$1,MATCH(RIGHT($A23,LEN($A23)-1),Sheet5!$A:$A,0),MATCH($C23,Sheet5!$B:$B,0)),MATCH(Y$1,Sheet5!$A$1:$BL$1,0))</f>
        <v>20151125</v>
      </c>
      <c r="Z23" s="2" t="str">
        <f>INDEX(Sheet5!$A:$BL,IF($A$1,MATCH(RIGHT($A23,LEN($A23)-1),Sheet5!$A:$A,0),MATCH($C23,Sheet5!$B:$B,0)),MATCH(Z$1,Sheet5!$A$1:$BL$1,0))</f>
        <v>1T</v>
      </c>
      <c r="AA23" s="2" t="str">
        <f>INDEX(Sheet5!$A:$BL,IF($A$1,MATCH(RIGHT($A23,LEN($A23)-1),Sheet5!$A:$A,0),MATCH($C23,Sheet5!$B:$B,0)),MATCH(AA$1,Sheet5!$A$1:$BL$1,0))</f>
        <v>5</v>
      </c>
      <c r="AB23" s="2">
        <f>INDEX(Sheet5!$A:$BL,IF($A$1,MATCH(RIGHT($A23,LEN($A23)-1),Sheet5!$A:$A,0),MATCH($C23,Sheet5!$B:$B,0)),MATCH(AB$1,Sheet5!$A$1:$BL$1,0))</f>
        <v>5</v>
      </c>
      <c r="AC23" s="2" t="str">
        <f>INDEX(Sheet5!$A:$BL,IF($A$1,MATCH(RIGHT($A23,LEN($A23)-1),Sheet5!$A:$A,0),MATCH($C23,Sheet5!$B:$B,0)),MATCH(AC$1,Sheet5!$A$1:$BL$1,0))</f>
        <v>V</v>
      </c>
      <c r="AD23" s="2" t="str">
        <f>INDEX(Sheet5!$A:$BL,IF($A$1,MATCH(RIGHT($A23,LEN($A23)-1),Sheet5!$A:$A,0),MATCH($C23,Sheet5!$B:$B,0)),MATCH(AD$1,Sheet5!$A$1:$BL$1,0))</f>
        <v>50404515</v>
      </c>
      <c r="AE23" s="2" t="str">
        <f>INDEX(Sheet5!$A:$BL,IF($A$1,MATCH(RIGHT($A23,LEN($A23)-1),Sheet5!$A:$A,0),MATCH($C23,Sheet5!$B:$B,0)),MATCH(AE$1,Sheet5!$A$1:$BL$1,0))</f>
        <v/>
      </c>
      <c r="AF23" s="2" t="str">
        <f>INDEX(Sheet5!$A:$BL,IF($A$1,MATCH(RIGHT($A23,LEN($A23)-1),Sheet5!$A:$A,0),MATCH($C23,Sheet5!$B:$B,0)),MATCH(AF$1,Sheet5!$A$1:$BL$1,0))</f>
        <v>20160414</v>
      </c>
      <c r="AG23" s="2" t="str">
        <f>INDEX(Sheet5!$A:$BL,IF($A$1,MATCH(RIGHT($A23,LEN($A23)-1),Sheet5!$A:$A,0),MATCH($C23,Sheet5!$B:$B,0)),MATCH(AG$1,Sheet5!$A$1:$BL$1,0))</f>
        <v/>
      </c>
      <c r="AH23" s="2" t="str">
        <f>INDEX(Sheet5!$A:$BL,IF($A$1,MATCH(RIGHT($A23,LEN($A23)-1),Sheet5!$A:$A,0),MATCH($C23,Sheet5!$B:$B,0)),MATCH(AH$1,Sheet5!$A$1:$BL$1,0))</f>
        <v/>
      </c>
      <c r="AI23" s="2" t="str">
        <f>INDEX(Sheet5!$A:$BL,IF($A$1,MATCH(RIGHT($A23,LEN($A23)-1),Sheet5!$A:$A,0),MATCH($C23,Sheet5!$B:$B,0)),MATCH(AI$1,Sheet5!$A$1:$BL$1,0))</f>
        <v/>
      </c>
      <c r="AJ23" s="2" t="str">
        <f>INDEX(Sheet5!$A:$BL,IF($A$1,MATCH(RIGHT($A23,LEN($A23)-1),Sheet5!$A:$A,0),MATCH($C23,Sheet5!$B:$B,0)),MATCH(AJ$1,Sheet5!$A$1:$BL$1,0))</f>
        <v/>
      </c>
      <c r="AK23" s="2" t="str">
        <f>INDEX(Sheet5!$A:$BL,IF($A$1,MATCH(RIGHT($A23,LEN($A23)-1),Sheet5!$A:$A,0),MATCH($C23,Sheet5!$B:$B,0)),MATCH(AK$1,Sheet5!$A$1:$BL$1,0))</f>
        <v/>
      </c>
      <c r="AL23" s="2" t="str">
        <f>INDEX(Sheet5!$A:$BL,IF($A$1,MATCH(RIGHT($A23,LEN($A23)-1),Sheet5!$A:$A,0),MATCH($C23,Sheet5!$B:$B,0)),MATCH(AL$1,Sheet5!$A$1:$BL$1,0))</f>
        <v>20211130</v>
      </c>
      <c r="AM23" s="2" t="str">
        <f>INDEX(Sheet5!$A:$BL,IF($A$1,MATCH(RIGHT($A23,LEN($A23)-1),Sheet5!$A:$A,0),MATCH($C23,Sheet5!$B:$B,0)),MATCH(AM$1,Sheet5!$A$1:$BL$1,0))</f>
        <v>00384478</v>
      </c>
      <c r="AN23" s="2" t="str">
        <f>INDEX(Sheet5!$A:$BL,IF($A$1,MATCH(RIGHT($A23,LEN($A23)-1),Sheet5!$A:$A,0),MATCH($C23,Sheet5!$B:$B,0)),MATCH(AN$1,Sheet5!$A$1:$BL$1,0))</f>
        <v/>
      </c>
      <c r="AO23" s="2" t="str">
        <f>INDEX(Sheet5!$A:$BL,IF($A$1,MATCH(RIGHT($A23,LEN($A23)-1),Sheet5!$A:$A,0),MATCH($C23,Sheet5!$B:$B,0)),MATCH(AO$1,Sheet5!$A$1:$BL$1,0))</f>
        <v/>
      </c>
      <c r="AP23" s="2" t="str">
        <f>INDEX(Sheet5!$A:$BL,IF($A$1,MATCH(RIGHT($A23,LEN($A23)-1),Sheet5!$A:$A,0),MATCH($C23,Sheet5!$B:$B,0)),MATCH(AP$1,Sheet5!$A$1:$BL$1,0))</f>
        <v>A2094D</v>
      </c>
      <c r="AQ23" s="2" t="str">
        <f>INDEX(Sheet5!$A:$BL,IF($A$1,MATCH(RIGHT($A23,LEN($A23)-1),Sheet5!$A:$A,0),MATCH($C23,Sheet5!$B:$B,0)),MATCH(AQ$1,Sheet5!$A$1:$BL$1,0))</f>
        <v>4220015^</v>
      </c>
      <c r="AR23" s="2">
        <f>INDEX(Sheet5!$A:$BL,IF($A$1,MATCH(RIGHT($A23,LEN($A23)-1),Sheet5!$A:$A,0),MATCH($C23,Sheet5!$B:$B,0)),MATCH(AR$1,Sheet5!$A$1:$BL$1,0))</f>
        <v>43405</v>
      </c>
      <c r="AS23" s="2">
        <f>INDEX(Sheet5!$A:$BL,IF($A$1,MATCH(RIGHT($A23,LEN($A23)-1),Sheet5!$A:$A,0),MATCH($C23,Sheet5!$B:$B,0)),MATCH(AS$1,Sheet5!$A$1:$BL$1,0))</f>
        <v>42333</v>
      </c>
      <c r="AT23" s="2">
        <f>INDEX(Sheet5!$A:$BL,IF($A$1,MATCH(RIGHT($A23,LEN($A23)-1),Sheet5!$A:$A,0),MATCH($C23,Sheet5!$B:$B,0)),MATCH(AT$1,Sheet5!$A$1:$BL$1,0))</f>
        <v>42474</v>
      </c>
      <c r="AU23" s="2">
        <f>INDEX(Sheet5!$A:$BL,IF($A$1,MATCH(RIGHT($A23,LEN($A23)-1),Sheet5!$A:$A,0),MATCH($C23,Sheet5!$B:$B,0)),MATCH(AU$1,Sheet5!$A$1:$BL$1,0))</f>
        <v>44530</v>
      </c>
    </row>
    <row r="24" spans="1:47" hidden="1" x14ac:dyDescent="0.25">
      <c r="A24" t="s">
        <v>214</v>
      </c>
      <c r="B24" t="s">
        <v>11</v>
      </c>
      <c r="C24" t="s">
        <v>215</v>
      </c>
      <c r="E24" t="s">
        <v>14</v>
      </c>
      <c r="H24">
        <v>2009</v>
      </c>
      <c r="I24" s="2" t="str">
        <f>INDEX(Sheet5!$A:$BL,IF($A$1,MATCH(RIGHT($A24,LEN($A24)-1),Sheet5!$A:$A,0),MATCH($C24,Sheet5!$B:$B,0)),MATCH(I$1,Sheet5!$A$1:$BL$1,0))</f>
        <v>400VG</v>
      </c>
      <c r="J24" s="2" t="str">
        <f>INDEX(Sheet5!$A:$BL,IF($A$1,MATCH(RIGHT($A24,LEN($A24)-1),Sheet5!$A:$A,0),MATCH($C24,Sheet5!$B:$B,0)),MATCH(J$1,Sheet5!$A$1:$BL$1,0))</f>
        <v>RC-24</v>
      </c>
      <c r="K24" s="2" t="str">
        <f>INDEX(Sheet5!$A:$BL,IF($A$1,MATCH(RIGHT($A24,LEN($A24)-1),Sheet5!$A:$A,0),MATCH($C24,Sheet5!$B:$B,0)),MATCH(K$1,Sheet5!$A$1:$BL$1,0))</f>
        <v>4220016</v>
      </c>
      <c r="L24" s="2" t="str">
        <f>INDEX(Sheet5!$A:$BL,IF($A$1,MATCH(RIGHT($A24,LEN($A24)-1),Sheet5!$A:$A,0),MATCH($C24,Sheet5!$B:$B,0)),MATCH(L$1,Sheet5!$A$1:$BL$1,0))</f>
        <v>52187</v>
      </c>
      <c r="M24" s="2">
        <f>INDEX(Sheet5!$A:$BL,IF($A$1,MATCH(RIGHT($A24,LEN($A24)-1),Sheet5!$A:$A,0),MATCH($C24,Sheet5!$B:$B,0)),MATCH(M$1,Sheet5!$A$1:$BL$1,0))</f>
        <v>2010</v>
      </c>
      <c r="N24" s="2">
        <f>INDEX(Sheet5!$A:$BL,IF($A$1,MATCH(RIGHT($A24,LEN($A24)-1),Sheet5!$A:$A,0),MATCH($C24,Sheet5!$B:$B,0)),MATCH(N$1,Sheet5!$A$1:$BL$1,0))</f>
        <v>7</v>
      </c>
      <c r="O24" s="2" t="str">
        <f>INDEX(Sheet5!$A:$BL,IF($A$1,MATCH(RIGHT($A24,LEN($A24)-1),Sheet5!$A:$A,0),MATCH($C24,Sheet5!$B:$B,0)),MATCH(O$1,Sheet5!$A$1:$BL$1,0))</f>
        <v>N50VM LLC</v>
      </c>
      <c r="P24" s="2" t="str">
        <f>INDEX(Sheet5!$A:$BL,IF($A$1,MATCH(RIGHT($A24,LEN($A24)-1),Sheet5!$A:$A,0),MATCH($C24,Sheet5!$B:$B,0)),MATCH(P$1,Sheet5!$A$1:$BL$1,0))</f>
        <v>PO BOX 2127</v>
      </c>
      <c r="Q24" s="2" t="str">
        <f>INDEX(Sheet5!$A:$BL,IF($A$1,MATCH(RIGHT($A24,LEN($A24)-1),Sheet5!$A:$A,0),MATCH($C24,Sheet5!$B:$B,0)),MATCH(Q$1,Sheet5!$A$1:$BL$1,0))</f>
        <v/>
      </c>
      <c r="R24" s="2" t="str">
        <f>INDEX(Sheet5!$A:$BL,IF($A$1,MATCH(RIGHT($A24,LEN($A24)-1),Sheet5!$A:$A,0),MATCH($C24,Sheet5!$B:$B,0)),MATCH(R$1,Sheet5!$A$1:$BL$1,0))</f>
        <v>SAN JUAN</v>
      </c>
      <c r="S24" s="2" t="str">
        <f>INDEX(Sheet5!$A:$BL,IF($A$1,MATCH(RIGHT($A24,LEN($A24)-1),Sheet5!$A:$A,0),MATCH($C24,Sheet5!$B:$B,0)),MATCH(S$1,Sheet5!$A$1:$BL$1,0))</f>
        <v>PR</v>
      </c>
      <c r="T24" s="2" t="str">
        <f>INDEX(Sheet5!$A:$BL,IF($A$1,MATCH(RIGHT($A24,LEN($A24)-1),Sheet5!$A:$A,0),MATCH($C24,Sheet5!$B:$B,0)),MATCH(T$1,Sheet5!$A$1:$BL$1,0))</f>
        <v>009222127</v>
      </c>
      <c r="U24" s="2" t="str">
        <f>INDEX(Sheet5!$A:$BL,IF($A$1,MATCH(RIGHT($A24,LEN($A24)-1),Sheet5!$A:$A,0),MATCH($C24,Sheet5!$B:$B,0)),MATCH(U$1,Sheet5!$A$1:$BL$1,0))</f>
        <v>7</v>
      </c>
      <c r="V24" s="2">
        <f>INDEX(Sheet5!$A:$BL,IF($A$1,MATCH(RIGHT($A24,LEN($A24)-1),Sheet5!$A:$A,0),MATCH($C24,Sheet5!$B:$B,0)),MATCH(V$1,Sheet5!$A$1:$BL$1,0))</f>
        <v>0</v>
      </c>
      <c r="W24" s="2" t="str">
        <f>INDEX(Sheet5!$A:$BL,IF($A$1,MATCH(RIGHT($A24,LEN($A24)-1),Sheet5!$A:$A,0),MATCH($C24,Sheet5!$B:$B,0)),MATCH(W$1,Sheet5!$A$1:$BL$1,0))</f>
        <v>RQ</v>
      </c>
      <c r="X24" s="2" t="str">
        <f>INDEX(Sheet5!$A:$BL,IF($A$1,MATCH(RIGHT($A24,LEN($A24)-1),Sheet5!$A:$A,0),MATCH($C24,Sheet5!$B:$B,0)),MATCH(X$1,Sheet5!$A$1:$BL$1,0))</f>
        <v>20200826</v>
      </c>
      <c r="Y24" s="2" t="str">
        <f>INDEX(Sheet5!$A:$BL,IF($A$1,MATCH(RIGHT($A24,LEN($A24)-1),Sheet5!$A:$A,0),MATCH($C24,Sheet5!$B:$B,0)),MATCH(Y$1,Sheet5!$A$1:$BL$1,0))</f>
        <v>20200818</v>
      </c>
      <c r="Z24" s="2" t="str">
        <f>INDEX(Sheet5!$A:$BL,IF($A$1,MATCH(RIGHT($A24,LEN($A24)-1),Sheet5!$A:$A,0),MATCH($C24,Sheet5!$B:$B,0)),MATCH(Z$1,Sheet5!$A$1:$BL$1,0))</f>
        <v>1T</v>
      </c>
      <c r="AA24" s="2" t="str">
        <f>INDEX(Sheet5!$A:$BL,IF($A$1,MATCH(RIGHT($A24,LEN($A24)-1),Sheet5!$A:$A,0),MATCH($C24,Sheet5!$B:$B,0)),MATCH(AA$1,Sheet5!$A$1:$BL$1,0))</f>
        <v>5</v>
      </c>
      <c r="AB24" s="2">
        <f>INDEX(Sheet5!$A:$BL,IF($A$1,MATCH(RIGHT($A24,LEN($A24)-1),Sheet5!$A:$A,0),MATCH($C24,Sheet5!$B:$B,0)),MATCH(AB$1,Sheet5!$A$1:$BL$1,0))</f>
        <v>5</v>
      </c>
      <c r="AC24" s="2" t="str">
        <f>INDEX(Sheet5!$A:$BL,IF($A$1,MATCH(RIGHT($A24,LEN($A24)-1),Sheet5!$A:$A,0),MATCH($C24,Sheet5!$B:$B,0)),MATCH(AC$1,Sheet5!$A$1:$BL$1,0))</f>
        <v>V</v>
      </c>
      <c r="AD24" s="2" t="str">
        <f>INDEX(Sheet5!$A:$BL,IF($A$1,MATCH(RIGHT($A24,LEN($A24)-1),Sheet5!$A:$A,0),MATCH($C24,Sheet5!$B:$B,0)),MATCH(AD$1,Sheet5!$A$1:$BL$1,0))</f>
        <v>51127203</v>
      </c>
      <c r="AE24" s="2" t="str">
        <f>INDEX(Sheet5!$A:$BL,IF($A$1,MATCH(RIGHT($A24,LEN($A24)-1),Sheet5!$A:$A,0),MATCH($C24,Sheet5!$B:$B,0)),MATCH(AE$1,Sheet5!$A$1:$BL$1,0))</f>
        <v/>
      </c>
      <c r="AF24" s="2" t="str">
        <f>INDEX(Sheet5!$A:$BL,IF($A$1,MATCH(RIGHT($A24,LEN($A24)-1),Sheet5!$A:$A,0),MATCH($C24,Sheet5!$B:$B,0)),MATCH(AF$1,Sheet5!$A$1:$BL$1,0))</f>
        <v>20111117</v>
      </c>
      <c r="AG24" s="2" t="str">
        <f>INDEX(Sheet5!$A:$BL,IF($A$1,MATCH(RIGHT($A24,LEN($A24)-1),Sheet5!$A:$A,0),MATCH($C24,Sheet5!$B:$B,0)),MATCH(AG$1,Sheet5!$A$1:$BL$1,0))</f>
        <v/>
      </c>
      <c r="AH24" s="2" t="str">
        <f>INDEX(Sheet5!$A:$BL,IF($A$1,MATCH(RIGHT($A24,LEN($A24)-1),Sheet5!$A:$A,0),MATCH($C24,Sheet5!$B:$B,0)),MATCH(AH$1,Sheet5!$A$1:$BL$1,0))</f>
        <v/>
      </c>
      <c r="AI24" s="2" t="str">
        <f>INDEX(Sheet5!$A:$BL,IF($A$1,MATCH(RIGHT($A24,LEN($A24)-1),Sheet5!$A:$A,0),MATCH($C24,Sheet5!$B:$B,0)),MATCH(AI$1,Sheet5!$A$1:$BL$1,0))</f>
        <v/>
      </c>
      <c r="AJ24" s="2" t="str">
        <f>INDEX(Sheet5!$A:$BL,IF($A$1,MATCH(RIGHT($A24,LEN($A24)-1),Sheet5!$A:$A,0),MATCH($C24,Sheet5!$B:$B,0)),MATCH(AJ$1,Sheet5!$A$1:$BL$1,0))</f>
        <v/>
      </c>
      <c r="AK24" s="2" t="str">
        <f>INDEX(Sheet5!$A:$BL,IF($A$1,MATCH(RIGHT($A24,LEN($A24)-1),Sheet5!$A:$A,0),MATCH($C24,Sheet5!$B:$B,0)),MATCH(AK$1,Sheet5!$A$1:$BL$1,0))</f>
        <v/>
      </c>
      <c r="AL24" s="2" t="str">
        <f>INDEX(Sheet5!$A:$BL,IF($A$1,MATCH(RIGHT($A24,LEN($A24)-1),Sheet5!$A:$A,0),MATCH($C24,Sheet5!$B:$B,0)),MATCH(AL$1,Sheet5!$A$1:$BL$1,0))</f>
        <v>20230831</v>
      </c>
      <c r="AM24" s="2" t="str">
        <f>INDEX(Sheet5!$A:$BL,IF($A$1,MATCH(RIGHT($A24,LEN($A24)-1),Sheet5!$A:$A,0),MATCH($C24,Sheet5!$B:$B,0)),MATCH(AM$1,Sheet5!$A$1:$BL$1,0))</f>
        <v>00444029</v>
      </c>
      <c r="AN24" s="2" t="str">
        <f>INDEX(Sheet5!$A:$BL,IF($A$1,MATCH(RIGHT($A24,LEN($A24)-1),Sheet5!$A:$A,0),MATCH($C24,Sheet5!$B:$B,0)),MATCH(AN$1,Sheet5!$A$1:$BL$1,0))</f>
        <v/>
      </c>
      <c r="AO24" s="2" t="str">
        <f>INDEX(Sheet5!$A:$BL,IF($A$1,MATCH(RIGHT($A24,LEN($A24)-1),Sheet5!$A:$A,0),MATCH($C24,Sheet5!$B:$B,0)),MATCH(AO$1,Sheet5!$A$1:$BL$1,0))</f>
        <v/>
      </c>
      <c r="AP24" s="2" t="str">
        <f>INDEX(Sheet5!$A:$BL,IF($A$1,MATCH(RIGHT($A24,LEN($A24)-1),Sheet5!$A:$A,0),MATCH($C24,Sheet5!$B:$B,0)),MATCH(AP$1,Sheet5!$A$1:$BL$1,0))</f>
        <v>A4AE83</v>
      </c>
      <c r="AQ24" s="2" t="str">
        <f>INDEX(Sheet5!$A:$BL,IF($A$1,MATCH(RIGHT($A24,LEN($A24)-1),Sheet5!$A:$A,0),MATCH($C24,Sheet5!$B:$B,0)),MATCH(AQ$1,Sheet5!$A$1:$BL$1,0))</f>
        <v>4220016^</v>
      </c>
      <c r="AR24" s="2">
        <f>INDEX(Sheet5!$A:$BL,IF($A$1,MATCH(RIGHT($A24,LEN($A24)-1),Sheet5!$A:$A,0),MATCH($C24,Sheet5!$B:$B,0)),MATCH(AR$1,Sheet5!$A$1:$BL$1,0))</f>
        <v>44069</v>
      </c>
      <c r="AS24" s="2">
        <f>INDEX(Sheet5!$A:$BL,IF($A$1,MATCH(RIGHT($A24,LEN($A24)-1),Sheet5!$A:$A,0),MATCH($C24,Sheet5!$B:$B,0)),MATCH(AS$1,Sheet5!$A$1:$BL$1,0))</f>
        <v>44061</v>
      </c>
      <c r="AT24" s="2">
        <f>INDEX(Sheet5!$A:$BL,IF($A$1,MATCH(RIGHT($A24,LEN($A24)-1),Sheet5!$A:$A,0),MATCH($C24,Sheet5!$B:$B,0)),MATCH(AT$1,Sheet5!$A$1:$BL$1,0))</f>
        <v>40864</v>
      </c>
      <c r="AU24" s="2">
        <f>INDEX(Sheet5!$A:$BL,IF($A$1,MATCH(RIGHT($A24,LEN($A24)-1),Sheet5!$A:$A,0),MATCH($C24,Sheet5!$B:$B,0)),MATCH(AU$1,Sheet5!$A$1:$BL$1,0))</f>
        <v>45169</v>
      </c>
    </row>
    <row r="25" spans="1:47" hidden="1" x14ac:dyDescent="0.25">
      <c r="A25" t="s">
        <v>228</v>
      </c>
      <c r="B25" t="s">
        <v>11</v>
      </c>
      <c r="C25" t="s">
        <v>229</v>
      </c>
      <c r="E25" t="s">
        <v>14</v>
      </c>
      <c r="G25" t="s">
        <v>230</v>
      </c>
      <c r="H25">
        <v>2009</v>
      </c>
      <c r="I25" s="2" t="str">
        <f>INDEX(Sheet5!$A:$BL,IF($A$1,MATCH(RIGHT($A25,LEN($A25)-1),Sheet5!$A:$A,0),MATCH($C25,Sheet5!$B:$B,0)),MATCH(I$1,Sheet5!$A$1:$BL$1,0))</f>
        <v>143RL</v>
      </c>
      <c r="J25" s="2" t="str">
        <f>INDEX(Sheet5!$A:$BL,IF($A$1,MATCH(RIGHT($A25,LEN($A25)-1),Sheet5!$A:$A,0),MATCH($C25,Sheet5!$B:$B,0)),MATCH(J$1,Sheet5!$A$1:$BL$1,0))</f>
        <v>RC-25</v>
      </c>
      <c r="K25" s="2" t="str">
        <f>INDEX(Sheet5!$A:$BL,IF($A$1,MATCH(RIGHT($A25,LEN($A25)-1),Sheet5!$A:$A,0),MATCH($C25,Sheet5!$B:$B,0)),MATCH(K$1,Sheet5!$A$1:$BL$1,0))</f>
        <v>4220016</v>
      </c>
      <c r="L25" s="2" t="str">
        <f>INDEX(Sheet5!$A:$BL,IF($A$1,MATCH(RIGHT($A25,LEN($A25)-1),Sheet5!$A:$A,0),MATCH($C25,Sheet5!$B:$B,0)),MATCH(L$1,Sheet5!$A$1:$BL$1,0))</f>
        <v>52187</v>
      </c>
      <c r="M25" s="2">
        <f>INDEX(Sheet5!$A:$BL,IF($A$1,MATCH(RIGHT($A25,LEN($A25)-1),Sheet5!$A:$A,0),MATCH($C25,Sheet5!$B:$B,0)),MATCH(M$1,Sheet5!$A$1:$BL$1,0))</f>
        <v>2009</v>
      </c>
      <c r="N25" s="2">
        <f>INDEX(Sheet5!$A:$BL,IF($A$1,MATCH(RIGHT($A25,LEN($A25)-1),Sheet5!$A:$A,0),MATCH($C25,Sheet5!$B:$B,0)),MATCH(N$1,Sheet5!$A$1:$BL$1,0))</f>
        <v>7</v>
      </c>
      <c r="O25" s="2" t="str">
        <f>INDEX(Sheet5!$A:$BL,IF($A$1,MATCH(RIGHT($A25,LEN($A25)-1),Sheet5!$A:$A,0),MATCH($C25,Sheet5!$B:$B,0)),MATCH(O$1,Sheet5!$A$1:$BL$1,0))</f>
        <v>RDW VENTURES LLC</v>
      </c>
      <c r="P25" s="2" t="str">
        <f>INDEX(Sheet5!$A:$BL,IF($A$1,MATCH(RIGHT($A25,LEN($A25)-1),Sheet5!$A:$A,0),MATCH($C25,Sheet5!$B:$B,0)),MATCH(P$1,Sheet5!$A$1:$BL$1,0))</f>
        <v>5375 LONG ISLAND DR</v>
      </c>
      <c r="Q25" s="2" t="str">
        <f>INDEX(Sheet5!$A:$BL,IF($A$1,MATCH(RIGHT($A25,LEN($A25)-1),Sheet5!$A:$A,0),MATCH($C25,Sheet5!$B:$B,0)),MATCH(Q$1,Sheet5!$A$1:$BL$1,0))</f>
        <v/>
      </c>
      <c r="R25" s="2" t="str">
        <f>INDEX(Sheet5!$A:$BL,IF($A$1,MATCH(RIGHT($A25,LEN($A25)-1),Sheet5!$A:$A,0),MATCH($C25,Sheet5!$B:$B,0)),MATCH(R$1,Sheet5!$A$1:$BL$1,0))</f>
        <v>ATLANTA</v>
      </c>
      <c r="S25" s="2" t="str">
        <f>INDEX(Sheet5!$A:$BL,IF($A$1,MATCH(RIGHT($A25,LEN($A25)-1),Sheet5!$A:$A,0),MATCH($C25,Sheet5!$B:$B,0)),MATCH(S$1,Sheet5!$A$1:$BL$1,0))</f>
        <v>GA</v>
      </c>
      <c r="T25" s="2" t="str">
        <f>INDEX(Sheet5!$A:$BL,IF($A$1,MATCH(RIGHT($A25,LEN($A25)-1),Sheet5!$A:$A,0),MATCH($C25,Sheet5!$B:$B,0)),MATCH(T$1,Sheet5!$A$1:$BL$1,0))</f>
        <v>30327</v>
      </c>
      <c r="U25" s="2" t="str">
        <f>INDEX(Sheet5!$A:$BL,IF($A$1,MATCH(RIGHT($A25,LEN($A25)-1),Sheet5!$A:$A,0),MATCH($C25,Sheet5!$B:$B,0)),MATCH(U$1,Sheet5!$A$1:$BL$1,0))</f>
        <v>7</v>
      </c>
      <c r="V25" s="2">
        <f>INDEX(Sheet5!$A:$BL,IF($A$1,MATCH(RIGHT($A25,LEN($A25)-1),Sheet5!$A:$A,0),MATCH($C25,Sheet5!$B:$B,0)),MATCH(V$1,Sheet5!$A$1:$BL$1,0))</f>
        <v>121</v>
      </c>
      <c r="W25" s="2" t="str">
        <f>INDEX(Sheet5!$A:$BL,IF($A$1,MATCH(RIGHT($A25,LEN($A25)-1),Sheet5!$A:$A,0),MATCH($C25,Sheet5!$B:$B,0)),MATCH(W$1,Sheet5!$A$1:$BL$1,0))</f>
        <v>US</v>
      </c>
      <c r="X25" s="2" t="str">
        <f>INDEX(Sheet5!$A:$BL,IF($A$1,MATCH(RIGHT($A25,LEN($A25)-1),Sheet5!$A:$A,0),MATCH($C25,Sheet5!$B:$B,0)),MATCH(X$1,Sheet5!$A$1:$BL$1,0))</f>
        <v>20190708</v>
      </c>
      <c r="Y25" s="2" t="str">
        <f>INDEX(Sheet5!$A:$BL,IF($A$1,MATCH(RIGHT($A25,LEN($A25)-1),Sheet5!$A:$A,0),MATCH($C25,Sheet5!$B:$B,0)),MATCH(Y$1,Sheet5!$A$1:$BL$1,0))</f>
        <v>20100105</v>
      </c>
      <c r="Z25" s="2" t="str">
        <f>INDEX(Sheet5!$A:$BL,IF($A$1,MATCH(RIGHT($A25,LEN($A25)-1),Sheet5!$A:$A,0),MATCH($C25,Sheet5!$B:$B,0)),MATCH(Z$1,Sheet5!$A$1:$BL$1,0))</f>
        <v>1T</v>
      </c>
      <c r="AA25" s="2" t="str">
        <f>INDEX(Sheet5!$A:$BL,IF($A$1,MATCH(RIGHT($A25,LEN($A25)-1),Sheet5!$A:$A,0),MATCH($C25,Sheet5!$B:$B,0)),MATCH(AA$1,Sheet5!$A$1:$BL$1,0))</f>
        <v>5</v>
      </c>
      <c r="AB25" s="2">
        <f>INDEX(Sheet5!$A:$BL,IF($A$1,MATCH(RIGHT($A25,LEN($A25)-1),Sheet5!$A:$A,0),MATCH($C25,Sheet5!$B:$B,0)),MATCH(AB$1,Sheet5!$A$1:$BL$1,0))</f>
        <v>5</v>
      </c>
      <c r="AC25" s="2" t="str">
        <f>INDEX(Sheet5!$A:$BL,IF($A$1,MATCH(RIGHT($A25,LEN($A25)-1),Sheet5!$A:$A,0),MATCH($C25,Sheet5!$B:$B,0)),MATCH(AC$1,Sheet5!$A$1:$BL$1,0))</f>
        <v>V</v>
      </c>
      <c r="AD25" s="2" t="str">
        <f>INDEX(Sheet5!$A:$BL,IF($A$1,MATCH(RIGHT($A25,LEN($A25)-1),Sheet5!$A:$A,0),MATCH($C25,Sheet5!$B:$B,0)),MATCH(AD$1,Sheet5!$A$1:$BL$1,0))</f>
        <v>50127527</v>
      </c>
      <c r="AE25" s="2" t="str">
        <f>INDEX(Sheet5!$A:$BL,IF($A$1,MATCH(RIGHT($A25,LEN($A25)-1),Sheet5!$A:$A,0),MATCH($C25,Sheet5!$B:$B,0)),MATCH(AE$1,Sheet5!$A$1:$BL$1,0))</f>
        <v/>
      </c>
      <c r="AF25" s="2" t="str">
        <f>INDEX(Sheet5!$A:$BL,IF($A$1,MATCH(RIGHT($A25,LEN($A25)-1),Sheet5!$A:$A,0),MATCH($C25,Sheet5!$B:$B,0)),MATCH(AF$1,Sheet5!$A$1:$BL$1,0))</f>
        <v>20120107</v>
      </c>
      <c r="AG25" s="2" t="str">
        <f>INDEX(Sheet5!$A:$BL,IF($A$1,MATCH(RIGHT($A25,LEN($A25)-1),Sheet5!$A:$A,0),MATCH($C25,Sheet5!$B:$B,0)),MATCH(AG$1,Sheet5!$A$1:$BL$1,0))</f>
        <v/>
      </c>
      <c r="AH25" s="2" t="str">
        <f>INDEX(Sheet5!$A:$BL,IF($A$1,MATCH(RIGHT($A25,LEN($A25)-1),Sheet5!$A:$A,0),MATCH($C25,Sheet5!$B:$B,0)),MATCH(AH$1,Sheet5!$A$1:$BL$1,0))</f>
        <v/>
      </c>
      <c r="AI25" s="2" t="str">
        <f>INDEX(Sheet5!$A:$BL,IF($A$1,MATCH(RIGHT($A25,LEN($A25)-1),Sheet5!$A:$A,0),MATCH($C25,Sheet5!$B:$B,0)),MATCH(AI$1,Sheet5!$A$1:$BL$1,0))</f>
        <v/>
      </c>
      <c r="AJ25" s="2" t="str">
        <f>INDEX(Sheet5!$A:$BL,IF($A$1,MATCH(RIGHT($A25,LEN($A25)-1),Sheet5!$A:$A,0),MATCH($C25,Sheet5!$B:$B,0)),MATCH(AJ$1,Sheet5!$A$1:$BL$1,0))</f>
        <v/>
      </c>
      <c r="AK25" s="2" t="str">
        <f>INDEX(Sheet5!$A:$BL,IF($A$1,MATCH(RIGHT($A25,LEN($A25)-1),Sheet5!$A:$A,0),MATCH($C25,Sheet5!$B:$B,0)),MATCH(AK$1,Sheet5!$A$1:$BL$1,0))</f>
        <v/>
      </c>
      <c r="AL25" s="2" t="str">
        <f>INDEX(Sheet5!$A:$BL,IF($A$1,MATCH(RIGHT($A25,LEN($A25)-1),Sheet5!$A:$A,0),MATCH($C25,Sheet5!$B:$B,0)),MATCH(AL$1,Sheet5!$A$1:$BL$1,0))</f>
        <v>20220831</v>
      </c>
      <c r="AM25" s="2" t="str">
        <f>INDEX(Sheet5!$A:$BL,IF($A$1,MATCH(RIGHT($A25,LEN($A25)-1),Sheet5!$A:$A,0),MATCH($C25,Sheet5!$B:$B,0)),MATCH(AM$1,Sheet5!$A$1:$BL$1,0))</f>
        <v>00446869</v>
      </c>
      <c r="AN25" s="2" t="str">
        <f>INDEX(Sheet5!$A:$BL,IF($A$1,MATCH(RIGHT($A25,LEN($A25)-1),Sheet5!$A:$A,0),MATCH($C25,Sheet5!$B:$B,0)),MATCH(AN$1,Sheet5!$A$1:$BL$1,0))</f>
        <v/>
      </c>
      <c r="AO25" s="2" t="str">
        <f>INDEX(Sheet5!$A:$BL,IF($A$1,MATCH(RIGHT($A25,LEN($A25)-1),Sheet5!$A:$A,0),MATCH($C25,Sheet5!$B:$B,0)),MATCH(AO$1,Sheet5!$A$1:$BL$1,0))</f>
        <v/>
      </c>
      <c r="AP25" s="2" t="str">
        <f>INDEX(Sheet5!$A:$BL,IF($A$1,MATCH(RIGHT($A25,LEN($A25)-1),Sheet5!$A:$A,0),MATCH($C25,Sheet5!$B:$B,0)),MATCH(AP$1,Sheet5!$A$1:$BL$1,0))</f>
        <v>A0AF57</v>
      </c>
      <c r="AQ25" s="2" t="str">
        <f>INDEX(Sheet5!$A:$BL,IF($A$1,MATCH(RIGHT($A25,LEN($A25)-1),Sheet5!$A:$A,0),MATCH($C25,Sheet5!$B:$B,0)),MATCH(AQ$1,Sheet5!$A$1:$BL$1,0))</f>
        <v>4220016^</v>
      </c>
      <c r="AR25" s="2">
        <f>INDEX(Sheet5!$A:$BL,IF($A$1,MATCH(RIGHT($A25,LEN($A25)-1),Sheet5!$A:$A,0),MATCH($C25,Sheet5!$B:$B,0)),MATCH(AR$1,Sheet5!$A$1:$BL$1,0))</f>
        <v>43654</v>
      </c>
      <c r="AS25" s="2">
        <f>INDEX(Sheet5!$A:$BL,IF($A$1,MATCH(RIGHT($A25,LEN($A25)-1),Sheet5!$A:$A,0),MATCH($C25,Sheet5!$B:$B,0)),MATCH(AS$1,Sheet5!$A$1:$BL$1,0))</f>
        <v>40183</v>
      </c>
      <c r="AT25" s="2">
        <f>INDEX(Sheet5!$A:$BL,IF($A$1,MATCH(RIGHT($A25,LEN($A25)-1),Sheet5!$A:$A,0),MATCH($C25,Sheet5!$B:$B,0)),MATCH(AT$1,Sheet5!$A$1:$BL$1,0))</f>
        <v>40915</v>
      </c>
      <c r="AU25" s="2">
        <f>INDEX(Sheet5!$A:$BL,IF($A$1,MATCH(RIGHT($A25,LEN($A25)-1),Sheet5!$A:$A,0),MATCH($C25,Sheet5!$B:$B,0)),MATCH(AU$1,Sheet5!$A$1:$BL$1,0))</f>
        <v>44804</v>
      </c>
    </row>
    <row r="26" spans="1:47" hidden="1" x14ac:dyDescent="0.25">
      <c r="A26" t="s">
        <v>234</v>
      </c>
      <c r="B26" t="s">
        <v>11</v>
      </c>
      <c r="C26" t="s">
        <v>235</v>
      </c>
      <c r="E26" t="s">
        <v>14</v>
      </c>
      <c r="H26">
        <v>2009</v>
      </c>
      <c r="I26" s="2" t="str">
        <f>INDEX(Sheet5!$A:$BL,IF($A$1,MATCH(RIGHT($A26,LEN($A26)-1),Sheet5!$A:$A,0),MATCH($C26,Sheet5!$B:$B,0)),MATCH(I$1,Sheet5!$A$1:$BL$1,0))</f>
        <v>4026</v>
      </c>
      <c r="J26" s="2" t="str">
        <f>INDEX(Sheet5!$A:$BL,IF($A$1,MATCH(RIGHT($A26,LEN($A26)-1),Sheet5!$A:$A,0),MATCH($C26,Sheet5!$B:$B,0)),MATCH(J$1,Sheet5!$A$1:$BL$1,0))</f>
        <v>RC-26</v>
      </c>
      <c r="K26" s="2" t="str">
        <f>INDEX(Sheet5!$A:$BL,IF($A$1,MATCH(RIGHT($A26,LEN($A26)-1),Sheet5!$A:$A,0),MATCH($C26,Sheet5!$B:$B,0)),MATCH(K$1,Sheet5!$A$1:$BL$1,0))</f>
        <v>4220015</v>
      </c>
      <c r="L26" s="2" t="str">
        <f>INDEX(Sheet5!$A:$BL,IF($A$1,MATCH(RIGHT($A26,LEN($A26)-1),Sheet5!$A:$A,0),MATCH($C26,Sheet5!$B:$B,0)),MATCH(L$1,Sheet5!$A$1:$BL$1,0))</f>
        <v>52187</v>
      </c>
      <c r="M26" s="2">
        <f>INDEX(Sheet5!$A:$BL,IF($A$1,MATCH(RIGHT($A26,LEN($A26)-1),Sheet5!$A:$A,0),MATCH($C26,Sheet5!$B:$B,0)),MATCH(M$1,Sheet5!$A$1:$BL$1,0))</f>
        <v>2009</v>
      </c>
      <c r="N26" s="2">
        <f>INDEX(Sheet5!$A:$BL,IF($A$1,MATCH(RIGHT($A26,LEN($A26)-1),Sheet5!$A:$A,0),MATCH($C26,Sheet5!$B:$B,0)),MATCH(N$1,Sheet5!$A$1:$BL$1,0))</f>
        <v>1</v>
      </c>
      <c r="O26" s="2" t="str">
        <f>INDEX(Sheet5!$A:$BL,IF($A$1,MATCH(RIGHT($A26,LEN($A26)-1),Sheet5!$A:$A,0),MATCH($C26,Sheet5!$B:$B,0)),MATCH(O$1,Sheet5!$A$1:$BL$1,0))</f>
        <v>ROURKE CHRISTOPHER TRUSTEE</v>
      </c>
      <c r="P26" s="2" t="str">
        <f>INDEX(Sheet5!$A:$BL,IF($A$1,MATCH(RIGHT($A26,LEN($A26)-1),Sheet5!$A:$A,0),MATCH($C26,Sheet5!$B:$B,0)),MATCH(P$1,Sheet5!$A$1:$BL$1,0))</f>
        <v>117 PERIMETER RD</v>
      </c>
      <c r="Q26" s="2" t="str">
        <f>INDEX(Sheet5!$A:$BL,IF($A$1,MATCH(RIGHT($A26,LEN($A26)-1),Sheet5!$A:$A,0),MATCH($C26,Sheet5!$B:$B,0)),MATCH(Q$1,Sheet5!$A$1:$BL$1,0))</f>
        <v/>
      </c>
      <c r="R26" s="2" t="str">
        <f>INDEX(Sheet5!$A:$BL,IF($A$1,MATCH(RIGHT($A26,LEN($A26)-1),Sheet5!$A:$A,0),MATCH($C26,Sheet5!$B:$B,0)),MATCH(R$1,Sheet5!$A$1:$BL$1,0))</f>
        <v>NASHUA</v>
      </c>
      <c r="S26" s="2" t="str">
        <f>INDEX(Sheet5!$A:$BL,IF($A$1,MATCH(RIGHT($A26,LEN($A26)-1),Sheet5!$A:$A,0),MATCH($C26,Sheet5!$B:$B,0)),MATCH(S$1,Sheet5!$A$1:$BL$1,0))</f>
        <v>NH</v>
      </c>
      <c r="T26" s="2" t="str">
        <f>INDEX(Sheet5!$A:$BL,IF($A$1,MATCH(RIGHT($A26,LEN($A26)-1),Sheet5!$A:$A,0),MATCH($C26,Sheet5!$B:$B,0)),MATCH(T$1,Sheet5!$A$1:$BL$1,0))</f>
        <v>030631302</v>
      </c>
      <c r="U26" s="2" t="str">
        <f>INDEX(Sheet5!$A:$BL,IF($A$1,MATCH(RIGHT($A26,LEN($A26)-1),Sheet5!$A:$A,0),MATCH($C26,Sheet5!$B:$B,0)),MATCH(U$1,Sheet5!$A$1:$BL$1,0))</f>
        <v>E</v>
      </c>
      <c r="V26" s="2">
        <f>INDEX(Sheet5!$A:$BL,IF($A$1,MATCH(RIGHT($A26,LEN($A26)-1),Sheet5!$A:$A,0),MATCH($C26,Sheet5!$B:$B,0)),MATCH(V$1,Sheet5!$A$1:$BL$1,0))</f>
        <v>11</v>
      </c>
      <c r="W26" s="2" t="str">
        <f>INDEX(Sheet5!$A:$BL,IF($A$1,MATCH(RIGHT($A26,LEN($A26)-1),Sheet5!$A:$A,0),MATCH($C26,Sheet5!$B:$B,0)),MATCH(W$1,Sheet5!$A$1:$BL$1,0))</f>
        <v>US</v>
      </c>
      <c r="X26" s="2" t="str">
        <f>INDEX(Sheet5!$A:$BL,IF($A$1,MATCH(RIGHT($A26,LEN($A26)-1),Sheet5!$A:$A,0),MATCH($C26,Sheet5!$B:$B,0)),MATCH(X$1,Sheet5!$A$1:$BL$1,0))</f>
        <v>20190912</v>
      </c>
      <c r="Y26" s="2" t="str">
        <f>INDEX(Sheet5!$A:$BL,IF($A$1,MATCH(RIGHT($A26,LEN($A26)-1),Sheet5!$A:$A,0),MATCH($C26,Sheet5!$B:$B,0)),MATCH(Y$1,Sheet5!$A$1:$BL$1,0))</f>
        <v>20190912</v>
      </c>
      <c r="Z26" s="2" t="str">
        <f>INDEX(Sheet5!$A:$BL,IF($A$1,MATCH(RIGHT($A26,LEN($A26)-1),Sheet5!$A:$A,0),MATCH($C26,Sheet5!$B:$B,0)),MATCH(Z$1,Sheet5!$A$1:$BL$1,0))</f>
        <v>1N</v>
      </c>
      <c r="AA26" s="2" t="str">
        <f>INDEX(Sheet5!$A:$BL,IF($A$1,MATCH(RIGHT($A26,LEN($A26)-1),Sheet5!$A:$A,0),MATCH($C26,Sheet5!$B:$B,0)),MATCH(AA$1,Sheet5!$A$1:$BL$1,0))</f>
        <v>5</v>
      </c>
      <c r="AB26" s="2">
        <f>INDEX(Sheet5!$A:$BL,IF($A$1,MATCH(RIGHT($A26,LEN($A26)-1),Sheet5!$A:$A,0),MATCH($C26,Sheet5!$B:$B,0)),MATCH(AB$1,Sheet5!$A$1:$BL$1,0))</f>
        <v>5</v>
      </c>
      <c r="AC26" s="2" t="str">
        <f>INDEX(Sheet5!$A:$BL,IF($A$1,MATCH(RIGHT($A26,LEN($A26)-1),Sheet5!$A:$A,0),MATCH($C26,Sheet5!$B:$B,0)),MATCH(AC$1,Sheet5!$A$1:$BL$1,0))</f>
        <v>V</v>
      </c>
      <c r="AD26" s="2" t="str">
        <f>INDEX(Sheet5!$A:$BL,IF($A$1,MATCH(RIGHT($A26,LEN($A26)-1),Sheet5!$A:$A,0),MATCH($C26,Sheet5!$B:$B,0)),MATCH(AD$1,Sheet5!$A$1:$BL$1,0))</f>
        <v>51133471</v>
      </c>
      <c r="AE26" s="2" t="str">
        <f>INDEX(Sheet5!$A:$BL,IF($A$1,MATCH(RIGHT($A26,LEN($A26)-1),Sheet5!$A:$A,0),MATCH($C26,Sheet5!$B:$B,0)),MATCH(AE$1,Sheet5!$A$1:$BL$1,0))</f>
        <v/>
      </c>
      <c r="AF26" s="2" t="str">
        <f>INDEX(Sheet5!$A:$BL,IF($A$1,MATCH(RIGHT($A26,LEN($A26)-1),Sheet5!$A:$A,0),MATCH($C26,Sheet5!$B:$B,0)),MATCH(AF$1,Sheet5!$A$1:$BL$1,0))</f>
        <v>20191016</v>
      </c>
      <c r="AG26" s="2" t="str">
        <f>INDEX(Sheet5!$A:$BL,IF($A$1,MATCH(RIGHT($A26,LEN($A26)-1),Sheet5!$A:$A,0),MATCH($C26,Sheet5!$B:$B,0)),MATCH(AG$1,Sheet5!$A$1:$BL$1,0))</f>
        <v/>
      </c>
      <c r="AH26" s="2" t="str">
        <f>INDEX(Sheet5!$A:$BL,IF($A$1,MATCH(RIGHT($A26,LEN($A26)-1),Sheet5!$A:$A,0),MATCH($C26,Sheet5!$B:$B,0)),MATCH(AH$1,Sheet5!$A$1:$BL$1,0))</f>
        <v/>
      </c>
      <c r="AI26" s="2" t="str">
        <f>INDEX(Sheet5!$A:$BL,IF($A$1,MATCH(RIGHT($A26,LEN($A26)-1),Sheet5!$A:$A,0),MATCH($C26,Sheet5!$B:$B,0)),MATCH(AI$1,Sheet5!$A$1:$BL$1,0))</f>
        <v/>
      </c>
      <c r="AJ26" s="2" t="str">
        <f>INDEX(Sheet5!$A:$BL,IF($A$1,MATCH(RIGHT($A26,LEN($A26)-1),Sheet5!$A:$A,0),MATCH($C26,Sheet5!$B:$B,0)),MATCH(AJ$1,Sheet5!$A$1:$BL$1,0))</f>
        <v/>
      </c>
      <c r="AK26" s="2" t="str">
        <f>INDEX(Sheet5!$A:$BL,IF($A$1,MATCH(RIGHT($A26,LEN($A26)-1),Sheet5!$A:$A,0),MATCH($C26,Sheet5!$B:$B,0)),MATCH(AK$1,Sheet5!$A$1:$BL$1,0))</f>
        <v/>
      </c>
      <c r="AL26" s="2" t="str">
        <f>INDEX(Sheet5!$A:$BL,IF($A$1,MATCH(RIGHT($A26,LEN($A26)-1),Sheet5!$A:$A,0),MATCH($C26,Sheet5!$B:$B,0)),MATCH(AL$1,Sheet5!$A$1:$BL$1,0))</f>
        <v>20220930</v>
      </c>
      <c r="AM26" s="2" t="str">
        <f>INDEX(Sheet5!$A:$BL,IF($A$1,MATCH(RIGHT($A26,LEN($A26)-1),Sheet5!$A:$A,0),MATCH($C26,Sheet5!$B:$B,0)),MATCH(AM$1,Sheet5!$A$1:$BL$1,0))</f>
        <v>00446859</v>
      </c>
      <c r="AN26" s="2" t="str">
        <f>INDEX(Sheet5!$A:$BL,IF($A$1,MATCH(RIGHT($A26,LEN($A26)-1),Sheet5!$A:$A,0),MATCH($C26,Sheet5!$B:$B,0)),MATCH(AN$1,Sheet5!$A$1:$BL$1,0))</f>
        <v/>
      </c>
      <c r="AO26" s="2" t="str">
        <f>INDEX(Sheet5!$A:$BL,IF($A$1,MATCH(RIGHT($A26,LEN($A26)-1),Sheet5!$A:$A,0),MATCH($C26,Sheet5!$B:$B,0)),MATCH(AO$1,Sheet5!$A$1:$BL$1,0))</f>
        <v/>
      </c>
      <c r="AP26" s="2" t="str">
        <f>INDEX(Sheet5!$A:$BL,IF($A$1,MATCH(RIGHT($A26,LEN($A26)-1),Sheet5!$A:$A,0),MATCH($C26,Sheet5!$B:$B,0)),MATCH(AP$1,Sheet5!$A$1:$BL$1,0))</f>
        <v>A4B739</v>
      </c>
      <c r="AQ26" s="2" t="str">
        <f>INDEX(Sheet5!$A:$BL,IF($A$1,MATCH(RIGHT($A26,LEN($A26)-1),Sheet5!$A:$A,0),MATCH($C26,Sheet5!$B:$B,0)),MATCH(AQ$1,Sheet5!$A$1:$BL$1,0))</f>
        <v>4220015^</v>
      </c>
      <c r="AR26" s="2">
        <f>INDEX(Sheet5!$A:$BL,IF($A$1,MATCH(RIGHT($A26,LEN($A26)-1),Sheet5!$A:$A,0),MATCH($C26,Sheet5!$B:$B,0)),MATCH(AR$1,Sheet5!$A$1:$BL$1,0))</f>
        <v>43720</v>
      </c>
      <c r="AS26" s="2">
        <f>INDEX(Sheet5!$A:$BL,IF($A$1,MATCH(RIGHT($A26,LEN($A26)-1),Sheet5!$A:$A,0),MATCH($C26,Sheet5!$B:$B,0)),MATCH(AS$1,Sheet5!$A$1:$BL$1,0))</f>
        <v>43720</v>
      </c>
      <c r="AT26" s="2">
        <f>INDEX(Sheet5!$A:$BL,IF($A$1,MATCH(RIGHT($A26,LEN($A26)-1),Sheet5!$A:$A,0),MATCH($C26,Sheet5!$B:$B,0)),MATCH(AT$1,Sheet5!$A$1:$BL$1,0))</f>
        <v>43754</v>
      </c>
      <c r="AU26" s="2">
        <f>INDEX(Sheet5!$A:$BL,IF($A$1,MATCH(RIGHT($A26,LEN($A26)-1),Sheet5!$A:$A,0),MATCH($C26,Sheet5!$B:$B,0)),MATCH(AU$1,Sheet5!$A$1:$BL$1,0))</f>
        <v>44834</v>
      </c>
    </row>
    <row r="27" spans="1:47" x14ac:dyDescent="0.25">
      <c r="A27" t="s">
        <v>242</v>
      </c>
      <c r="B27" t="s">
        <v>11</v>
      </c>
      <c r="C27" t="s">
        <v>243</v>
      </c>
      <c r="E27" t="s">
        <v>14</v>
      </c>
      <c r="H27">
        <v>2009</v>
      </c>
      <c r="I27" s="2" t="e">
        <f>INDEX(Sheet5!$A:$BL,IF($A$1,MATCH(RIGHT($A27,LEN($A27)-1),Sheet5!$A:$A,0),MATCH($C27,Sheet5!$B:$B,0)),MATCH(I$1,Sheet5!$A$1:$BL$1,0))</f>
        <v>#N/A</v>
      </c>
      <c r="J27" s="2" t="e">
        <f>INDEX(Sheet5!$A:$BL,IF($A$1,MATCH(RIGHT($A27,LEN($A27)-1),Sheet5!$A:$A,0),MATCH($C27,Sheet5!$B:$B,0)),MATCH(J$1,Sheet5!$A$1:$BL$1,0))</f>
        <v>#N/A</v>
      </c>
      <c r="K27" s="2" t="e">
        <f>INDEX(Sheet5!$A:$BL,IF($A$1,MATCH(RIGHT($A27,LEN($A27)-1),Sheet5!$A:$A,0),MATCH($C27,Sheet5!$B:$B,0)),MATCH(K$1,Sheet5!$A$1:$BL$1,0))</f>
        <v>#N/A</v>
      </c>
      <c r="L27" s="2" t="e">
        <f>INDEX(Sheet5!$A:$BL,IF($A$1,MATCH(RIGHT($A27,LEN($A27)-1),Sheet5!$A:$A,0),MATCH($C27,Sheet5!$B:$B,0)),MATCH(L$1,Sheet5!$A$1:$BL$1,0))</f>
        <v>#N/A</v>
      </c>
      <c r="M27" s="2" t="e">
        <f>INDEX(Sheet5!$A:$BL,IF($A$1,MATCH(RIGHT($A27,LEN($A27)-1),Sheet5!$A:$A,0),MATCH($C27,Sheet5!$B:$B,0)),MATCH(M$1,Sheet5!$A$1:$BL$1,0))</f>
        <v>#N/A</v>
      </c>
      <c r="N27" s="2" t="e">
        <f>INDEX(Sheet5!$A:$BL,IF($A$1,MATCH(RIGHT($A27,LEN($A27)-1),Sheet5!$A:$A,0),MATCH($C27,Sheet5!$B:$B,0)),MATCH(N$1,Sheet5!$A$1:$BL$1,0))</f>
        <v>#N/A</v>
      </c>
      <c r="O27" s="2" t="e">
        <f>INDEX(Sheet5!$A:$BL,IF($A$1,MATCH(RIGHT($A27,LEN($A27)-1),Sheet5!$A:$A,0),MATCH($C27,Sheet5!$B:$B,0)),MATCH(O$1,Sheet5!$A$1:$BL$1,0))</f>
        <v>#N/A</v>
      </c>
      <c r="P27" s="2" t="e">
        <f>INDEX(Sheet5!$A:$BL,IF($A$1,MATCH(RIGHT($A27,LEN($A27)-1),Sheet5!$A:$A,0),MATCH($C27,Sheet5!$B:$B,0)),MATCH(P$1,Sheet5!$A$1:$BL$1,0))</f>
        <v>#N/A</v>
      </c>
      <c r="Q27" s="2" t="e">
        <f>INDEX(Sheet5!$A:$BL,IF($A$1,MATCH(RIGHT($A27,LEN($A27)-1),Sheet5!$A:$A,0),MATCH($C27,Sheet5!$B:$B,0)),MATCH(Q$1,Sheet5!$A$1:$BL$1,0))</f>
        <v>#N/A</v>
      </c>
      <c r="R27" s="2" t="e">
        <f>INDEX(Sheet5!$A:$BL,IF($A$1,MATCH(RIGHT($A27,LEN($A27)-1),Sheet5!$A:$A,0),MATCH($C27,Sheet5!$B:$B,0)),MATCH(R$1,Sheet5!$A$1:$BL$1,0))</f>
        <v>#N/A</v>
      </c>
      <c r="S27" s="2" t="e">
        <f>INDEX(Sheet5!$A:$BL,IF($A$1,MATCH(RIGHT($A27,LEN($A27)-1),Sheet5!$A:$A,0),MATCH($C27,Sheet5!$B:$B,0)),MATCH(S$1,Sheet5!$A$1:$BL$1,0))</f>
        <v>#N/A</v>
      </c>
      <c r="T27" s="2" t="e">
        <f>INDEX(Sheet5!$A:$BL,IF($A$1,MATCH(RIGHT($A27,LEN($A27)-1),Sheet5!$A:$A,0),MATCH($C27,Sheet5!$B:$B,0)),MATCH(T$1,Sheet5!$A$1:$BL$1,0))</f>
        <v>#N/A</v>
      </c>
      <c r="U27" s="2" t="e">
        <f>INDEX(Sheet5!$A:$BL,IF($A$1,MATCH(RIGHT($A27,LEN($A27)-1),Sheet5!$A:$A,0),MATCH($C27,Sheet5!$B:$B,0)),MATCH(U$1,Sheet5!$A$1:$BL$1,0))</f>
        <v>#N/A</v>
      </c>
      <c r="V27" s="2" t="e">
        <f>INDEX(Sheet5!$A:$BL,IF($A$1,MATCH(RIGHT($A27,LEN($A27)-1),Sheet5!$A:$A,0),MATCH($C27,Sheet5!$B:$B,0)),MATCH(V$1,Sheet5!$A$1:$BL$1,0))</f>
        <v>#N/A</v>
      </c>
      <c r="W27" s="2" t="e">
        <f>INDEX(Sheet5!$A:$BL,IF($A$1,MATCH(RIGHT($A27,LEN($A27)-1),Sheet5!$A:$A,0),MATCH($C27,Sheet5!$B:$B,0)),MATCH(W$1,Sheet5!$A$1:$BL$1,0))</f>
        <v>#N/A</v>
      </c>
      <c r="X27" s="2" t="e">
        <f>INDEX(Sheet5!$A:$BL,IF($A$1,MATCH(RIGHT($A27,LEN($A27)-1),Sheet5!$A:$A,0),MATCH($C27,Sheet5!$B:$B,0)),MATCH(X$1,Sheet5!$A$1:$BL$1,0))</f>
        <v>#N/A</v>
      </c>
      <c r="Y27" s="2" t="e">
        <f>INDEX(Sheet5!$A:$BL,IF($A$1,MATCH(RIGHT($A27,LEN($A27)-1),Sheet5!$A:$A,0),MATCH($C27,Sheet5!$B:$B,0)),MATCH(Y$1,Sheet5!$A$1:$BL$1,0))</f>
        <v>#N/A</v>
      </c>
      <c r="Z27" s="2" t="e">
        <f>INDEX(Sheet5!$A:$BL,IF($A$1,MATCH(RIGHT($A27,LEN($A27)-1),Sheet5!$A:$A,0),MATCH($C27,Sheet5!$B:$B,0)),MATCH(Z$1,Sheet5!$A$1:$BL$1,0))</f>
        <v>#N/A</v>
      </c>
      <c r="AA27" s="2" t="e">
        <f>INDEX(Sheet5!$A:$BL,IF($A$1,MATCH(RIGHT($A27,LEN($A27)-1),Sheet5!$A:$A,0),MATCH($C27,Sheet5!$B:$B,0)),MATCH(AA$1,Sheet5!$A$1:$BL$1,0))</f>
        <v>#N/A</v>
      </c>
      <c r="AB27" s="2" t="e">
        <f>INDEX(Sheet5!$A:$BL,IF($A$1,MATCH(RIGHT($A27,LEN($A27)-1),Sheet5!$A:$A,0),MATCH($C27,Sheet5!$B:$B,0)),MATCH(AB$1,Sheet5!$A$1:$BL$1,0))</f>
        <v>#N/A</v>
      </c>
      <c r="AC27" s="2" t="e">
        <f>INDEX(Sheet5!$A:$BL,IF($A$1,MATCH(RIGHT($A27,LEN($A27)-1),Sheet5!$A:$A,0),MATCH($C27,Sheet5!$B:$B,0)),MATCH(AC$1,Sheet5!$A$1:$BL$1,0))</f>
        <v>#N/A</v>
      </c>
      <c r="AD27" s="2" t="e">
        <f>INDEX(Sheet5!$A:$BL,IF($A$1,MATCH(RIGHT($A27,LEN($A27)-1),Sheet5!$A:$A,0),MATCH($C27,Sheet5!$B:$B,0)),MATCH(AD$1,Sheet5!$A$1:$BL$1,0))</f>
        <v>#N/A</v>
      </c>
      <c r="AE27" s="2" t="e">
        <f>INDEX(Sheet5!$A:$BL,IF($A$1,MATCH(RIGHT($A27,LEN($A27)-1),Sheet5!$A:$A,0),MATCH($C27,Sheet5!$B:$B,0)),MATCH(AE$1,Sheet5!$A$1:$BL$1,0))</f>
        <v>#N/A</v>
      </c>
      <c r="AF27" s="2" t="e">
        <f>INDEX(Sheet5!$A:$BL,IF($A$1,MATCH(RIGHT($A27,LEN($A27)-1),Sheet5!$A:$A,0),MATCH($C27,Sheet5!$B:$B,0)),MATCH(AF$1,Sheet5!$A$1:$BL$1,0))</f>
        <v>#N/A</v>
      </c>
      <c r="AG27" s="2" t="e">
        <f>INDEX(Sheet5!$A:$BL,IF($A$1,MATCH(RIGHT($A27,LEN($A27)-1),Sheet5!$A:$A,0),MATCH($C27,Sheet5!$B:$B,0)),MATCH(AG$1,Sheet5!$A$1:$BL$1,0))</f>
        <v>#N/A</v>
      </c>
      <c r="AH27" s="2" t="e">
        <f>INDEX(Sheet5!$A:$BL,IF($A$1,MATCH(RIGHT($A27,LEN($A27)-1),Sheet5!$A:$A,0),MATCH($C27,Sheet5!$B:$B,0)),MATCH(AH$1,Sheet5!$A$1:$BL$1,0))</f>
        <v>#N/A</v>
      </c>
      <c r="AI27" s="2" t="e">
        <f>INDEX(Sheet5!$A:$BL,IF($A$1,MATCH(RIGHT($A27,LEN($A27)-1),Sheet5!$A:$A,0),MATCH($C27,Sheet5!$B:$B,0)),MATCH(AI$1,Sheet5!$A$1:$BL$1,0))</f>
        <v>#N/A</v>
      </c>
      <c r="AJ27" s="2" t="e">
        <f>INDEX(Sheet5!$A:$BL,IF($A$1,MATCH(RIGHT($A27,LEN($A27)-1),Sheet5!$A:$A,0),MATCH($C27,Sheet5!$B:$B,0)),MATCH(AJ$1,Sheet5!$A$1:$BL$1,0))</f>
        <v>#N/A</v>
      </c>
      <c r="AK27" s="2" t="e">
        <f>INDEX(Sheet5!$A:$BL,IF($A$1,MATCH(RIGHT($A27,LEN($A27)-1),Sheet5!$A:$A,0),MATCH($C27,Sheet5!$B:$B,0)),MATCH(AK$1,Sheet5!$A$1:$BL$1,0))</f>
        <v>#N/A</v>
      </c>
      <c r="AL27" s="2" t="e">
        <f>INDEX(Sheet5!$A:$BL,IF($A$1,MATCH(RIGHT($A27,LEN($A27)-1),Sheet5!$A:$A,0),MATCH($C27,Sheet5!$B:$B,0)),MATCH(AL$1,Sheet5!$A$1:$BL$1,0))</f>
        <v>#N/A</v>
      </c>
      <c r="AM27" s="2" t="e">
        <f>INDEX(Sheet5!$A:$BL,IF($A$1,MATCH(RIGHT($A27,LEN($A27)-1),Sheet5!$A:$A,0),MATCH($C27,Sheet5!$B:$B,0)),MATCH(AM$1,Sheet5!$A$1:$BL$1,0))</f>
        <v>#N/A</v>
      </c>
      <c r="AN27" s="2" t="e">
        <f>INDEX(Sheet5!$A:$BL,IF($A$1,MATCH(RIGHT($A27,LEN($A27)-1),Sheet5!$A:$A,0),MATCH($C27,Sheet5!$B:$B,0)),MATCH(AN$1,Sheet5!$A$1:$BL$1,0))</f>
        <v>#N/A</v>
      </c>
      <c r="AO27" s="2" t="e">
        <f>INDEX(Sheet5!$A:$BL,IF($A$1,MATCH(RIGHT($A27,LEN($A27)-1),Sheet5!$A:$A,0),MATCH($C27,Sheet5!$B:$B,0)),MATCH(AO$1,Sheet5!$A$1:$BL$1,0))</f>
        <v>#N/A</v>
      </c>
      <c r="AP27" s="2" t="e">
        <f>INDEX(Sheet5!$A:$BL,IF($A$1,MATCH(RIGHT($A27,LEN($A27)-1),Sheet5!$A:$A,0),MATCH($C27,Sheet5!$B:$B,0)),MATCH(AP$1,Sheet5!$A$1:$BL$1,0))</f>
        <v>#N/A</v>
      </c>
      <c r="AQ27" s="2" t="e">
        <f>INDEX(Sheet5!$A:$BL,IF($A$1,MATCH(RIGHT($A27,LEN($A27)-1),Sheet5!$A:$A,0),MATCH($C27,Sheet5!$B:$B,0)),MATCH(AQ$1,Sheet5!$A$1:$BL$1,0))</f>
        <v>#N/A</v>
      </c>
      <c r="AR27" s="2" t="e">
        <f>INDEX(Sheet5!$A:$BL,IF($A$1,MATCH(RIGHT($A27,LEN($A27)-1),Sheet5!$A:$A,0),MATCH($C27,Sheet5!$B:$B,0)),MATCH(AR$1,Sheet5!$A$1:$BL$1,0))</f>
        <v>#N/A</v>
      </c>
      <c r="AS27" s="2" t="e">
        <f>INDEX(Sheet5!$A:$BL,IF($A$1,MATCH(RIGHT($A27,LEN($A27)-1),Sheet5!$A:$A,0),MATCH($C27,Sheet5!$B:$B,0)),MATCH(AS$1,Sheet5!$A$1:$BL$1,0))</f>
        <v>#N/A</v>
      </c>
      <c r="AT27" s="2" t="e">
        <f>INDEX(Sheet5!$A:$BL,IF($A$1,MATCH(RIGHT($A27,LEN($A27)-1),Sheet5!$A:$A,0),MATCH($C27,Sheet5!$B:$B,0)),MATCH(AT$1,Sheet5!$A$1:$BL$1,0))</f>
        <v>#N/A</v>
      </c>
      <c r="AU27" s="2" t="e">
        <f>INDEX(Sheet5!$A:$BL,IF($A$1,MATCH(RIGHT($A27,LEN($A27)-1),Sheet5!$A:$A,0),MATCH($C27,Sheet5!$B:$B,0)),MATCH(AU$1,Sheet5!$A$1:$BL$1,0))</f>
        <v>#N/A</v>
      </c>
    </row>
    <row r="28" spans="1:47" hidden="1" x14ac:dyDescent="0.25">
      <c r="A28" t="s">
        <v>249</v>
      </c>
      <c r="B28" t="s">
        <v>69</v>
      </c>
      <c r="C28" t="s">
        <v>250</v>
      </c>
      <c r="E28" t="s">
        <v>14</v>
      </c>
      <c r="H28">
        <v>2009</v>
      </c>
      <c r="I28" s="2" t="str">
        <f>INDEX(Sheet5!$A:$BL,IF($A$1,MATCH(RIGHT($A28,LEN($A28)-1),Sheet5!$A:$A,0),MATCH($C28,Sheet5!$B:$B,0)),MATCH(I$1,Sheet5!$A$1:$BL$1,0))</f>
        <v>979TM</v>
      </c>
      <c r="J28" s="2" t="str">
        <f>INDEX(Sheet5!$A:$BL,IF($A$1,MATCH(RIGHT($A28,LEN($A28)-1),Sheet5!$A:$A,0),MATCH($C28,Sheet5!$B:$B,0)),MATCH(J$1,Sheet5!$A$1:$BL$1,0))</f>
        <v>RC-28</v>
      </c>
      <c r="K28" s="2" t="str">
        <f>INDEX(Sheet5!$A:$BL,IF($A$1,MATCH(RIGHT($A28,LEN($A28)-1),Sheet5!$A:$A,0),MATCH($C28,Sheet5!$B:$B,0)),MATCH(K$1,Sheet5!$A$1:$BL$1,0))</f>
        <v>4220016</v>
      </c>
      <c r="L28" s="2" t="str">
        <f>INDEX(Sheet5!$A:$BL,IF($A$1,MATCH(RIGHT($A28,LEN($A28)-1),Sheet5!$A:$A,0),MATCH($C28,Sheet5!$B:$B,0)),MATCH(L$1,Sheet5!$A$1:$BL$1,0))</f>
        <v>52187</v>
      </c>
      <c r="M28" s="2">
        <f>INDEX(Sheet5!$A:$BL,IF($A$1,MATCH(RIGHT($A28,LEN($A28)-1),Sheet5!$A:$A,0),MATCH($C28,Sheet5!$B:$B,0)),MATCH(M$1,Sheet5!$A$1:$BL$1,0))</f>
        <v>2009</v>
      </c>
      <c r="N28" s="2">
        <f>INDEX(Sheet5!$A:$BL,IF($A$1,MATCH(RIGHT($A28,LEN($A28)-1),Sheet5!$A:$A,0),MATCH($C28,Sheet5!$B:$B,0)),MATCH(N$1,Sheet5!$A$1:$BL$1,0))</f>
        <v>3</v>
      </c>
      <c r="O28" s="2" t="str">
        <f>INDEX(Sheet5!$A:$BL,IF($A$1,MATCH(RIGHT($A28,LEN($A28)-1),Sheet5!$A:$A,0),MATCH($C28,Sheet5!$B:$B,0)),MATCH(O$1,Sheet5!$A$1:$BL$1,0))</f>
        <v>SIERRA PACIFIC INDUSTRIES</v>
      </c>
      <c r="P28" s="2" t="str">
        <f>INDEX(Sheet5!$A:$BL,IF($A$1,MATCH(RIGHT($A28,LEN($A28)-1),Sheet5!$A:$A,0),MATCH($C28,Sheet5!$B:$B,0)),MATCH(P$1,Sheet5!$A$1:$BL$1,0))</f>
        <v>3730 FLIGHT AVE</v>
      </c>
      <c r="Q28" s="2" t="str">
        <f>INDEX(Sheet5!$A:$BL,IF($A$1,MATCH(RIGHT($A28,LEN($A28)-1),Sheet5!$A:$A,0),MATCH($C28,Sheet5!$B:$B,0)),MATCH(Q$1,Sheet5!$A$1:$BL$1,0))</f>
        <v/>
      </c>
      <c r="R28" s="2" t="str">
        <f>INDEX(Sheet5!$A:$BL,IF($A$1,MATCH(RIGHT($A28,LEN($A28)-1),Sheet5!$A:$A,0),MATCH($C28,Sheet5!$B:$B,0)),MATCH(R$1,Sheet5!$A$1:$BL$1,0))</f>
        <v>REDDING</v>
      </c>
      <c r="S28" s="2" t="str">
        <f>INDEX(Sheet5!$A:$BL,IF($A$1,MATCH(RIGHT($A28,LEN($A28)-1),Sheet5!$A:$A,0),MATCH($C28,Sheet5!$B:$B,0)),MATCH(S$1,Sheet5!$A$1:$BL$1,0))</f>
        <v>CA</v>
      </c>
      <c r="T28" s="2" t="str">
        <f>INDEX(Sheet5!$A:$BL,IF($A$1,MATCH(RIGHT($A28,LEN($A28)-1),Sheet5!$A:$A,0),MATCH($C28,Sheet5!$B:$B,0)),MATCH(T$1,Sheet5!$A$1:$BL$1,0))</f>
        <v>960029387</v>
      </c>
      <c r="U28" s="2" t="str">
        <f>INDEX(Sheet5!$A:$BL,IF($A$1,MATCH(RIGHT($A28,LEN($A28)-1),Sheet5!$A:$A,0),MATCH($C28,Sheet5!$B:$B,0)),MATCH(U$1,Sheet5!$A$1:$BL$1,0))</f>
        <v>4</v>
      </c>
      <c r="V28" s="2">
        <f>INDEX(Sheet5!$A:$BL,IF($A$1,MATCH(RIGHT($A28,LEN($A28)-1),Sheet5!$A:$A,0),MATCH($C28,Sheet5!$B:$B,0)),MATCH(V$1,Sheet5!$A$1:$BL$1,0))</f>
        <v>89</v>
      </c>
      <c r="W28" s="2" t="str">
        <f>INDEX(Sheet5!$A:$BL,IF($A$1,MATCH(RIGHT($A28,LEN($A28)-1),Sheet5!$A:$A,0),MATCH($C28,Sheet5!$B:$B,0)),MATCH(W$1,Sheet5!$A$1:$BL$1,0))</f>
        <v>US</v>
      </c>
      <c r="X28" s="2" t="str">
        <f>INDEX(Sheet5!$A:$BL,IF($A$1,MATCH(RIGHT($A28,LEN($A28)-1),Sheet5!$A:$A,0),MATCH($C28,Sheet5!$B:$B,0)),MATCH(X$1,Sheet5!$A$1:$BL$1,0))</f>
        <v>20200901</v>
      </c>
      <c r="Y28" s="2" t="str">
        <f>INDEX(Sheet5!$A:$BL,IF($A$1,MATCH(RIGHT($A28,LEN($A28)-1),Sheet5!$A:$A,0),MATCH($C28,Sheet5!$B:$B,0)),MATCH(Y$1,Sheet5!$A$1:$BL$1,0))</f>
        <v>20200901</v>
      </c>
      <c r="Z28" s="2" t="str">
        <f>INDEX(Sheet5!$A:$BL,IF($A$1,MATCH(RIGHT($A28,LEN($A28)-1),Sheet5!$A:$A,0),MATCH($C28,Sheet5!$B:$B,0)),MATCH(Z$1,Sheet5!$A$1:$BL$1,0))</f>
        <v>1T</v>
      </c>
      <c r="AA28" s="2" t="str">
        <f>INDEX(Sheet5!$A:$BL,IF($A$1,MATCH(RIGHT($A28,LEN($A28)-1),Sheet5!$A:$A,0),MATCH($C28,Sheet5!$B:$B,0)),MATCH(AA$1,Sheet5!$A$1:$BL$1,0))</f>
        <v>5</v>
      </c>
      <c r="AB28" s="2">
        <f>INDEX(Sheet5!$A:$BL,IF($A$1,MATCH(RIGHT($A28,LEN($A28)-1),Sheet5!$A:$A,0),MATCH($C28,Sheet5!$B:$B,0)),MATCH(AB$1,Sheet5!$A$1:$BL$1,0))</f>
        <v>5</v>
      </c>
      <c r="AC28" s="2" t="str">
        <f>INDEX(Sheet5!$A:$BL,IF($A$1,MATCH(RIGHT($A28,LEN($A28)-1),Sheet5!$A:$A,0),MATCH($C28,Sheet5!$B:$B,0)),MATCH(AC$1,Sheet5!$A$1:$BL$1,0))</f>
        <v>V</v>
      </c>
      <c r="AD28" s="2" t="str">
        <f>INDEX(Sheet5!$A:$BL,IF($A$1,MATCH(RIGHT($A28,LEN($A28)-1),Sheet5!$A:$A,0),MATCH($C28,Sheet5!$B:$B,0)),MATCH(AD$1,Sheet5!$A$1:$BL$1,0))</f>
        <v>53323311</v>
      </c>
      <c r="AE28" s="2" t="str">
        <f>INDEX(Sheet5!$A:$BL,IF($A$1,MATCH(RIGHT($A28,LEN($A28)-1),Sheet5!$A:$A,0),MATCH($C28,Sheet5!$B:$B,0)),MATCH(AE$1,Sheet5!$A$1:$BL$1,0))</f>
        <v/>
      </c>
      <c r="AF28" s="2" t="str">
        <f>INDEX(Sheet5!$A:$BL,IF($A$1,MATCH(RIGHT($A28,LEN($A28)-1),Sheet5!$A:$A,0),MATCH($C28,Sheet5!$B:$B,0)),MATCH(AF$1,Sheet5!$A$1:$BL$1,0))</f>
        <v>20120414</v>
      </c>
      <c r="AG28" s="2" t="str">
        <f>INDEX(Sheet5!$A:$BL,IF($A$1,MATCH(RIGHT($A28,LEN($A28)-1),Sheet5!$A:$A,0),MATCH($C28,Sheet5!$B:$B,0)),MATCH(AG$1,Sheet5!$A$1:$BL$1,0))</f>
        <v/>
      </c>
      <c r="AH28" s="2" t="str">
        <f>INDEX(Sheet5!$A:$BL,IF($A$1,MATCH(RIGHT($A28,LEN($A28)-1),Sheet5!$A:$A,0),MATCH($C28,Sheet5!$B:$B,0)),MATCH(AH$1,Sheet5!$A$1:$BL$1,0))</f>
        <v/>
      </c>
      <c r="AI28" s="2" t="str">
        <f>INDEX(Sheet5!$A:$BL,IF($A$1,MATCH(RIGHT($A28,LEN($A28)-1),Sheet5!$A:$A,0),MATCH($C28,Sheet5!$B:$B,0)),MATCH(AI$1,Sheet5!$A$1:$BL$1,0))</f>
        <v/>
      </c>
      <c r="AJ28" s="2" t="str">
        <f>INDEX(Sheet5!$A:$BL,IF($A$1,MATCH(RIGHT($A28,LEN($A28)-1),Sheet5!$A:$A,0),MATCH($C28,Sheet5!$B:$B,0)),MATCH(AJ$1,Sheet5!$A$1:$BL$1,0))</f>
        <v/>
      </c>
      <c r="AK28" s="2" t="str">
        <f>INDEX(Sheet5!$A:$BL,IF($A$1,MATCH(RIGHT($A28,LEN($A28)-1),Sheet5!$A:$A,0),MATCH($C28,Sheet5!$B:$B,0)),MATCH(AK$1,Sheet5!$A$1:$BL$1,0))</f>
        <v/>
      </c>
      <c r="AL28" s="2" t="str">
        <f>INDEX(Sheet5!$A:$BL,IF($A$1,MATCH(RIGHT($A28,LEN($A28)-1),Sheet5!$A:$A,0),MATCH($C28,Sheet5!$B:$B,0)),MATCH(AL$1,Sheet5!$A$1:$BL$1,0))</f>
        <v>20230930</v>
      </c>
      <c r="AM28" s="2" t="str">
        <f>INDEX(Sheet5!$A:$BL,IF($A$1,MATCH(RIGHT($A28,LEN($A28)-1),Sheet5!$A:$A,0),MATCH($C28,Sheet5!$B:$B,0)),MATCH(AM$1,Sheet5!$A$1:$BL$1,0))</f>
        <v>01012242</v>
      </c>
      <c r="AN28" s="2" t="str">
        <f>INDEX(Sheet5!$A:$BL,IF($A$1,MATCH(RIGHT($A28,LEN($A28)-1),Sheet5!$A:$A,0),MATCH($C28,Sheet5!$B:$B,0)),MATCH(AN$1,Sheet5!$A$1:$BL$1,0))</f>
        <v/>
      </c>
      <c r="AO28" s="2" t="str">
        <f>INDEX(Sheet5!$A:$BL,IF($A$1,MATCH(RIGHT($A28,LEN($A28)-1),Sheet5!$A:$A,0),MATCH($C28,Sheet5!$B:$B,0)),MATCH(AO$1,Sheet5!$A$1:$BL$1,0))</f>
        <v/>
      </c>
      <c r="AP28" s="2" t="str">
        <f>INDEX(Sheet5!$A:$BL,IF($A$1,MATCH(RIGHT($A28,LEN($A28)-1),Sheet5!$A:$A,0),MATCH($C28,Sheet5!$B:$B,0)),MATCH(AP$1,Sheet5!$A$1:$BL$1,0))</f>
        <v>ADA6C9</v>
      </c>
      <c r="AQ28" s="2" t="str">
        <f>INDEX(Sheet5!$A:$BL,IF($A$1,MATCH(RIGHT($A28,LEN($A28)-1),Sheet5!$A:$A,0),MATCH($C28,Sheet5!$B:$B,0)),MATCH(AQ$1,Sheet5!$A$1:$BL$1,0))</f>
        <v>4220016^</v>
      </c>
      <c r="AR28" s="2">
        <f>INDEX(Sheet5!$A:$BL,IF($A$1,MATCH(RIGHT($A28,LEN($A28)-1),Sheet5!$A:$A,0),MATCH($C28,Sheet5!$B:$B,0)),MATCH(AR$1,Sheet5!$A$1:$BL$1,0))</f>
        <v>44075</v>
      </c>
      <c r="AS28" s="2">
        <f>INDEX(Sheet5!$A:$BL,IF($A$1,MATCH(RIGHT($A28,LEN($A28)-1),Sheet5!$A:$A,0),MATCH($C28,Sheet5!$B:$B,0)),MATCH(AS$1,Sheet5!$A$1:$BL$1,0))</f>
        <v>44075</v>
      </c>
      <c r="AT28" s="2">
        <f>INDEX(Sheet5!$A:$BL,IF($A$1,MATCH(RIGHT($A28,LEN($A28)-1),Sheet5!$A:$A,0),MATCH($C28,Sheet5!$B:$B,0)),MATCH(AT$1,Sheet5!$A$1:$BL$1,0))</f>
        <v>41013</v>
      </c>
      <c r="AU28" s="2">
        <f>INDEX(Sheet5!$A:$BL,IF($A$1,MATCH(RIGHT($A28,LEN($A28)-1),Sheet5!$A:$A,0),MATCH($C28,Sheet5!$B:$B,0)),MATCH(AU$1,Sheet5!$A$1:$BL$1,0))</f>
        <v>45199</v>
      </c>
    </row>
    <row r="29" spans="1:47" hidden="1" x14ac:dyDescent="0.25">
      <c r="A29" t="s">
        <v>255</v>
      </c>
      <c r="B29" t="s">
        <v>11</v>
      </c>
      <c r="C29" t="s">
        <v>256</v>
      </c>
      <c r="E29" t="s">
        <v>14</v>
      </c>
      <c r="H29">
        <v>2009</v>
      </c>
      <c r="I29" s="2" t="str">
        <f>INDEX(Sheet5!$A:$BL,IF($A$1,MATCH(RIGHT($A29,LEN($A29)-1),Sheet5!$A:$A,0),MATCH($C29,Sheet5!$B:$B,0)),MATCH(I$1,Sheet5!$A$1:$BL$1,0))</f>
        <v>319SG</v>
      </c>
      <c r="J29" s="2" t="str">
        <f>INDEX(Sheet5!$A:$BL,IF($A$1,MATCH(RIGHT($A29,LEN($A29)-1),Sheet5!$A:$A,0),MATCH($C29,Sheet5!$B:$B,0)),MATCH(J$1,Sheet5!$A$1:$BL$1,0))</f>
        <v>RC-29</v>
      </c>
      <c r="K29" s="2" t="str">
        <f>INDEX(Sheet5!$A:$BL,IF($A$1,MATCH(RIGHT($A29,LEN($A29)-1),Sheet5!$A:$A,0),MATCH($C29,Sheet5!$B:$B,0)),MATCH(K$1,Sheet5!$A$1:$BL$1,0))</f>
        <v>4220016</v>
      </c>
      <c r="L29" s="2" t="str">
        <f>INDEX(Sheet5!$A:$BL,IF($A$1,MATCH(RIGHT($A29,LEN($A29)-1),Sheet5!$A:$A,0),MATCH($C29,Sheet5!$B:$B,0)),MATCH(L$1,Sheet5!$A$1:$BL$1,0))</f>
        <v>52187</v>
      </c>
      <c r="M29" s="2">
        <f>INDEX(Sheet5!$A:$BL,IF($A$1,MATCH(RIGHT($A29,LEN($A29)-1),Sheet5!$A:$A,0),MATCH($C29,Sheet5!$B:$B,0)),MATCH(M$1,Sheet5!$A$1:$BL$1,0))</f>
        <v>2009</v>
      </c>
      <c r="N29" s="2">
        <f>INDEX(Sheet5!$A:$BL,IF($A$1,MATCH(RIGHT($A29,LEN($A29)-1),Sheet5!$A:$A,0),MATCH($C29,Sheet5!$B:$B,0)),MATCH(N$1,Sheet5!$A$1:$BL$1,0))</f>
        <v>7</v>
      </c>
      <c r="O29" s="2" t="str">
        <f>INDEX(Sheet5!$A:$BL,IF($A$1,MATCH(RIGHT($A29,LEN($A29)-1),Sheet5!$A:$A,0),MATCH($C29,Sheet5!$B:$B,0)),MATCH(O$1,Sheet5!$A$1:$BL$1,0))</f>
        <v>SUNSHINE SKY AVIATION LLC</v>
      </c>
      <c r="P29" s="2" t="str">
        <f>INDEX(Sheet5!$A:$BL,IF($A$1,MATCH(RIGHT($A29,LEN($A29)-1),Sheet5!$A:$A,0),MATCH($C29,Sheet5!$B:$B,0)),MATCH(P$1,Sheet5!$A$1:$BL$1,0))</f>
        <v>1650 NW 87TH AVE</v>
      </c>
      <c r="Q29" s="2" t="str">
        <f>INDEX(Sheet5!$A:$BL,IF($A$1,MATCH(RIGHT($A29,LEN($A29)-1),Sheet5!$A:$A,0),MATCH($C29,Sheet5!$B:$B,0)),MATCH(Q$1,Sheet5!$A$1:$BL$1,0))</f>
        <v/>
      </c>
      <c r="R29" s="2" t="str">
        <f>INDEX(Sheet5!$A:$BL,IF($A$1,MATCH(RIGHT($A29,LEN($A29)-1),Sheet5!$A:$A,0),MATCH($C29,Sheet5!$B:$B,0)),MATCH(R$1,Sheet5!$A$1:$BL$1,0))</f>
        <v>DORAL</v>
      </c>
      <c r="S29" s="2" t="str">
        <f>INDEX(Sheet5!$A:$BL,IF($A$1,MATCH(RIGHT($A29,LEN($A29)-1),Sheet5!$A:$A,0),MATCH($C29,Sheet5!$B:$B,0)),MATCH(S$1,Sheet5!$A$1:$BL$1,0))</f>
        <v>FL</v>
      </c>
      <c r="T29" s="2" t="str">
        <f>INDEX(Sheet5!$A:$BL,IF($A$1,MATCH(RIGHT($A29,LEN($A29)-1),Sheet5!$A:$A,0),MATCH($C29,Sheet5!$B:$B,0)),MATCH(T$1,Sheet5!$A$1:$BL$1,0))</f>
        <v>331722614</v>
      </c>
      <c r="U29" s="2" t="str">
        <f>INDEX(Sheet5!$A:$BL,IF($A$1,MATCH(RIGHT($A29,LEN($A29)-1),Sheet5!$A:$A,0),MATCH($C29,Sheet5!$B:$B,0)),MATCH(U$1,Sheet5!$A$1:$BL$1,0))</f>
        <v>7</v>
      </c>
      <c r="V29" s="2">
        <f>INDEX(Sheet5!$A:$BL,IF($A$1,MATCH(RIGHT($A29,LEN($A29)-1),Sheet5!$A:$A,0),MATCH($C29,Sheet5!$B:$B,0)),MATCH(V$1,Sheet5!$A$1:$BL$1,0))</f>
        <v>25</v>
      </c>
      <c r="W29" s="2" t="str">
        <f>INDEX(Sheet5!$A:$BL,IF($A$1,MATCH(RIGHT($A29,LEN($A29)-1),Sheet5!$A:$A,0),MATCH($C29,Sheet5!$B:$B,0)),MATCH(W$1,Sheet5!$A$1:$BL$1,0))</f>
        <v>US</v>
      </c>
      <c r="X29" s="2" t="str">
        <f>INDEX(Sheet5!$A:$BL,IF($A$1,MATCH(RIGHT($A29,LEN($A29)-1),Sheet5!$A:$A,0),MATCH($C29,Sheet5!$B:$B,0)),MATCH(X$1,Sheet5!$A$1:$BL$1,0))</f>
        <v>20191023</v>
      </c>
      <c r="Y29" s="2" t="str">
        <f>INDEX(Sheet5!$A:$BL,IF($A$1,MATCH(RIGHT($A29,LEN($A29)-1),Sheet5!$A:$A,0),MATCH($C29,Sheet5!$B:$B,0)),MATCH(Y$1,Sheet5!$A$1:$BL$1,0))</f>
        <v>20190823</v>
      </c>
      <c r="Z29" s="2" t="str">
        <f>INDEX(Sheet5!$A:$BL,IF($A$1,MATCH(RIGHT($A29,LEN($A29)-1),Sheet5!$A:$A,0),MATCH($C29,Sheet5!$B:$B,0)),MATCH(Z$1,Sheet5!$A$1:$BL$1,0))</f>
        <v>1T</v>
      </c>
      <c r="AA29" s="2" t="str">
        <f>INDEX(Sheet5!$A:$BL,IF($A$1,MATCH(RIGHT($A29,LEN($A29)-1),Sheet5!$A:$A,0),MATCH($C29,Sheet5!$B:$B,0)),MATCH(AA$1,Sheet5!$A$1:$BL$1,0))</f>
        <v>5</v>
      </c>
      <c r="AB29" s="2">
        <f>INDEX(Sheet5!$A:$BL,IF($A$1,MATCH(RIGHT($A29,LEN($A29)-1),Sheet5!$A:$A,0),MATCH($C29,Sheet5!$B:$B,0)),MATCH(AB$1,Sheet5!$A$1:$BL$1,0))</f>
        <v>5</v>
      </c>
      <c r="AC29" s="2" t="str">
        <f>INDEX(Sheet5!$A:$BL,IF($A$1,MATCH(RIGHT($A29,LEN($A29)-1),Sheet5!$A:$A,0),MATCH($C29,Sheet5!$B:$B,0)),MATCH(AC$1,Sheet5!$A$1:$BL$1,0))</f>
        <v>V</v>
      </c>
      <c r="AD29" s="2" t="str">
        <f>INDEX(Sheet5!$A:$BL,IF($A$1,MATCH(RIGHT($A29,LEN($A29)-1),Sheet5!$A:$A,0),MATCH($C29,Sheet5!$B:$B,0)),MATCH(AD$1,Sheet5!$A$1:$BL$1,0))</f>
        <v>50664727</v>
      </c>
      <c r="AE29" s="2" t="str">
        <f>INDEX(Sheet5!$A:$BL,IF($A$1,MATCH(RIGHT($A29,LEN($A29)-1),Sheet5!$A:$A,0),MATCH($C29,Sheet5!$B:$B,0)),MATCH(AE$1,Sheet5!$A$1:$BL$1,0))</f>
        <v/>
      </c>
      <c r="AF29" s="2" t="str">
        <f>INDEX(Sheet5!$A:$BL,IF($A$1,MATCH(RIGHT($A29,LEN($A29)-1),Sheet5!$A:$A,0),MATCH($C29,Sheet5!$B:$B,0)),MATCH(AF$1,Sheet5!$A$1:$BL$1,0))</f>
        <v>20120127</v>
      </c>
      <c r="AG29" s="2" t="str">
        <f>INDEX(Sheet5!$A:$BL,IF($A$1,MATCH(RIGHT($A29,LEN($A29)-1),Sheet5!$A:$A,0),MATCH($C29,Sheet5!$B:$B,0)),MATCH(AG$1,Sheet5!$A$1:$BL$1,0))</f>
        <v/>
      </c>
      <c r="AH29" s="2" t="str">
        <f>INDEX(Sheet5!$A:$BL,IF($A$1,MATCH(RIGHT($A29,LEN($A29)-1),Sheet5!$A:$A,0),MATCH($C29,Sheet5!$B:$B,0)),MATCH(AH$1,Sheet5!$A$1:$BL$1,0))</f>
        <v/>
      </c>
      <c r="AI29" s="2" t="str">
        <f>INDEX(Sheet5!$A:$BL,IF($A$1,MATCH(RIGHT($A29,LEN($A29)-1),Sheet5!$A:$A,0),MATCH($C29,Sheet5!$B:$B,0)),MATCH(AI$1,Sheet5!$A$1:$BL$1,0))</f>
        <v/>
      </c>
      <c r="AJ29" s="2" t="str">
        <f>INDEX(Sheet5!$A:$BL,IF($A$1,MATCH(RIGHT($A29,LEN($A29)-1),Sheet5!$A:$A,0),MATCH($C29,Sheet5!$B:$B,0)),MATCH(AJ$1,Sheet5!$A$1:$BL$1,0))</f>
        <v/>
      </c>
      <c r="AK29" s="2" t="str">
        <f>INDEX(Sheet5!$A:$BL,IF($A$1,MATCH(RIGHT($A29,LEN($A29)-1),Sheet5!$A:$A,0),MATCH($C29,Sheet5!$B:$B,0)),MATCH(AK$1,Sheet5!$A$1:$BL$1,0))</f>
        <v/>
      </c>
      <c r="AL29" s="2" t="str">
        <f>INDEX(Sheet5!$A:$BL,IF($A$1,MATCH(RIGHT($A29,LEN($A29)-1),Sheet5!$A:$A,0),MATCH($C29,Sheet5!$B:$B,0)),MATCH(AL$1,Sheet5!$A$1:$BL$1,0))</f>
        <v>20220831</v>
      </c>
      <c r="AM29" s="2" t="str">
        <f>INDEX(Sheet5!$A:$BL,IF($A$1,MATCH(RIGHT($A29,LEN($A29)-1),Sheet5!$A:$A,0),MATCH($C29,Sheet5!$B:$B,0)),MATCH(AM$1,Sheet5!$A$1:$BL$1,0))</f>
        <v>01002556</v>
      </c>
      <c r="AN29" s="2" t="str">
        <f>INDEX(Sheet5!$A:$BL,IF($A$1,MATCH(RIGHT($A29,LEN($A29)-1),Sheet5!$A:$A,0),MATCH($C29,Sheet5!$B:$B,0)),MATCH(AN$1,Sheet5!$A$1:$BL$1,0))</f>
        <v/>
      </c>
      <c r="AO29" s="2" t="str">
        <f>INDEX(Sheet5!$A:$BL,IF($A$1,MATCH(RIGHT($A29,LEN($A29)-1),Sheet5!$A:$A,0),MATCH($C29,Sheet5!$B:$B,0)),MATCH(AO$1,Sheet5!$A$1:$BL$1,0))</f>
        <v/>
      </c>
      <c r="AP29" s="2" t="str">
        <f>INDEX(Sheet5!$A:$BL,IF($A$1,MATCH(RIGHT($A29,LEN($A29)-1),Sheet5!$A:$A,0),MATCH($C29,Sheet5!$B:$B,0)),MATCH(AP$1,Sheet5!$A$1:$BL$1,0))</f>
        <v>A369D7</v>
      </c>
      <c r="AQ29" s="2" t="str">
        <f>INDEX(Sheet5!$A:$BL,IF($A$1,MATCH(RIGHT($A29,LEN($A29)-1),Sheet5!$A:$A,0),MATCH($C29,Sheet5!$B:$B,0)),MATCH(AQ$1,Sheet5!$A$1:$BL$1,0))</f>
        <v>4220016^</v>
      </c>
      <c r="AR29" s="2">
        <f>INDEX(Sheet5!$A:$BL,IF($A$1,MATCH(RIGHT($A29,LEN($A29)-1),Sheet5!$A:$A,0),MATCH($C29,Sheet5!$B:$B,0)),MATCH(AR$1,Sheet5!$A$1:$BL$1,0))</f>
        <v>43761</v>
      </c>
      <c r="AS29" s="2">
        <f>INDEX(Sheet5!$A:$BL,IF($A$1,MATCH(RIGHT($A29,LEN($A29)-1),Sheet5!$A:$A,0),MATCH($C29,Sheet5!$B:$B,0)),MATCH(AS$1,Sheet5!$A$1:$BL$1,0))</f>
        <v>43700</v>
      </c>
      <c r="AT29" s="2">
        <f>INDEX(Sheet5!$A:$BL,IF($A$1,MATCH(RIGHT($A29,LEN($A29)-1),Sheet5!$A:$A,0),MATCH($C29,Sheet5!$B:$B,0)),MATCH(AT$1,Sheet5!$A$1:$BL$1,0))</f>
        <v>40935</v>
      </c>
      <c r="AU29" s="2">
        <f>INDEX(Sheet5!$A:$BL,IF($A$1,MATCH(RIGHT($A29,LEN($A29)-1),Sheet5!$A:$A,0),MATCH($C29,Sheet5!$B:$B,0)),MATCH(AU$1,Sheet5!$A$1:$BL$1,0))</f>
        <v>44804</v>
      </c>
    </row>
    <row r="30" spans="1:47" x14ac:dyDescent="0.25">
      <c r="A30" t="s">
        <v>266</v>
      </c>
      <c r="B30" t="s">
        <v>11</v>
      </c>
      <c r="C30" t="s">
        <v>267</v>
      </c>
      <c r="E30" t="s">
        <v>14</v>
      </c>
      <c r="H30">
        <v>2009</v>
      </c>
      <c r="I30" s="2" t="e">
        <f>INDEX(Sheet5!$A:$BL,IF($A$1,MATCH(RIGHT($A30,LEN($A30)-1),Sheet5!$A:$A,0),MATCH($C30,Sheet5!$B:$B,0)),MATCH(I$1,Sheet5!$A$1:$BL$1,0))</f>
        <v>#N/A</v>
      </c>
      <c r="J30" s="2" t="e">
        <f>INDEX(Sheet5!$A:$BL,IF($A$1,MATCH(RIGHT($A30,LEN($A30)-1),Sheet5!$A:$A,0),MATCH($C30,Sheet5!$B:$B,0)),MATCH(J$1,Sheet5!$A$1:$BL$1,0))</f>
        <v>#N/A</v>
      </c>
      <c r="K30" s="2" t="e">
        <f>INDEX(Sheet5!$A:$BL,IF($A$1,MATCH(RIGHT($A30,LEN($A30)-1),Sheet5!$A:$A,0),MATCH($C30,Sheet5!$B:$B,0)),MATCH(K$1,Sheet5!$A$1:$BL$1,0))</f>
        <v>#N/A</v>
      </c>
      <c r="L30" s="2" t="e">
        <f>INDEX(Sheet5!$A:$BL,IF($A$1,MATCH(RIGHT($A30,LEN($A30)-1),Sheet5!$A:$A,0),MATCH($C30,Sheet5!$B:$B,0)),MATCH(L$1,Sheet5!$A$1:$BL$1,0))</f>
        <v>#N/A</v>
      </c>
      <c r="M30" s="2" t="e">
        <f>INDEX(Sheet5!$A:$BL,IF($A$1,MATCH(RIGHT($A30,LEN($A30)-1),Sheet5!$A:$A,0),MATCH($C30,Sheet5!$B:$B,0)),MATCH(M$1,Sheet5!$A$1:$BL$1,0))</f>
        <v>#N/A</v>
      </c>
      <c r="N30" s="2" t="e">
        <f>INDEX(Sheet5!$A:$BL,IF($A$1,MATCH(RIGHT($A30,LEN($A30)-1),Sheet5!$A:$A,0),MATCH($C30,Sheet5!$B:$B,0)),MATCH(N$1,Sheet5!$A$1:$BL$1,0))</f>
        <v>#N/A</v>
      </c>
      <c r="O30" s="2" t="e">
        <f>INDEX(Sheet5!$A:$BL,IF($A$1,MATCH(RIGHT($A30,LEN($A30)-1),Sheet5!$A:$A,0),MATCH($C30,Sheet5!$B:$B,0)),MATCH(O$1,Sheet5!$A$1:$BL$1,0))</f>
        <v>#N/A</v>
      </c>
      <c r="P30" s="2" t="e">
        <f>INDEX(Sheet5!$A:$BL,IF($A$1,MATCH(RIGHT($A30,LEN($A30)-1),Sheet5!$A:$A,0),MATCH($C30,Sheet5!$B:$B,0)),MATCH(P$1,Sheet5!$A$1:$BL$1,0))</f>
        <v>#N/A</v>
      </c>
      <c r="Q30" s="2" t="e">
        <f>INDEX(Sheet5!$A:$BL,IF($A$1,MATCH(RIGHT($A30,LEN($A30)-1),Sheet5!$A:$A,0),MATCH($C30,Sheet5!$B:$B,0)),MATCH(Q$1,Sheet5!$A$1:$BL$1,0))</f>
        <v>#N/A</v>
      </c>
      <c r="R30" s="2" t="e">
        <f>INDEX(Sheet5!$A:$BL,IF($A$1,MATCH(RIGHT($A30,LEN($A30)-1),Sheet5!$A:$A,0),MATCH($C30,Sheet5!$B:$B,0)),MATCH(R$1,Sheet5!$A$1:$BL$1,0))</f>
        <v>#N/A</v>
      </c>
      <c r="S30" s="2" t="e">
        <f>INDEX(Sheet5!$A:$BL,IF($A$1,MATCH(RIGHT($A30,LEN($A30)-1),Sheet5!$A:$A,0),MATCH($C30,Sheet5!$B:$B,0)),MATCH(S$1,Sheet5!$A$1:$BL$1,0))</f>
        <v>#N/A</v>
      </c>
      <c r="T30" s="2" t="e">
        <f>INDEX(Sheet5!$A:$BL,IF($A$1,MATCH(RIGHT($A30,LEN($A30)-1),Sheet5!$A:$A,0),MATCH($C30,Sheet5!$B:$B,0)),MATCH(T$1,Sheet5!$A$1:$BL$1,0))</f>
        <v>#N/A</v>
      </c>
      <c r="U30" s="2" t="e">
        <f>INDEX(Sheet5!$A:$BL,IF($A$1,MATCH(RIGHT($A30,LEN($A30)-1),Sheet5!$A:$A,0),MATCH($C30,Sheet5!$B:$B,0)),MATCH(U$1,Sheet5!$A$1:$BL$1,0))</f>
        <v>#N/A</v>
      </c>
      <c r="V30" s="2" t="e">
        <f>INDEX(Sheet5!$A:$BL,IF($A$1,MATCH(RIGHT($A30,LEN($A30)-1),Sheet5!$A:$A,0),MATCH($C30,Sheet5!$B:$B,0)),MATCH(V$1,Sheet5!$A$1:$BL$1,0))</f>
        <v>#N/A</v>
      </c>
      <c r="W30" s="2" t="e">
        <f>INDEX(Sheet5!$A:$BL,IF($A$1,MATCH(RIGHT($A30,LEN($A30)-1),Sheet5!$A:$A,0),MATCH($C30,Sheet5!$B:$B,0)),MATCH(W$1,Sheet5!$A$1:$BL$1,0))</f>
        <v>#N/A</v>
      </c>
      <c r="X30" s="2" t="e">
        <f>INDEX(Sheet5!$A:$BL,IF($A$1,MATCH(RIGHT($A30,LEN($A30)-1),Sheet5!$A:$A,0),MATCH($C30,Sheet5!$B:$B,0)),MATCH(X$1,Sheet5!$A$1:$BL$1,0))</f>
        <v>#N/A</v>
      </c>
      <c r="Y30" s="2" t="e">
        <f>INDEX(Sheet5!$A:$BL,IF($A$1,MATCH(RIGHT($A30,LEN($A30)-1),Sheet5!$A:$A,0),MATCH($C30,Sheet5!$B:$B,0)),MATCH(Y$1,Sheet5!$A$1:$BL$1,0))</f>
        <v>#N/A</v>
      </c>
      <c r="Z30" s="2" t="e">
        <f>INDEX(Sheet5!$A:$BL,IF($A$1,MATCH(RIGHT($A30,LEN($A30)-1),Sheet5!$A:$A,0),MATCH($C30,Sheet5!$B:$B,0)),MATCH(Z$1,Sheet5!$A$1:$BL$1,0))</f>
        <v>#N/A</v>
      </c>
      <c r="AA30" s="2" t="e">
        <f>INDEX(Sheet5!$A:$BL,IF($A$1,MATCH(RIGHT($A30,LEN($A30)-1),Sheet5!$A:$A,0),MATCH($C30,Sheet5!$B:$B,0)),MATCH(AA$1,Sheet5!$A$1:$BL$1,0))</f>
        <v>#N/A</v>
      </c>
      <c r="AB30" s="2" t="e">
        <f>INDEX(Sheet5!$A:$BL,IF($A$1,MATCH(RIGHT($A30,LEN($A30)-1),Sheet5!$A:$A,0),MATCH($C30,Sheet5!$B:$B,0)),MATCH(AB$1,Sheet5!$A$1:$BL$1,0))</f>
        <v>#N/A</v>
      </c>
      <c r="AC30" s="2" t="e">
        <f>INDEX(Sheet5!$A:$BL,IF($A$1,MATCH(RIGHT($A30,LEN($A30)-1),Sheet5!$A:$A,0),MATCH($C30,Sheet5!$B:$B,0)),MATCH(AC$1,Sheet5!$A$1:$BL$1,0))</f>
        <v>#N/A</v>
      </c>
      <c r="AD30" s="2" t="e">
        <f>INDEX(Sheet5!$A:$BL,IF($A$1,MATCH(RIGHT($A30,LEN($A30)-1),Sheet5!$A:$A,0),MATCH($C30,Sheet5!$B:$B,0)),MATCH(AD$1,Sheet5!$A$1:$BL$1,0))</f>
        <v>#N/A</v>
      </c>
      <c r="AE30" s="2" t="e">
        <f>INDEX(Sheet5!$A:$BL,IF($A$1,MATCH(RIGHT($A30,LEN($A30)-1),Sheet5!$A:$A,0),MATCH($C30,Sheet5!$B:$B,0)),MATCH(AE$1,Sheet5!$A$1:$BL$1,0))</f>
        <v>#N/A</v>
      </c>
      <c r="AF30" s="2" t="e">
        <f>INDEX(Sheet5!$A:$BL,IF($A$1,MATCH(RIGHT($A30,LEN($A30)-1),Sheet5!$A:$A,0),MATCH($C30,Sheet5!$B:$B,0)),MATCH(AF$1,Sheet5!$A$1:$BL$1,0))</f>
        <v>#N/A</v>
      </c>
      <c r="AG30" s="2" t="e">
        <f>INDEX(Sheet5!$A:$BL,IF($A$1,MATCH(RIGHT($A30,LEN($A30)-1),Sheet5!$A:$A,0),MATCH($C30,Sheet5!$B:$B,0)),MATCH(AG$1,Sheet5!$A$1:$BL$1,0))</f>
        <v>#N/A</v>
      </c>
      <c r="AH30" s="2" t="e">
        <f>INDEX(Sheet5!$A:$BL,IF($A$1,MATCH(RIGHT($A30,LEN($A30)-1),Sheet5!$A:$A,0),MATCH($C30,Sheet5!$B:$B,0)),MATCH(AH$1,Sheet5!$A$1:$BL$1,0))</f>
        <v>#N/A</v>
      </c>
      <c r="AI30" s="2" t="e">
        <f>INDEX(Sheet5!$A:$BL,IF($A$1,MATCH(RIGHT($A30,LEN($A30)-1),Sheet5!$A:$A,0),MATCH($C30,Sheet5!$B:$B,0)),MATCH(AI$1,Sheet5!$A$1:$BL$1,0))</f>
        <v>#N/A</v>
      </c>
      <c r="AJ30" s="2" t="e">
        <f>INDEX(Sheet5!$A:$BL,IF($A$1,MATCH(RIGHT($A30,LEN($A30)-1),Sheet5!$A:$A,0),MATCH($C30,Sheet5!$B:$B,0)),MATCH(AJ$1,Sheet5!$A$1:$BL$1,0))</f>
        <v>#N/A</v>
      </c>
      <c r="AK30" s="2" t="e">
        <f>INDEX(Sheet5!$A:$BL,IF($A$1,MATCH(RIGHT($A30,LEN($A30)-1),Sheet5!$A:$A,0),MATCH($C30,Sheet5!$B:$B,0)),MATCH(AK$1,Sheet5!$A$1:$BL$1,0))</f>
        <v>#N/A</v>
      </c>
      <c r="AL30" s="2" t="e">
        <f>INDEX(Sheet5!$A:$BL,IF($A$1,MATCH(RIGHT($A30,LEN($A30)-1),Sheet5!$A:$A,0),MATCH($C30,Sheet5!$B:$B,0)),MATCH(AL$1,Sheet5!$A$1:$BL$1,0))</f>
        <v>#N/A</v>
      </c>
      <c r="AM30" s="2" t="e">
        <f>INDEX(Sheet5!$A:$BL,IF($A$1,MATCH(RIGHT($A30,LEN($A30)-1),Sheet5!$A:$A,0),MATCH($C30,Sheet5!$B:$B,0)),MATCH(AM$1,Sheet5!$A$1:$BL$1,0))</f>
        <v>#N/A</v>
      </c>
      <c r="AN30" s="2" t="e">
        <f>INDEX(Sheet5!$A:$BL,IF($A$1,MATCH(RIGHT($A30,LEN($A30)-1),Sheet5!$A:$A,0),MATCH($C30,Sheet5!$B:$B,0)),MATCH(AN$1,Sheet5!$A$1:$BL$1,0))</f>
        <v>#N/A</v>
      </c>
      <c r="AO30" s="2" t="e">
        <f>INDEX(Sheet5!$A:$BL,IF($A$1,MATCH(RIGHT($A30,LEN($A30)-1),Sheet5!$A:$A,0),MATCH($C30,Sheet5!$B:$B,0)),MATCH(AO$1,Sheet5!$A$1:$BL$1,0))</f>
        <v>#N/A</v>
      </c>
      <c r="AP30" s="2" t="e">
        <f>INDEX(Sheet5!$A:$BL,IF($A$1,MATCH(RIGHT($A30,LEN($A30)-1),Sheet5!$A:$A,0),MATCH($C30,Sheet5!$B:$B,0)),MATCH(AP$1,Sheet5!$A$1:$BL$1,0))</f>
        <v>#N/A</v>
      </c>
      <c r="AQ30" s="2" t="e">
        <f>INDEX(Sheet5!$A:$BL,IF($A$1,MATCH(RIGHT($A30,LEN($A30)-1),Sheet5!$A:$A,0),MATCH($C30,Sheet5!$B:$B,0)),MATCH(AQ$1,Sheet5!$A$1:$BL$1,0))</f>
        <v>#N/A</v>
      </c>
      <c r="AR30" s="2" t="e">
        <f>INDEX(Sheet5!$A:$BL,IF($A$1,MATCH(RIGHT($A30,LEN($A30)-1),Sheet5!$A:$A,0),MATCH($C30,Sheet5!$B:$B,0)),MATCH(AR$1,Sheet5!$A$1:$BL$1,0))</f>
        <v>#N/A</v>
      </c>
      <c r="AS30" s="2" t="e">
        <f>INDEX(Sheet5!$A:$BL,IF($A$1,MATCH(RIGHT($A30,LEN($A30)-1),Sheet5!$A:$A,0),MATCH($C30,Sheet5!$B:$B,0)),MATCH(AS$1,Sheet5!$A$1:$BL$1,0))</f>
        <v>#N/A</v>
      </c>
      <c r="AT30" s="2" t="e">
        <f>INDEX(Sheet5!$A:$BL,IF($A$1,MATCH(RIGHT($A30,LEN($A30)-1),Sheet5!$A:$A,0),MATCH($C30,Sheet5!$B:$B,0)),MATCH(AT$1,Sheet5!$A$1:$BL$1,0))</f>
        <v>#N/A</v>
      </c>
      <c r="AU30" s="2" t="e">
        <f>INDEX(Sheet5!$A:$BL,IF($A$1,MATCH(RIGHT($A30,LEN($A30)-1),Sheet5!$A:$A,0),MATCH($C30,Sheet5!$B:$B,0)),MATCH(AU$1,Sheet5!$A$1:$BL$1,0))</f>
        <v>#N/A</v>
      </c>
    </row>
    <row r="31" spans="1:47" hidden="1" x14ac:dyDescent="0.25">
      <c r="A31" t="s">
        <v>271</v>
      </c>
      <c r="B31" t="s">
        <v>11</v>
      </c>
      <c r="C31" t="s">
        <v>272</v>
      </c>
      <c r="E31" t="s">
        <v>14</v>
      </c>
      <c r="G31" t="s">
        <v>53</v>
      </c>
      <c r="H31">
        <v>2009</v>
      </c>
      <c r="I31" s="2" t="str">
        <f>INDEX(Sheet5!$A:$BL,IF($A$1,MATCH(RIGHT($A31,LEN($A31)-1),Sheet5!$A:$A,0),MATCH($C31,Sheet5!$B:$B,0)),MATCH(I$1,Sheet5!$A$1:$BL$1,0))</f>
        <v>31JE</v>
      </c>
      <c r="J31" s="2" t="str">
        <f>INDEX(Sheet5!$A:$BL,IF($A$1,MATCH(RIGHT($A31,LEN($A31)-1),Sheet5!$A:$A,0),MATCH($C31,Sheet5!$B:$B,0)),MATCH(J$1,Sheet5!$A$1:$BL$1,0))</f>
        <v>RC-31</v>
      </c>
      <c r="K31" s="2" t="str">
        <f>INDEX(Sheet5!$A:$BL,IF($A$1,MATCH(RIGHT($A31,LEN($A31)-1),Sheet5!$A:$A,0),MATCH($C31,Sheet5!$B:$B,0)),MATCH(K$1,Sheet5!$A$1:$BL$1,0))</f>
        <v>4220016</v>
      </c>
      <c r="L31" s="2" t="str">
        <f>INDEX(Sheet5!$A:$BL,IF($A$1,MATCH(RIGHT($A31,LEN($A31)-1),Sheet5!$A:$A,0),MATCH($C31,Sheet5!$B:$B,0)),MATCH(L$1,Sheet5!$A$1:$BL$1,0))</f>
        <v>52187</v>
      </c>
      <c r="M31" s="2">
        <f>INDEX(Sheet5!$A:$BL,IF($A$1,MATCH(RIGHT($A31,LEN($A31)-1),Sheet5!$A:$A,0),MATCH($C31,Sheet5!$B:$B,0)),MATCH(M$1,Sheet5!$A$1:$BL$1,0))</f>
        <v>2009</v>
      </c>
      <c r="N31" s="2">
        <f>INDEX(Sheet5!$A:$BL,IF($A$1,MATCH(RIGHT($A31,LEN($A31)-1),Sheet5!$A:$A,0),MATCH($C31,Sheet5!$B:$B,0)),MATCH(N$1,Sheet5!$A$1:$BL$1,0))</f>
        <v>7</v>
      </c>
      <c r="O31" s="2" t="str">
        <f>INDEX(Sheet5!$A:$BL,IF($A$1,MATCH(RIGHT($A31,LEN($A31)-1),Sheet5!$A:$A,0),MATCH($C31,Sheet5!$B:$B,0)),MATCH(O$1,Sheet5!$A$1:$BL$1,0))</f>
        <v>N450JE LLC</v>
      </c>
      <c r="P31" s="2" t="str">
        <f>INDEX(Sheet5!$A:$BL,IF($A$1,MATCH(RIGHT($A31,LEN($A31)-1),Sheet5!$A:$A,0),MATCH($C31,Sheet5!$B:$B,0)),MATCH(P$1,Sheet5!$A$1:$BL$1,0))</f>
        <v>1400 BROADWAY 15TH FL</v>
      </c>
      <c r="Q31" s="2" t="str">
        <f>INDEX(Sheet5!$A:$BL,IF($A$1,MATCH(RIGHT($A31,LEN($A31)-1),Sheet5!$A:$A,0),MATCH($C31,Sheet5!$B:$B,0)),MATCH(Q$1,Sheet5!$A$1:$BL$1,0))</f>
        <v/>
      </c>
      <c r="R31" s="2" t="str">
        <f>INDEX(Sheet5!$A:$BL,IF($A$1,MATCH(RIGHT($A31,LEN($A31)-1),Sheet5!$A:$A,0),MATCH($C31,Sheet5!$B:$B,0)),MATCH(R$1,Sheet5!$A$1:$BL$1,0))</f>
        <v>NEW YORK</v>
      </c>
      <c r="S31" s="2" t="str">
        <f>INDEX(Sheet5!$A:$BL,IF($A$1,MATCH(RIGHT($A31,LEN($A31)-1),Sheet5!$A:$A,0),MATCH($C31,Sheet5!$B:$B,0)),MATCH(S$1,Sheet5!$A$1:$BL$1,0))</f>
        <v>NY</v>
      </c>
      <c r="T31" s="2" t="str">
        <f>INDEX(Sheet5!$A:$BL,IF($A$1,MATCH(RIGHT($A31,LEN($A31)-1),Sheet5!$A:$A,0),MATCH($C31,Sheet5!$B:$B,0)),MATCH(T$1,Sheet5!$A$1:$BL$1,0))</f>
        <v>10018</v>
      </c>
      <c r="U31" s="2" t="str">
        <f>INDEX(Sheet5!$A:$BL,IF($A$1,MATCH(RIGHT($A31,LEN($A31)-1),Sheet5!$A:$A,0),MATCH($C31,Sheet5!$B:$B,0)),MATCH(U$1,Sheet5!$A$1:$BL$1,0))</f>
        <v>1</v>
      </c>
      <c r="V31" s="2">
        <f>INDEX(Sheet5!$A:$BL,IF($A$1,MATCH(RIGHT($A31,LEN($A31)-1),Sheet5!$A:$A,0),MATCH($C31,Sheet5!$B:$B,0)),MATCH(V$1,Sheet5!$A$1:$BL$1,0))</f>
        <v>61</v>
      </c>
      <c r="W31" s="2" t="str">
        <f>INDEX(Sheet5!$A:$BL,IF($A$1,MATCH(RIGHT($A31,LEN($A31)-1),Sheet5!$A:$A,0),MATCH($C31,Sheet5!$B:$B,0)),MATCH(W$1,Sheet5!$A$1:$BL$1,0))</f>
        <v>US</v>
      </c>
      <c r="X31" s="2" t="str">
        <f>INDEX(Sheet5!$A:$BL,IF($A$1,MATCH(RIGHT($A31,LEN($A31)-1),Sheet5!$A:$A,0),MATCH($C31,Sheet5!$B:$B,0)),MATCH(X$1,Sheet5!$A$1:$BL$1,0))</f>
        <v>20180601</v>
      </c>
      <c r="Y31" s="2" t="str">
        <f>INDEX(Sheet5!$A:$BL,IF($A$1,MATCH(RIGHT($A31,LEN($A31)-1),Sheet5!$A:$A,0),MATCH($C31,Sheet5!$B:$B,0)),MATCH(Y$1,Sheet5!$A$1:$BL$1,0))</f>
        <v>20150521</v>
      </c>
      <c r="Z31" s="2" t="str">
        <f>INDEX(Sheet5!$A:$BL,IF($A$1,MATCH(RIGHT($A31,LEN($A31)-1),Sheet5!$A:$A,0),MATCH($C31,Sheet5!$B:$B,0)),MATCH(Z$1,Sheet5!$A$1:$BL$1,0))</f>
        <v>1T</v>
      </c>
      <c r="AA31" s="2" t="str">
        <f>INDEX(Sheet5!$A:$BL,IF($A$1,MATCH(RIGHT($A31,LEN($A31)-1),Sheet5!$A:$A,0),MATCH($C31,Sheet5!$B:$B,0)),MATCH(AA$1,Sheet5!$A$1:$BL$1,0))</f>
        <v>5</v>
      </c>
      <c r="AB31" s="2">
        <f>INDEX(Sheet5!$A:$BL,IF($A$1,MATCH(RIGHT($A31,LEN($A31)-1),Sheet5!$A:$A,0),MATCH($C31,Sheet5!$B:$B,0)),MATCH(AB$1,Sheet5!$A$1:$BL$1,0))</f>
        <v>5</v>
      </c>
      <c r="AC31" s="2" t="str">
        <f>INDEX(Sheet5!$A:$BL,IF($A$1,MATCH(RIGHT($A31,LEN($A31)-1),Sheet5!$A:$A,0),MATCH($C31,Sheet5!$B:$B,0)),MATCH(AC$1,Sheet5!$A$1:$BL$1,0))</f>
        <v>25</v>
      </c>
      <c r="AD31" s="2" t="str">
        <f>INDEX(Sheet5!$A:$BL,IF($A$1,MATCH(RIGHT($A31,LEN($A31)-1),Sheet5!$A:$A,0),MATCH($C31,Sheet5!$B:$B,0)),MATCH(AD$1,Sheet5!$A$1:$BL$1,0))</f>
        <v>50642505</v>
      </c>
      <c r="AE31" s="2" t="str">
        <f>INDEX(Sheet5!$A:$BL,IF($A$1,MATCH(RIGHT($A31,LEN($A31)-1),Sheet5!$A:$A,0),MATCH($C31,Sheet5!$B:$B,0)),MATCH(AE$1,Sheet5!$A$1:$BL$1,0))</f>
        <v/>
      </c>
      <c r="AF31" s="2" t="str">
        <f>INDEX(Sheet5!$A:$BL,IF($A$1,MATCH(RIGHT($A31,LEN($A31)-1),Sheet5!$A:$A,0),MATCH($C31,Sheet5!$B:$B,0)),MATCH(AF$1,Sheet5!$A$1:$BL$1,0))</f>
        <v>20110916</v>
      </c>
      <c r="AG31" s="2" t="str">
        <f>INDEX(Sheet5!$A:$BL,IF($A$1,MATCH(RIGHT($A31,LEN($A31)-1),Sheet5!$A:$A,0),MATCH($C31,Sheet5!$B:$B,0)),MATCH(AG$1,Sheet5!$A$1:$BL$1,0))</f>
        <v/>
      </c>
      <c r="AH31" s="2" t="str">
        <f>INDEX(Sheet5!$A:$BL,IF($A$1,MATCH(RIGHT($A31,LEN($A31)-1),Sheet5!$A:$A,0),MATCH($C31,Sheet5!$B:$B,0)),MATCH(AH$1,Sheet5!$A$1:$BL$1,0))</f>
        <v/>
      </c>
      <c r="AI31" s="2" t="str">
        <f>INDEX(Sheet5!$A:$BL,IF($A$1,MATCH(RIGHT($A31,LEN($A31)-1),Sheet5!$A:$A,0),MATCH($C31,Sheet5!$B:$B,0)),MATCH(AI$1,Sheet5!$A$1:$BL$1,0))</f>
        <v/>
      </c>
      <c r="AJ31" s="2" t="str">
        <f>INDEX(Sheet5!$A:$BL,IF($A$1,MATCH(RIGHT($A31,LEN($A31)-1),Sheet5!$A:$A,0),MATCH($C31,Sheet5!$B:$B,0)),MATCH(AJ$1,Sheet5!$A$1:$BL$1,0))</f>
        <v/>
      </c>
      <c r="AK31" s="2" t="str">
        <f>INDEX(Sheet5!$A:$BL,IF($A$1,MATCH(RIGHT($A31,LEN($A31)-1),Sheet5!$A:$A,0),MATCH($C31,Sheet5!$B:$B,0)),MATCH(AK$1,Sheet5!$A$1:$BL$1,0))</f>
        <v/>
      </c>
      <c r="AL31" s="2" t="str">
        <f>INDEX(Sheet5!$A:$BL,IF($A$1,MATCH(RIGHT($A31,LEN($A31)-1),Sheet5!$A:$A,0),MATCH($C31,Sheet5!$B:$B,0)),MATCH(AL$1,Sheet5!$A$1:$BL$1,0))</f>
        <v>20210531</v>
      </c>
      <c r="AM31" s="2" t="str">
        <f>INDEX(Sheet5!$A:$BL,IF($A$1,MATCH(RIGHT($A31,LEN($A31)-1),Sheet5!$A:$A,0),MATCH($C31,Sheet5!$B:$B,0)),MATCH(AM$1,Sheet5!$A$1:$BL$1,0))</f>
        <v>01002545</v>
      </c>
      <c r="AN31" s="2" t="str">
        <f>INDEX(Sheet5!$A:$BL,IF($A$1,MATCH(RIGHT($A31,LEN($A31)-1),Sheet5!$A:$A,0),MATCH($C31,Sheet5!$B:$B,0)),MATCH(AN$1,Sheet5!$A$1:$BL$1,0))</f>
        <v/>
      </c>
      <c r="AO31" s="2" t="str">
        <f>INDEX(Sheet5!$A:$BL,IF($A$1,MATCH(RIGHT($A31,LEN($A31)-1),Sheet5!$A:$A,0),MATCH($C31,Sheet5!$B:$B,0)),MATCH(AO$1,Sheet5!$A$1:$BL$1,0))</f>
        <v/>
      </c>
      <c r="AP31" s="2" t="str">
        <f>INDEX(Sheet5!$A:$BL,IF($A$1,MATCH(RIGHT($A31,LEN($A31)-1),Sheet5!$A:$A,0),MATCH($C31,Sheet5!$B:$B,0)),MATCH(AP$1,Sheet5!$A$1:$BL$1,0))</f>
        <v>A34545</v>
      </c>
      <c r="AQ31" s="2" t="str">
        <f>INDEX(Sheet5!$A:$BL,IF($A$1,MATCH(RIGHT($A31,LEN($A31)-1),Sheet5!$A:$A,0),MATCH($C31,Sheet5!$B:$B,0)),MATCH(AQ$1,Sheet5!$A$1:$BL$1,0))</f>
        <v>4220016^</v>
      </c>
      <c r="AR31" s="2">
        <f>INDEX(Sheet5!$A:$BL,IF($A$1,MATCH(RIGHT($A31,LEN($A31)-1),Sheet5!$A:$A,0),MATCH($C31,Sheet5!$B:$B,0)),MATCH(AR$1,Sheet5!$A$1:$BL$1,0))</f>
        <v>43252</v>
      </c>
      <c r="AS31" s="2">
        <f>INDEX(Sheet5!$A:$BL,IF($A$1,MATCH(RIGHT($A31,LEN($A31)-1),Sheet5!$A:$A,0),MATCH($C31,Sheet5!$B:$B,0)),MATCH(AS$1,Sheet5!$A$1:$BL$1,0))</f>
        <v>42145</v>
      </c>
      <c r="AT31" s="2">
        <f>INDEX(Sheet5!$A:$BL,IF($A$1,MATCH(RIGHT($A31,LEN($A31)-1),Sheet5!$A:$A,0),MATCH($C31,Sheet5!$B:$B,0)),MATCH(AT$1,Sheet5!$A$1:$BL$1,0))</f>
        <v>40802</v>
      </c>
      <c r="AU31" s="2">
        <f>INDEX(Sheet5!$A:$BL,IF($A$1,MATCH(RIGHT($A31,LEN($A31)-1),Sheet5!$A:$A,0),MATCH($C31,Sheet5!$B:$B,0)),MATCH(AU$1,Sheet5!$A$1:$BL$1,0))</f>
        <v>44347</v>
      </c>
    </row>
    <row r="32" spans="1:47" hidden="1" x14ac:dyDescent="0.25">
      <c r="A32" t="s">
        <v>279</v>
      </c>
      <c r="B32" t="s">
        <v>11</v>
      </c>
      <c r="C32" t="s">
        <v>280</v>
      </c>
      <c r="E32" t="s">
        <v>14</v>
      </c>
      <c r="G32" t="s">
        <v>103</v>
      </c>
      <c r="H32">
        <v>2009</v>
      </c>
      <c r="I32" s="2" t="str">
        <f>INDEX(Sheet5!$A:$BL,IF($A$1,MATCH(RIGHT($A32,LEN($A32)-1),Sheet5!$A:$A,0),MATCH($C32,Sheet5!$B:$B,0)),MATCH(I$1,Sheet5!$A$1:$BL$1,0))</f>
        <v>729JE</v>
      </c>
      <c r="J32" s="2" t="str">
        <f>INDEX(Sheet5!$A:$BL,IF($A$1,MATCH(RIGHT($A32,LEN($A32)-1),Sheet5!$A:$A,0),MATCH($C32,Sheet5!$B:$B,0)),MATCH(J$1,Sheet5!$A$1:$BL$1,0))</f>
        <v>RC-32</v>
      </c>
      <c r="K32" s="2" t="str">
        <f>INDEX(Sheet5!$A:$BL,IF($A$1,MATCH(RIGHT($A32,LEN($A32)-1),Sheet5!$A:$A,0),MATCH($C32,Sheet5!$B:$B,0)),MATCH(K$1,Sheet5!$A$1:$BL$1,0))</f>
        <v>4220016</v>
      </c>
      <c r="L32" s="2" t="str">
        <f>INDEX(Sheet5!$A:$BL,IF($A$1,MATCH(RIGHT($A32,LEN($A32)-1),Sheet5!$A:$A,0),MATCH($C32,Sheet5!$B:$B,0)),MATCH(L$1,Sheet5!$A$1:$BL$1,0))</f>
        <v>52187</v>
      </c>
      <c r="M32" s="2">
        <f>INDEX(Sheet5!$A:$BL,IF($A$1,MATCH(RIGHT($A32,LEN($A32)-1),Sheet5!$A:$A,0),MATCH($C32,Sheet5!$B:$B,0)),MATCH(M$1,Sheet5!$A$1:$BL$1,0))</f>
        <v>0</v>
      </c>
      <c r="N32" s="2">
        <f>INDEX(Sheet5!$A:$BL,IF($A$1,MATCH(RIGHT($A32,LEN($A32)-1),Sheet5!$A:$A,0),MATCH($C32,Sheet5!$B:$B,0)),MATCH(N$1,Sheet5!$A$1:$BL$1,0))</f>
        <v>3</v>
      </c>
      <c r="O32" s="2" t="str">
        <f>INDEX(Sheet5!$A:$BL,IF($A$1,MATCH(RIGHT($A32,LEN($A32)-1),Sheet5!$A:$A,0),MATCH($C32,Sheet5!$B:$B,0)),MATCH(O$1,Sheet5!$A$1:$BL$1,0))</f>
        <v>MURFIN INC</v>
      </c>
      <c r="P32" s="2" t="str">
        <f>INDEX(Sheet5!$A:$BL,IF($A$1,MATCH(RIGHT($A32,LEN($A32)-1),Sheet5!$A:$A,0),MATCH($C32,Sheet5!$B:$B,0)),MATCH(P$1,Sheet5!$A$1:$BL$1,0))</f>
        <v>250 N WATER ST STE 300</v>
      </c>
      <c r="Q32" s="2" t="str">
        <f>INDEX(Sheet5!$A:$BL,IF($A$1,MATCH(RIGHT($A32,LEN($A32)-1),Sheet5!$A:$A,0),MATCH($C32,Sheet5!$B:$B,0)),MATCH(Q$1,Sheet5!$A$1:$BL$1,0))</f>
        <v/>
      </c>
      <c r="R32" s="2" t="str">
        <f>INDEX(Sheet5!$A:$BL,IF($A$1,MATCH(RIGHT($A32,LEN($A32)-1),Sheet5!$A:$A,0),MATCH($C32,Sheet5!$B:$B,0)),MATCH(R$1,Sheet5!$A$1:$BL$1,0))</f>
        <v>WICHITA</v>
      </c>
      <c r="S32" s="2" t="str">
        <f>INDEX(Sheet5!$A:$BL,IF($A$1,MATCH(RIGHT($A32,LEN($A32)-1),Sheet5!$A:$A,0),MATCH($C32,Sheet5!$B:$B,0)),MATCH(S$1,Sheet5!$A$1:$BL$1,0))</f>
        <v>KS</v>
      </c>
      <c r="T32" s="2" t="str">
        <f>INDEX(Sheet5!$A:$BL,IF($A$1,MATCH(RIGHT($A32,LEN($A32)-1),Sheet5!$A:$A,0),MATCH($C32,Sheet5!$B:$B,0)),MATCH(T$1,Sheet5!$A$1:$BL$1,0))</f>
        <v>672021216</v>
      </c>
      <c r="U32" s="2" t="str">
        <f>INDEX(Sheet5!$A:$BL,IF($A$1,MATCH(RIGHT($A32,LEN($A32)-1),Sheet5!$A:$A,0),MATCH($C32,Sheet5!$B:$B,0)),MATCH(U$1,Sheet5!$A$1:$BL$1,0))</f>
        <v>3</v>
      </c>
      <c r="V32" s="2">
        <f>INDEX(Sheet5!$A:$BL,IF($A$1,MATCH(RIGHT($A32,LEN($A32)-1),Sheet5!$A:$A,0),MATCH($C32,Sheet5!$B:$B,0)),MATCH(V$1,Sheet5!$A$1:$BL$1,0))</f>
        <v>173</v>
      </c>
      <c r="W32" s="2" t="str">
        <f>INDEX(Sheet5!$A:$BL,IF($A$1,MATCH(RIGHT($A32,LEN($A32)-1),Sheet5!$A:$A,0),MATCH($C32,Sheet5!$B:$B,0)),MATCH(W$1,Sheet5!$A$1:$BL$1,0))</f>
        <v>US</v>
      </c>
      <c r="X32" s="2" t="str">
        <f>INDEX(Sheet5!$A:$BL,IF($A$1,MATCH(RIGHT($A32,LEN($A32)-1),Sheet5!$A:$A,0),MATCH($C32,Sheet5!$B:$B,0)),MATCH(X$1,Sheet5!$A$1:$BL$1,0))</f>
        <v>20201022</v>
      </c>
      <c r="Y32" s="2" t="str">
        <f>INDEX(Sheet5!$A:$BL,IF($A$1,MATCH(RIGHT($A32,LEN($A32)-1),Sheet5!$A:$A,0),MATCH($C32,Sheet5!$B:$B,0)),MATCH(Y$1,Sheet5!$A$1:$BL$1,0))</f>
        <v>20200929</v>
      </c>
      <c r="Z32" s="2" t="str">
        <f>INDEX(Sheet5!$A:$BL,IF($A$1,MATCH(RIGHT($A32,LEN($A32)-1),Sheet5!$A:$A,0),MATCH($C32,Sheet5!$B:$B,0)),MATCH(Z$1,Sheet5!$A$1:$BL$1,0))</f>
        <v>1T</v>
      </c>
      <c r="AA32" s="2" t="str">
        <f>INDEX(Sheet5!$A:$BL,IF($A$1,MATCH(RIGHT($A32,LEN($A32)-1),Sheet5!$A:$A,0),MATCH($C32,Sheet5!$B:$B,0)),MATCH(AA$1,Sheet5!$A$1:$BL$1,0))</f>
        <v>5</v>
      </c>
      <c r="AB32" s="2">
        <f>INDEX(Sheet5!$A:$BL,IF($A$1,MATCH(RIGHT($A32,LEN($A32)-1),Sheet5!$A:$A,0),MATCH($C32,Sheet5!$B:$B,0)),MATCH(AB$1,Sheet5!$A$1:$BL$1,0))</f>
        <v>5</v>
      </c>
      <c r="AC32" s="2" t="str">
        <f>INDEX(Sheet5!$A:$BL,IF($A$1,MATCH(RIGHT($A32,LEN($A32)-1),Sheet5!$A:$A,0),MATCH($C32,Sheet5!$B:$B,0)),MATCH(AC$1,Sheet5!$A$1:$BL$1,0))</f>
        <v>V</v>
      </c>
      <c r="AD32" s="2" t="str">
        <f>INDEX(Sheet5!$A:$BL,IF($A$1,MATCH(RIGHT($A32,LEN($A32)-1),Sheet5!$A:$A,0),MATCH($C32,Sheet5!$B:$B,0)),MATCH(AD$1,Sheet5!$A$1:$BL$1,0))</f>
        <v>52342710</v>
      </c>
      <c r="AE32" s="2" t="str">
        <f>INDEX(Sheet5!$A:$BL,IF($A$1,MATCH(RIGHT($A32,LEN($A32)-1),Sheet5!$A:$A,0),MATCH($C32,Sheet5!$B:$B,0)),MATCH(AE$1,Sheet5!$A$1:$BL$1,0))</f>
        <v/>
      </c>
      <c r="AF32" s="2" t="str">
        <f>INDEX(Sheet5!$A:$BL,IF($A$1,MATCH(RIGHT($A32,LEN($A32)-1),Sheet5!$A:$A,0),MATCH($C32,Sheet5!$B:$B,0)),MATCH(AF$1,Sheet5!$A$1:$BL$1,0))</f>
        <v>20110902</v>
      </c>
      <c r="AG32" s="2" t="str">
        <f>INDEX(Sheet5!$A:$BL,IF($A$1,MATCH(RIGHT($A32,LEN($A32)-1),Sheet5!$A:$A,0),MATCH($C32,Sheet5!$B:$B,0)),MATCH(AG$1,Sheet5!$A$1:$BL$1,0))</f>
        <v/>
      </c>
      <c r="AH32" s="2" t="str">
        <f>INDEX(Sheet5!$A:$BL,IF($A$1,MATCH(RIGHT($A32,LEN($A32)-1),Sheet5!$A:$A,0),MATCH($C32,Sheet5!$B:$B,0)),MATCH(AH$1,Sheet5!$A$1:$BL$1,0))</f>
        <v/>
      </c>
      <c r="AI32" s="2" t="str">
        <f>INDEX(Sheet5!$A:$BL,IF($A$1,MATCH(RIGHT($A32,LEN($A32)-1),Sheet5!$A:$A,0),MATCH($C32,Sheet5!$B:$B,0)),MATCH(AI$1,Sheet5!$A$1:$BL$1,0))</f>
        <v/>
      </c>
      <c r="AJ32" s="2" t="str">
        <f>INDEX(Sheet5!$A:$BL,IF($A$1,MATCH(RIGHT($A32,LEN($A32)-1),Sheet5!$A:$A,0),MATCH($C32,Sheet5!$B:$B,0)),MATCH(AJ$1,Sheet5!$A$1:$BL$1,0))</f>
        <v/>
      </c>
      <c r="AK32" s="2" t="str">
        <f>INDEX(Sheet5!$A:$BL,IF($A$1,MATCH(RIGHT($A32,LEN($A32)-1),Sheet5!$A:$A,0),MATCH($C32,Sheet5!$B:$B,0)),MATCH(AK$1,Sheet5!$A$1:$BL$1,0))</f>
        <v/>
      </c>
      <c r="AL32" s="2" t="str">
        <f>INDEX(Sheet5!$A:$BL,IF($A$1,MATCH(RIGHT($A32,LEN($A32)-1),Sheet5!$A:$A,0),MATCH($C32,Sheet5!$B:$B,0)),MATCH(AL$1,Sheet5!$A$1:$BL$1,0))</f>
        <v>20230930</v>
      </c>
      <c r="AM32" s="2" t="str">
        <f>INDEX(Sheet5!$A:$BL,IF($A$1,MATCH(RIGHT($A32,LEN($A32)-1),Sheet5!$A:$A,0),MATCH($C32,Sheet5!$B:$B,0)),MATCH(AM$1,Sheet5!$A$1:$BL$1,0))</f>
        <v>01007386</v>
      </c>
      <c r="AN32" s="2" t="str">
        <f>INDEX(Sheet5!$A:$BL,IF($A$1,MATCH(RIGHT($A32,LEN($A32)-1),Sheet5!$A:$A,0),MATCH($C32,Sheet5!$B:$B,0)),MATCH(AN$1,Sheet5!$A$1:$BL$1,0))</f>
        <v/>
      </c>
      <c r="AO32" s="2" t="str">
        <f>INDEX(Sheet5!$A:$BL,IF($A$1,MATCH(RIGHT($A32,LEN($A32)-1),Sheet5!$A:$A,0),MATCH($C32,Sheet5!$B:$B,0)),MATCH(AO$1,Sheet5!$A$1:$BL$1,0))</f>
        <v/>
      </c>
      <c r="AP32" s="2" t="str">
        <f>INDEX(Sheet5!$A:$BL,IF($A$1,MATCH(RIGHT($A32,LEN($A32)-1),Sheet5!$A:$A,0),MATCH($C32,Sheet5!$B:$B,0)),MATCH(AP$1,Sheet5!$A$1:$BL$1,0))</f>
        <v>A9C5C8</v>
      </c>
      <c r="AQ32" s="2" t="str">
        <f>INDEX(Sheet5!$A:$BL,IF($A$1,MATCH(RIGHT($A32,LEN($A32)-1),Sheet5!$A:$A,0),MATCH($C32,Sheet5!$B:$B,0)),MATCH(AQ$1,Sheet5!$A$1:$BL$1,0))</f>
        <v>4220016^</v>
      </c>
      <c r="AR32" s="2">
        <f>INDEX(Sheet5!$A:$BL,IF($A$1,MATCH(RIGHT($A32,LEN($A32)-1),Sheet5!$A:$A,0),MATCH($C32,Sheet5!$B:$B,0)),MATCH(AR$1,Sheet5!$A$1:$BL$1,0))</f>
        <v>44126</v>
      </c>
      <c r="AS32" s="2">
        <f>INDEX(Sheet5!$A:$BL,IF($A$1,MATCH(RIGHT($A32,LEN($A32)-1),Sheet5!$A:$A,0),MATCH($C32,Sheet5!$B:$B,0)),MATCH(AS$1,Sheet5!$A$1:$BL$1,0))</f>
        <v>44103</v>
      </c>
      <c r="AT32" s="2">
        <f>INDEX(Sheet5!$A:$BL,IF($A$1,MATCH(RIGHT($A32,LEN($A32)-1),Sheet5!$A:$A,0),MATCH($C32,Sheet5!$B:$B,0)),MATCH(AT$1,Sheet5!$A$1:$BL$1,0))</f>
        <v>40788</v>
      </c>
      <c r="AU32" s="2">
        <f>INDEX(Sheet5!$A:$BL,IF($A$1,MATCH(RIGHT($A32,LEN($A32)-1),Sheet5!$A:$A,0),MATCH($C32,Sheet5!$B:$B,0)),MATCH(AU$1,Sheet5!$A$1:$BL$1,0))</f>
        <v>45199</v>
      </c>
    </row>
    <row r="33" spans="1:47" hidden="1" x14ac:dyDescent="0.25">
      <c r="A33" t="s">
        <v>294</v>
      </c>
      <c r="B33" t="s">
        <v>11</v>
      </c>
      <c r="C33" t="s">
        <v>295</v>
      </c>
      <c r="E33" t="s">
        <v>14</v>
      </c>
      <c r="H33">
        <v>2009</v>
      </c>
      <c r="I33" s="2" t="e">
        <f>INDEX(Sheet5!$A:$BL,IF($A$1,MATCH(RIGHT($A33,LEN($A33)-1),Sheet5!$A:$A,0),MATCH($C33,Sheet5!$B:$B,0)),MATCH(I$1,Sheet5!$A$1:$BL$1,0))</f>
        <v>#N/A</v>
      </c>
      <c r="J33" s="2" t="e">
        <f>INDEX(Sheet5!$A:$BL,IF($A$1,MATCH(RIGHT($A33,LEN($A33)-1),Sheet5!$A:$A,0),MATCH($C33,Sheet5!$B:$B,0)),MATCH(J$1,Sheet5!$A$1:$BL$1,0))</f>
        <v>#N/A</v>
      </c>
      <c r="K33" s="2" t="e">
        <f>INDEX(Sheet5!$A:$BL,IF($A$1,MATCH(RIGHT($A33,LEN($A33)-1),Sheet5!$A:$A,0),MATCH($C33,Sheet5!$B:$B,0)),MATCH(K$1,Sheet5!$A$1:$BL$1,0))</f>
        <v>#N/A</v>
      </c>
      <c r="L33" s="2" t="e">
        <f>INDEX(Sheet5!$A:$BL,IF($A$1,MATCH(RIGHT($A33,LEN($A33)-1),Sheet5!$A:$A,0),MATCH($C33,Sheet5!$B:$B,0)),MATCH(L$1,Sheet5!$A$1:$BL$1,0))</f>
        <v>#N/A</v>
      </c>
      <c r="M33" s="2" t="e">
        <f>INDEX(Sheet5!$A:$BL,IF($A$1,MATCH(RIGHT($A33,LEN($A33)-1),Sheet5!$A:$A,0),MATCH($C33,Sheet5!$B:$B,0)),MATCH(M$1,Sheet5!$A$1:$BL$1,0))</f>
        <v>#N/A</v>
      </c>
      <c r="N33" s="2" t="e">
        <f>INDEX(Sheet5!$A:$BL,IF($A$1,MATCH(RIGHT($A33,LEN($A33)-1),Sheet5!$A:$A,0),MATCH($C33,Sheet5!$B:$B,0)),MATCH(N$1,Sheet5!$A$1:$BL$1,0))</f>
        <v>#N/A</v>
      </c>
      <c r="O33" s="2" t="e">
        <f>INDEX(Sheet5!$A:$BL,IF($A$1,MATCH(RIGHT($A33,LEN($A33)-1),Sheet5!$A:$A,0),MATCH($C33,Sheet5!$B:$B,0)),MATCH(O$1,Sheet5!$A$1:$BL$1,0))</f>
        <v>#N/A</v>
      </c>
      <c r="P33" s="2" t="e">
        <f>INDEX(Sheet5!$A:$BL,IF($A$1,MATCH(RIGHT($A33,LEN($A33)-1),Sheet5!$A:$A,0),MATCH($C33,Sheet5!$B:$B,0)),MATCH(P$1,Sheet5!$A$1:$BL$1,0))</f>
        <v>#N/A</v>
      </c>
      <c r="Q33" s="2" t="e">
        <f>INDEX(Sheet5!$A:$BL,IF($A$1,MATCH(RIGHT($A33,LEN($A33)-1),Sheet5!$A:$A,0),MATCH($C33,Sheet5!$B:$B,0)),MATCH(Q$1,Sheet5!$A$1:$BL$1,0))</f>
        <v>#N/A</v>
      </c>
      <c r="R33" s="2" t="e">
        <f>INDEX(Sheet5!$A:$BL,IF($A$1,MATCH(RIGHT($A33,LEN($A33)-1),Sheet5!$A:$A,0),MATCH($C33,Sheet5!$B:$B,0)),MATCH(R$1,Sheet5!$A$1:$BL$1,0))</f>
        <v>#N/A</v>
      </c>
      <c r="S33" s="2" t="e">
        <f>INDEX(Sheet5!$A:$BL,IF($A$1,MATCH(RIGHT($A33,LEN($A33)-1),Sheet5!$A:$A,0),MATCH($C33,Sheet5!$B:$B,0)),MATCH(S$1,Sheet5!$A$1:$BL$1,0))</f>
        <v>#N/A</v>
      </c>
      <c r="T33" s="2" t="e">
        <f>INDEX(Sheet5!$A:$BL,IF($A$1,MATCH(RIGHT($A33,LEN($A33)-1),Sheet5!$A:$A,0),MATCH($C33,Sheet5!$B:$B,0)),MATCH(T$1,Sheet5!$A$1:$BL$1,0))</f>
        <v>#N/A</v>
      </c>
      <c r="U33" s="2" t="e">
        <f>INDEX(Sheet5!$A:$BL,IF($A$1,MATCH(RIGHT($A33,LEN($A33)-1),Sheet5!$A:$A,0),MATCH($C33,Sheet5!$B:$B,0)),MATCH(U$1,Sheet5!$A$1:$BL$1,0))</f>
        <v>#N/A</v>
      </c>
      <c r="V33" s="2" t="e">
        <f>INDEX(Sheet5!$A:$BL,IF($A$1,MATCH(RIGHT($A33,LEN($A33)-1),Sheet5!$A:$A,0),MATCH($C33,Sheet5!$B:$B,0)),MATCH(V$1,Sheet5!$A$1:$BL$1,0))</f>
        <v>#N/A</v>
      </c>
      <c r="W33" s="2" t="e">
        <f>INDEX(Sheet5!$A:$BL,IF($A$1,MATCH(RIGHT($A33,LEN($A33)-1),Sheet5!$A:$A,0),MATCH($C33,Sheet5!$B:$B,0)),MATCH(W$1,Sheet5!$A$1:$BL$1,0))</f>
        <v>#N/A</v>
      </c>
      <c r="X33" s="2" t="e">
        <f>INDEX(Sheet5!$A:$BL,IF($A$1,MATCH(RIGHT($A33,LEN($A33)-1),Sheet5!$A:$A,0),MATCH($C33,Sheet5!$B:$B,0)),MATCH(X$1,Sheet5!$A$1:$BL$1,0))</f>
        <v>#N/A</v>
      </c>
      <c r="Y33" s="2" t="e">
        <f>INDEX(Sheet5!$A:$BL,IF($A$1,MATCH(RIGHT($A33,LEN($A33)-1),Sheet5!$A:$A,0),MATCH($C33,Sheet5!$B:$B,0)),MATCH(Y$1,Sheet5!$A$1:$BL$1,0))</f>
        <v>#N/A</v>
      </c>
      <c r="Z33" s="2" t="e">
        <f>INDEX(Sheet5!$A:$BL,IF($A$1,MATCH(RIGHT($A33,LEN($A33)-1),Sheet5!$A:$A,0),MATCH($C33,Sheet5!$B:$B,0)),MATCH(Z$1,Sheet5!$A$1:$BL$1,0))</f>
        <v>#N/A</v>
      </c>
      <c r="AA33" s="2" t="e">
        <f>INDEX(Sheet5!$A:$BL,IF($A$1,MATCH(RIGHT($A33,LEN($A33)-1),Sheet5!$A:$A,0),MATCH($C33,Sheet5!$B:$B,0)),MATCH(AA$1,Sheet5!$A$1:$BL$1,0))</f>
        <v>#N/A</v>
      </c>
      <c r="AB33" s="2" t="e">
        <f>INDEX(Sheet5!$A:$BL,IF($A$1,MATCH(RIGHT($A33,LEN($A33)-1),Sheet5!$A:$A,0),MATCH($C33,Sheet5!$B:$B,0)),MATCH(AB$1,Sheet5!$A$1:$BL$1,0))</f>
        <v>#N/A</v>
      </c>
      <c r="AC33" s="2" t="e">
        <f>INDEX(Sheet5!$A:$BL,IF($A$1,MATCH(RIGHT($A33,LEN($A33)-1),Sheet5!$A:$A,0),MATCH($C33,Sheet5!$B:$B,0)),MATCH(AC$1,Sheet5!$A$1:$BL$1,0))</f>
        <v>#N/A</v>
      </c>
      <c r="AD33" s="2" t="e">
        <f>INDEX(Sheet5!$A:$BL,IF($A$1,MATCH(RIGHT($A33,LEN($A33)-1),Sheet5!$A:$A,0),MATCH($C33,Sheet5!$B:$B,0)),MATCH(AD$1,Sheet5!$A$1:$BL$1,0))</f>
        <v>#N/A</v>
      </c>
      <c r="AE33" s="2" t="e">
        <f>INDEX(Sheet5!$A:$BL,IF($A$1,MATCH(RIGHT($A33,LEN($A33)-1),Sheet5!$A:$A,0),MATCH($C33,Sheet5!$B:$B,0)),MATCH(AE$1,Sheet5!$A$1:$BL$1,0))</f>
        <v>#N/A</v>
      </c>
      <c r="AF33" s="2" t="e">
        <f>INDEX(Sheet5!$A:$BL,IF($A$1,MATCH(RIGHT($A33,LEN($A33)-1),Sheet5!$A:$A,0),MATCH($C33,Sheet5!$B:$B,0)),MATCH(AF$1,Sheet5!$A$1:$BL$1,0))</f>
        <v>#N/A</v>
      </c>
      <c r="AG33" s="2" t="e">
        <f>INDEX(Sheet5!$A:$BL,IF($A$1,MATCH(RIGHT($A33,LEN($A33)-1),Sheet5!$A:$A,0),MATCH($C33,Sheet5!$B:$B,0)),MATCH(AG$1,Sheet5!$A$1:$BL$1,0))</f>
        <v>#N/A</v>
      </c>
      <c r="AH33" s="2" t="e">
        <f>INDEX(Sheet5!$A:$BL,IF($A$1,MATCH(RIGHT($A33,LEN($A33)-1),Sheet5!$A:$A,0),MATCH($C33,Sheet5!$B:$B,0)),MATCH(AH$1,Sheet5!$A$1:$BL$1,0))</f>
        <v>#N/A</v>
      </c>
      <c r="AI33" s="2" t="e">
        <f>INDEX(Sheet5!$A:$BL,IF($A$1,MATCH(RIGHT($A33,LEN($A33)-1),Sheet5!$A:$A,0),MATCH($C33,Sheet5!$B:$B,0)),MATCH(AI$1,Sheet5!$A$1:$BL$1,0))</f>
        <v>#N/A</v>
      </c>
      <c r="AJ33" s="2" t="e">
        <f>INDEX(Sheet5!$A:$BL,IF($A$1,MATCH(RIGHT($A33,LEN($A33)-1),Sheet5!$A:$A,0),MATCH($C33,Sheet5!$B:$B,0)),MATCH(AJ$1,Sheet5!$A$1:$BL$1,0))</f>
        <v>#N/A</v>
      </c>
      <c r="AK33" s="2" t="e">
        <f>INDEX(Sheet5!$A:$BL,IF($A$1,MATCH(RIGHT($A33,LEN($A33)-1),Sheet5!$A:$A,0),MATCH($C33,Sheet5!$B:$B,0)),MATCH(AK$1,Sheet5!$A$1:$BL$1,0))</f>
        <v>#N/A</v>
      </c>
      <c r="AL33" s="2" t="e">
        <f>INDEX(Sheet5!$A:$BL,IF($A$1,MATCH(RIGHT($A33,LEN($A33)-1),Sheet5!$A:$A,0),MATCH($C33,Sheet5!$B:$B,0)),MATCH(AL$1,Sheet5!$A$1:$BL$1,0))</f>
        <v>#N/A</v>
      </c>
      <c r="AM33" s="2" t="e">
        <f>INDEX(Sheet5!$A:$BL,IF($A$1,MATCH(RIGHT($A33,LEN($A33)-1),Sheet5!$A:$A,0),MATCH($C33,Sheet5!$B:$B,0)),MATCH(AM$1,Sheet5!$A$1:$BL$1,0))</f>
        <v>#N/A</v>
      </c>
      <c r="AN33" s="2" t="e">
        <f>INDEX(Sheet5!$A:$BL,IF($A$1,MATCH(RIGHT($A33,LEN($A33)-1),Sheet5!$A:$A,0),MATCH($C33,Sheet5!$B:$B,0)),MATCH(AN$1,Sheet5!$A$1:$BL$1,0))</f>
        <v>#N/A</v>
      </c>
      <c r="AO33" s="2" t="e">
        <f>INDEX(Sheet5!$A:$BL,IF($A$1,MATCH(RIGHT($A33,LEN($A33)-1),Sheet5!$A:$A,0),MATCH($C33,Sheet5!$B:$B,0)),MATCH(AO$1,Sheet5!$A$1:$BL$1,0))</f>
        <v>#N/A</v>
      </c>
      <c r="AP33" s="2" t="e">
        <f>INDEX(Sheet5!$A:$BL,IF($A$1,MATCH(RIGHT($A33,LEN($A33)-1),Sheet5!$A:$A,0),MATCH($C33,Sheet5!$B:$B,0)),MATCH(AP$1,Sheet5!$A$1:$BL$1,0))</f>
        <v>#N/A</v>
      </c>
      <c r="AQ33" s="2" t="e">
        <f>INDEX(Sheet5!$A:$BL,IF($A$1,MATCH(RIGHT($A33,LEN($A33)-1),Sheet5!$A:$A,0),MATCH($C33,Sheet5!$B:$B,0)),MATCH(AQ$1,Sheet5!$A$1:$BL$1,0))</f>
        <v>#N/A</v>
      </c>
      <c r="AR33" s="2" t="e">
        <f>INDEX(Sheet5!$A:$BL,IF($A$1,MATCH(RIGHT($A33,LEN($A33)-1),Sheet5!$A:$A,0),MATCH($C33,Sheet5!$B:$B,0)),MATCH(AR$1,Sheet5!$A$1:$BL$1,0))</f>
        <v>#N/A</v>
      </c>
      <c r="AS33" s="2" t="e">
        <f>INDEX(Sheet5!$A:$BL,IF($A$1,MATCH(RIGHT($A33,LEN($A33)-1),Sheet5!$A:$A,0),MATCH($C33,Sheet5!$B:$B,0)),MATCH(AS$1,Sheet5!$A$1:$BL$1,0))</f>
        <v>#N/A</v>
      </c>
      <c r="AT33" s="2" t="e">
        <f>INDEX(Sheet5!$A:$BL,IF($A$1,MATCH(RIGHT($A33,LEN($A33)-1),Sheet5!$A:$A,0),MATCH($C33,Sheet5!$B:$B,0)),MATCH(AT$1,Sheet5!$A$1:$BL$1,0))</f>
        <v>#N/A</v>
      </c>
      <c r="AU33" s="2" t="e">
        <f>INDEX(Sheet5!$A:$BL,IF($A$1,MATCH(RIGHT($A33,LEN($A33)-1),Sheet5!$A:$A,0),MATCH($C33,Sheet5!$B:$B,0)),MATCH(AU$1,Sheet5!$A$1:$BL$1,0))</f>
        <v>#N/A</v>
      </c>
    </row>
    <row r="34" spans="1:47" x14ac:dyDescent="0.25">
      <c r="A34" t="s">
        <v>298</v>
      </c>
      <c r="B34" t="s">
        <v>11</v>
      </c>
      <c r="C34" t="s">
        <v>299</v>
      </c>
      <c r="E34" t="s">
        <v>300</v>
      </c>
      <c r="G34" t="s">
        <v>301</v>
      </c>
      <c r="H34">
        <v>2009</v>
      </c>
      <c r="I34" s="2" t="e">
        <f>INDEX(Sheet5!$A:$BL,IF($A$1,MATCH(RIGHT($A34,LEN($A34)-1),Sheet5!$A:$A,0),MATCH($C34,Sheet5!$B:$B,0)),MATCH(I$1,Sheet5!$A$1:$BL$1,0))</f>
        <v>#N/A</v>
      </c>
      <c r="J34" s="2" t="e">
        <f>INDEX(Sheet5!$A:$BL,IF($A$1,MATCH(RIGHT($A34,LEN($A34)-1),Sheet5!$A:$A,0),MATCH($C34,Sheet5!$B:$B,0)),MATCH(J$1,Sheet5!$A$1:$BL$1,0))</f>
        <v>#N/A</v>
      </c>
      <c r="K34" s="2" t="e">
        <f>INDEX(Sheet5!$A:$BL,IF($A$1,MATCH(RIGHT($A34,LEN($A34)-1),Sheet5!$A:$A,0),MATCH($C34,Sheet5!$B:$B,0)),MATCH(K$1,Sheet5!$A$1:$BL$1,0))</f>
        <v>#N/A</v>
      </c>
      <c r="L34" s="2" t="e">
        <f>INDEX(Sheet5!$A:$BL,IF($A$1,MATCH(RIGHT($A34,LEN($A34)-1),Sheet5!$A:$A,0),MATCH($C34,Sheet5!$B:$B,0)),MATCH(L$1,Sheet5!$A$1:$BL$1,0))</f>
        <v>#N/A</v>
      </c>
      <c r="M34" s="2" t="e">
        <f>INDEX(Sheet5!$A:$BL,IF($A$1,MATCH(RIGHT($A34,LEN($A34)-1),Sheet5!$A:$A,0),MATCH($C34,Sheet5!$B:$B,0)),MATCH(M$1,Sheet5!$A$1:$BL$1,0))</f>
        <v>#N/A</v>
      </c>
      <c r="N34" s="2" t="e">
        <f>INDEX(Sheet5!$A:$BL,IF($A$1,MATCH(RIGHT($A34,LEN($A34)-1),Sheet5!$A:$A,0),MATCH($C34,Sheet5!$B:$B,0)),MATCH(N$1,Sheet5!$A$1:$BL$1,0))</f>
        <v>#N/A</v>
      </c>
      <c r="O34" s="2" t="e">
        <f>INDEX(Sheet5!$A:$BL,IF($A$1,MATCH(RIGHT($A34,LEN($A34)-1),Sheet5!$A:$A,0),MATCH($C34,Sheet5!$B:$B,0)),MATCH(O$1,Sheet5!$A$1:$BL$1,0))</f>
        <v>#N/A</v>
      </c>
      <c r="P34" s="2" t="e">
        <f>INDEX(Sheet5!$A:$BL,IF($A$1,MATCH(RIGHT($A34,LEN($A34)-1),Sheet5!$A:$A,0),MATCH($C34,Sheet5!$B:$B,0)),MATCH(P$1,Sheet5!$A$1:$BL$1,0))</f>
        <v>#N/A</v>
      </c>
      <c r="Q34" s="2" t="e">
        <f>INDEX(Sheet5!$A:$BL,IF($A$1,MATCH(RIGHT($A34,LEN($A34)-1),Sheet5!$A:$A,0),MATCH($C34,Sheet5!$B:$B,0)),MATCH(Q$1,Sheet5!$A$1:$BL$1,0))</f>
        <v>#N/A</v>
      </c>
      <c r="R34" s="2" t="e">
        <f>INDEX(Sheet5!$A:$BL,IF($A$1,MATCH(RIGHT($A34,LEN($A34)-1),Sheet5!$A:$A,0),MATCH($C34,Sheet5!$B:$B,0)),MATCH(R$1,Sheet5!$A$1:$BL$1,0))</f>
        <v>#N/A</v>
      </c>
      <c r="S34" s="2" t="e">
        <f>INDEX(Sheet5!$A:$BL,IF($A$1,MATCH(RIGHT($A34,LEN($A34)-1),Sheet5!$A:$A,0),MATCH($C34,Sheet5!$B:$B,0)),MATCH(S$1,Sheet5!$A$1:$BL$1,0))</f>
        <v>#N/A</v>
      </c>
      <c r="T34" s="2" t="e">
        <f>INDEX(Sheet5!$A:$BL,IF($A$1,MATCH(RIGHT($A34,LEN($A34)-1),Sheet5!$A:$A,0),MATCH($C34,Sheet5!$B:$B,0)),MATCH(T$1,Sheet5!$A$1:$BL$1,0))</f>
        <v>#N/A</v>
      </c>
      <c r="U34" s="2" t="e">
        <f>INDEX(Sheet5!$A:$BL,IF($A$1,MATCH(RIGHT($A34,LEN($A34)-1),Sheet5!$A:$A,0),MATCH($C34,Sheet5!$B:$B,0)),MATCH(U$1,Sheet5!$A$1:$BL$1,0))</f>
        <v>#N/A</v>
      </c>
      <c r="V34" s="2" t="e">
        <f>INDEX(Sheet5!$A:$BL,IF($A$1,MATCH(RIGHT($A34,LEN($A34)-1),Sheet5!$A:$A,0),MATCH($C34,Sheet5!$B:$B,0)),MATCH(V$1,Sheet5!$A$1:$BL$1,0))</f>
        <v>#N/A</v>
      </c>
      <c r="W34" s="2" t="e">
        <f>INDEX(Sheet5!$A:$BL,IF($A$1,MATCH(RIGHT($A34,LEN($A34)-1),Sheet5!$A:$A,0),MATCH($C34,Sheet5!$B:$B,0)),MATCH(W$1,Sheet5!$A$1:$BL$1,0))</f>
        <v>#N/A</v>
      </c>
      <c r="X34" s="2" t="e">
        <f>INDEX(Sheet5!$A:$BL,IF($A$1,MATCH(RIGHT($A34,LEN($A34)-1),Sheet5!$A:$A,0),MATCH($C34,Sheet5!$B:$B,0)),MATCH(X$1,Sheet5!$A$1:$BL$1,0))</f>
        <v>#N/A</v>
      </c>
      <c r="Y34" s="2" t="e">
        <f>INDEX(Sheet5!$A:$BL,IF($A$1,MATCH(RIGHT($A34,LEN($A34)-1),Sheet5!$A:$A,0),MATCH($C34,Sheet5!$B:$B,0)),MATCH(Y$1,Sheet5!$A$1:$BL$1,0))</f>
        <v>#N/A</v>
      </c>
      <c r="Z34" s="2" t="e">
        <f>INDEX(Sheet5!$A:$BL,IF($A$1,MATCH(RIGHT($A34,LEN($A34)-1),Sheet5!$A:$A,0),MATCH($C34,Sheet5!$B:$B,0)),MATCH(Z$1,Sheet5!$A$1:$BL$1,0))</f>
        <v>#N/A</v>
      </c>
      <c r="AA34" s="2" t="e">
        <f>INDEX(Sheet5!$A:$BL,IF($A$1,MATCH(RIGHT($A34,LEN($A34)-1),Sheet5!$A:$A,0),MATCH($C34,Sheet5!$B:$B,0)),MATCH(AA$1,Sheet5!$A$1:$BL$1,0))</f>
        <v>#N/A</v>
      </c>
      <c r="AB34" s="2" t="e">
        <f>INDEX(Sheet5!$A:$BL,IF($A$1,MATCH(RIGHT($A34,LEN($A34)-1),Sheet5!$A:$A,0),MATCH($C34,Sheet5!$B:$B,0)),MATCH(AB$1,Sheet5!$A$1:$BL$1,0))</f>
        <v>#N/A</v>
      </c>
      <c r="AC34" s="2" t="e">
        <f>INDEX(Sheet5!$A:$BL,IF($A$1,MATCH(RIGHT($A34,LEN($A34)-1),Sheet5!$A:$A,0),MATCH($C34,Sheet5!$B:$B,0)),MATCH(AC$1,Sheet5!$A$1:$BL$1,0))</f>
        <v>#N/A</v>
      </c>
      <c r="AD34" s="2" t="e">
        <f>INDEX(Sheet5!$A:$BL,IF($A$1,MATCH(RIGHT($A34,LEN($A34)-1),Sheet5!$A:$A,0),MATCH($C34,Sheet5!$B:$B,0)),MATCH(AD$1,Sheet5!$A$1:$BL$1,0))</f>
        <v>#N/A</v>
      </c>
      <c r="AE34" s="2" t="e">
        <f>INDEX(Sheet5!$A:$BL,IF($A$1,MATCH(RIGHT($A34,LEN($A34)-1),Sheet5!$A:$A,0),MATCH($C34,Sheet5!$B:$B,0)),MATCH(AE$1,Sheet5!$A$1:$BL$1,0))</f>
        <v>#N/A</v>
      </c>
      <c r="AF34" s="2" t="e">
        <f>INDEX(Sheet5!$A:$BL,IF($A$1,MATCH(RIGHT($A34,LEN($A34)-1),Sheet5!$A:$A,0),MATCH($C34,Sheet5!$B:$B,0)),MATCH(AF$1,Sheet5!$A$1:$BL$1,0))</f>
        <v>#N/A</v>
      </c>
      <c r="AG34" s="2" t="e">
        <f>INDEX(Sheet5!$A:$BL,IF($A$1,MATCH(RIGHT($A34,LEN($A34)-1),Sheet5!$A:$A,0),MATCH($C34,Sheet5!$B:$B,0)),MATCH(AG$1,Sheet5!$A$1:$BL$1,0))</f>
        <v>#N/A</v>
      </c>
      <c r="AH34" s="2" t="e">
        <f>INDEX(Sheet5!$A:$BL,IF($A$1,MATCH(RIGHT($A34,LEN($A34)-1),Sheet5!$A:$A,0),MATCH($C34,Sheet5!$B:$B,0)),MATCH(AH$1,Sheet5!$A$1:$BL$1,0))</f>
        <v>#N/A</v>
      </c>
      <c r="AI34" s="2" t="e">
        <f>INDEX(Sheet5!$A:$BL,IF($A$1,MATCH(RIGHT($A34,LEN($A34)-1),Sheet5!$A:$A,0),MATCH($C34,Sheet5!$B:$B,0)),MATCH(AI$1,Sheet5!$A$1:$BL$1,0))</f>
        <v>#N/A</v>
      </c>
      <c r="AJ34" s="2" t="e">
        <f>INDEX(Sheet5!$A:$BL,IF($A$1,MATCH(RIGHT($A34,LEN($A34)-1),Sheet5!$A:$A,0),MATCH($C34,Sheet5!$B:$B,0)),MATCH(AJ$1,Sheet5!$A$1:$BL$1,0))</f>
        <v>#N/A</v>
      </c>
      <c r="AK34" s="2" t="e">
        <f>INDEX(Sheet5!$A:$BL,IF($A$1,MATCH(RIGHT($A34,LEN($A34)-1),Sheet5!$A:$A,0),MATCH($C34,Sheet5!$B:$B,0)),MATCH(AK$1,Sheet5!$A$1:$BL$1,0))</f>
        <v>#N/A</v>
      </c>
      <c r="AL34" s="2" t="e">
        <f>INDEX(Sheet5!$A:$BL,IF($A$1,MATCH(RIGHT($A34,LEN($A34)-1),Sheet5!$A:$A,0),MATCH($C34,Sheet5!$B:$B,0)),MATCH(AL$1,Sheet5!$A$1:$BL$1,0))</f>
        <v>#N/A</v>
      </c>
      <c r="AM34" s="2" t="e">
        <f>INDEX(Sheet5!$A:$BL,IF($A$1,MATCH(RIGHT($A34,LEN($A34)-1),Sheet5!$A:$A,0),MATCH($C34,Sheet5!$B:$B,0)),MATCH(AM$1,Sheet5!$A$1:$BL$1,0))</f>
        <v>#N/A</v>
      </c>
      <c r="AN34" s="2" t="e">
        <f>INDEX(Sheet5!$A:$BL,IF($A$1,MATCH(RIGHT($A34,LEN($A34)-1),Sheet5!$A:$A,0),MATCH($C34,Sheet5!$B:$B,0)),MATCH(AN$1,Sheet5!$A$1:$BL$1,0))</f>
        <v>#N/A</v>
      </c>
      <c r="AO34" s="2" t="e">
        <f>INDEX(Sheet5!$A:$BL,IF($A$1,MATCH(RIGHT($A34,LEN($A34)-1),Sheet5!$A:$A,0),MATCH($C34,Sheet5!$B:$B,0)),MATCH(AO$1,Sheet5!$A$1:$BL$1,0))</f>
        <v>#N/A</v>
      </c>
      <c r="AP34" s="2" t="e">
        <f>INDEX(Sheet5!$A:$BL,IF($A$1,MATCH(RIGHT($A34,LEN($A34)-1),Sheet5!$A:$A,0),MATCH($C34,Sheet5!$B:$B,0)),MATCH(AP$1,Sheet5!$A$1:$BL$1,0))</f>
        <v>#N/A</v>
      </c>
      <c r="AQ34" s="2" t="e">
        <f>INDEX(Sheet5!$A:$BL,IF($A$1,MATCH(RIGHT($A34,LEN($A34)-1),Sheet5!$A:$A,0),MATCH($C34,Sheet5!$B:$B,0)),MATCH(AQ$1,Sheet5!$A$1:$BL$1,0))</f>
        <v>#N/A</v>
      </c>
      <c r="AR34" s="2" t="e">
        <f>INDEX(Sheet5!$A:$BL,IF($A$1,MATCH(RIGHT($A34,LEN($A34)-1),Sheet5!$A:$A,0),MATCH($C34,Sheet5!$B:$B,0)),MATCH(AR$1,Sheet5!$A$1:$BL$1,0))</f>
        <v>#N/A</v>
      </c>
      <c r="AS34" s="2" t="e">
        <f>INDEX(Sheet5!$A:$BL,IF($A$1,MATCH(RIGHT($A34,LEN($A34)-1),Sheet5!$A:$A,0),MATCH($C34,Sheet5!$B:$B,0)),MATCH(AS$1,Sheet5!$A$1:$BL$1,0))</f>
        <v>#N/A</v>
      </c>
      <c r="AT34" s="2" t="e">
        <f>INDEX(Sheet5!$A:$BL,IF($A$1,MATCH(RIGHT($A34,LEN($A34)-1),Sheet5!$A:$A,0),MATCH($C34,Sheet5!$B:$B,0)),MATCH(AT$1,Sheet5!$A$1:$BL$1,0))</f>
        <v>#N/A</v>
      </c>
      <c r="AU34" s="2" t="e">
        <f>INDEX(Sheet5!$A:$BL,IF($A$1,MATCH(RIGHT($A34,LEN($A34)-1),Sheet5!$A:$A,0),MATCH($C34,Sheet5!$B:$B,0)),MATCH(AU$1,Sheet5!$A$1:$BL$1,0))</f>
        <v>#N/A</v>
      </c>
    </row>
    <row r="35" spans="1:47" hidden="1" x14ac:dyDescent="0.25">
      <c r="A35" t="s">
        <v>318</v>
      </c>
      <c r="B35" t="s">
        <v>11</v>
      </c>
      <c r="C35" t="s">
        <v>319</v>
      </c>
      <c r="E35" t="s">
        <v>14</v>
      </c>
      <c r="H35">
        <v>2009</v>
      </c>
      <c r="I35" s="2" t="str">
        <f>INDEX(Sheet5!$A:$BL,IF($A$1,MATCH(RIGHT($A35,LEN($A35)-1),Sheet5!$A:$A,0),MATCH($C35,Sheet5!$B:$B,0)),MATCH(I$1,Sheet5!$A$1:$BL$1,0))</f>
        <v>986JC</v>
      </c>
      <c r="J35" s="2" t="str">
        <f>INDEX(Sheet5!$A:$BL,IF($A$1,MATCH(RIGHT($A35,LEN($A35)-1),Sheet5!$A:$A,0),MATCH($C35,Sheet5!$B:$B,0)),MATCH(J$1,Sheet5!$A$1:$BL$1,0))</f>
        <v>RC-35</v>
      </c>
      <c r="K35" s="2" t="str">
        <f>INDEX(Sheet5!$A:$BL,IF($A$1,MATCH(RIGHT($A35,LEN($A35)-1),Sheet5!$A:$A,0),MATCH($C35,Sheet5!$B:$B,0)),MATCH(K$1,Sheet5!$A$1:$BL$1,0))</f>
        <v>4220016</v>
      </c>
      <c r="L35" s="2" t="str">
        <f>INDEX(Sheet5!$A:$BL,IF($A$1,MATCH(RIGHT($A35,LEN($A35)-1),Sheet5!$A:$A,0),MATCH($C35,Sheet5!$B:$B,0)),MATCH(L$1,Sheet5!$A$1:$BL$1,0))</f>
        <v>52187</v>
      </c>
      <c r="M35" s="2">
        <f>INDEX(Sheet5!$A:$BL,IF($A$1,MATCH(RIGHT($A35,LEN($A35)-1),Sheet5!$A:$A,0),MATCH($C35,Sheet5!$B:$B,0)),MATCH(M$1,Sheet5!$A$1:$BL$1,0))</f>
        <v>2009</v>
      </c>
      <c r="N35" s="2">
        <f>INDEX(Sheet5!$A:$BL,IF($A$1,MATCH(RIGHT($A35,LEN($A35)-1),Sheet5!$A:$A,0),MATCH($C35,Sheet5!$B:$B,0)),MATCH(N$1,Sheet5!$A$1:$BL$1,0))</f>
        <v>7</v>
      </c>
      <c r="O35" s="2" t="str">
        <f>INDEX(Sheet5!$A:$BL,IF($A$1,MATCH(RIGHT($A35,LEN($A35)-1),Sheet5!$A:$A,0),MATCH($C35,Sheet5!$B:$B,0)),MATCH(O$1,Sheet5!$A$1:$BL$1,0))</f>
        <v>NAPLETON AVIATION GROUP LLC</v>
      </c>
      <c r="P35" s="2" t="str">
        <f>INDEX(Sheet5!$A:$BL,IF($A$1,MATCH(RIGHT($A35,LEN($A35)-1),Sheet5!$A:$A,0),MATCH($C35,Sheet5!$B:$B,0)),MATCH(P$1,Sheet5!$A$1:$BL$1,0))</f>
        <v>1 OAKBROOK TER STE 600</v>
      </c>
      <c r="Q35" s="2" t="str">
        <f>INDEX(Sheet5!$A:$BL,IF($A$1,MATCH(RIGHT($A35,LEN($A35)-1),Sheet5!$A:$A,0),MATCH($C35,Sheet5!$B:$B,0)),MATCH(Q$1,Sheet5!$A$1:$BL$1,0))</f>
        <v/>
      </c>
      <c r="R35" s="2" t="str">
        <f>INDEX(Sheet5!$A:$BL,IF($A$1,MATCH(RIGHT($A35,LEN($A35)-1),Sheet5!$A:$A,0),MATCH($C35,Sheet5!$B:$B,0)),MATCH(R$1,Sheet5!$A$1:$BL$1,0))</f>
        <v>OAKBROOK TERRACE</v>
      </c>
      <c r="S35" s="2" t="str">
        <f>INDEX(Sheet5!$A:$BL,IF($A$1,MATCH(RIGHT($A35,LEN($A35)-1),Sheet5!$A:$A,0),MATCH($C35,Sheet5!$B:$B,0)),MATCH(S$1,Sheet5!$A$1:$BL$1,0))</f>
        <v>IL</v>
      </c>
      <c r="T35" s="2" t="str">
        <f>INDEX(Sheet5!$A:$BL,IF($A$1,MATCH(RIGHT($A35,LEN($A35)-1),Sheet5!$A:$A,0),MATCH($C35,Sheet5!$B:$B,0)),MATCH(T$1,Sheet5!$A$1:$BL$1,0))</f>
        <v>601814485</v>
      </c>
      <c r="U35" s="2" t="str">
        <f>INDEX(Sheet5!$A:$BL,IF($A$1,MATCH(RIGHT($A35,LEN($A35)-1),Sheet5!$A:$A,0),MATCH($C35,Sheet5!$B:$B,0)),MATCH(U$1,Sheet5!$A$1:$BL$1,0))</f>
        <v>C</v>
      </c>
      <c r="V35" s="2">
        <f>INDEX(Sheet5!$A:$BL,IF($A$1,MATCH(RIGHT($A35,LEN($A35)-1),Sheet5!$A:$A,0),MATCH($C35,Sheet5!$B:$B,0)),MATCH(V$1,Sheet5!$A$1:$BL$1,0))</f>
        <v>43</v>
      </c>
      <c r="W35" s="2" t="str">
        <f>INDEX(Sheet5!$A:$BL,IF($A$1,MATCH(RIGHT($A35,LEN($A35)-1),Sheet5!$A:$A,0),MATCH($C35,Sheet5!$B:$B,0)),MATCH(W$1,Sheet5!$A$1:$BL$1,0))</f>
        <v>US</v>
      </c>
      <c r="X35" s="2" t="str">
        <f>INDEX(Sheet5!$A:$BL,IF($A$1,MATCH(RIGHT($A35,LEN($A35)-1),Sheet5!$A:$A,0),MATCH($C35,Sheet5!$B:$B,0)),MATCH(X$1,Sheet5!$A$1:$BL$1,0))</f>
        <v>20180928</v>
      </c>
      <c r="Y35" s="2" t="str">
        <f>INDEX(Sheet5!$A:$BL,IF($A$1,MATCH(RIGHT($A35,LEN($A35)-1),Sheet5!$A:$A,0),MATCH($C35,Sheet5!$B:$B,0)),MATCH(Y$1,Sheet5!$A$1:$BL$1,0))</f>
        <v>20130219</v>
      </c>
      <c r="Z35" s="2" t="str">
        <f>INDEX(Sheet5!$A:$BL,IF($A$1,MATCH(RIGHT($A35,LEN($A35)-1),Sheet5!$A:$A,0),MATCH($C35,Sheet5!$B:$B,0)),MATCH(Z$1,Sheet5!$A$1:$BL$1,0))</f>
        <v>1T</v>
      </c>
      <c r="AA35" s="2" t="str">
        <f>INDEX(Sheet5!$A:$BL,IF($A$1,MATCH(RIGHT($A35,LEN($A35)-1),Sheet5!$A:$A,0),MATCH($C35,Sheet5!$B:$B,0)),MATCH(AA$1,Sheet5!$A$1:$BL$1,0))</f>
        <v>5</v>
      </c>
      <c r="AB35" s="2">
        <f>INDEX(Sheet5!$A:$BL,IF($A$1,MATCH(RIGHT($A35,LEN($A35)-1),Sheet5!$A:$A,0),MATCH($C35,Sheet5!$B:$B,0)),MATCH(AB$1,Sheet5!$A$1:$BL$1,0))</f>
        <v>5</v>
      </c>
      <c r="AC35" s="2" t="str">
        <f>INDEX(Sheet5!$A:$BL,IF($A$1,MATCH(RIGHT($A35,LEN($A35)-1),Sheet5!$A:$A,0),MATCH($C35,Sheet5!$B:$B,0)),MATCH(AC$1,Sheet5!$A$1:$BL$1,0))</f>
        <v>V</v>
      </c>
      <c r="AD35" s="2" t="str">
        <f>INDEX(Sheet5!$A:$BL,IF($A$1,MATCH(RIGHT($A35,LEN($A35)-1),Sheet5!$A:$A,0),MATCH($C35,Sheet5!$B:$B,0)),MATCH(AD$1,Sheet5!$A$1:$BL$1,0))</f>
        <v>53341071</v>
      </c>
      <c r="AE35" s="2" t="str">
        <f>INDEX(Sheet5!$A:$BL,IF($A$1,MATCH(RIGHT($A35,LEN($A35)-1),Sheet5!$A:$A,0),MATCH($C35,Sheet5!$B:$B,0)),MATCH(AE$1,Sheet5!$A$1:$BL$1,0))</f>
        <v/>
      </c>
      <c r="AF35" s="2" t="str">
        <f>INDEX(Sheet5!$A:$BL,IF($A$1,MATCH(RIGHT($A35,LEN($A35)-1),Sheet5!$A:$A,0),MATCH($C35,Sheet5!$B:$B,0)),MATCH(AF$1,Sheet5!$A$1:$BL$1,0))</f>
        <v>20110923</v>
      </c>
      <c r="AG35" s="2" t="str">
        <f>INDEX(Sheet5!$A:$BL,IF($A$1,MATCH(RIGHT($A35,LEN($A35)-1),Sheet5!$A:$A,0),MATCH($C35,Sheet5!$B:$B,0)),MATCH(AG$1,Sheet5!$A$1:$BL$1,0))</f>
        <v/>
      </c>
      <c r="AH35" s="2" t="str">
        <f>INDEX(Sheet5!$A:$BL,IF($A$1,MATCH(RIGHT($A35,LEN($A35)-1),Sheet5!$A:$A,0),MATCH($C35,Sheet5!$B:$B,0)),MATCH(AH$1,Sheet5!$A$1:$BL$1,0))</f>
        <v/>
      </c>
      <c r="AI35" s="2" t="str">
        <f>INDEX(Sheet5!$A:$BL,IF($A$1,MATCH(RIGHT($A35,LEN($A35)-1),Sheet5!$A:$A,0),MATCH($C35,Sheet5!$B:$B,0)),MATCH(AI$1,Sheet5!$A$1:$BL$1,0))</f>
        <v/>
      </c>
      <c r="AJ35" s="2" t="str">
        <f>INDEX(Sheet5!$A:$BL,IF($A$1,MATCH(RIGHT($A35,LEN($A35)-1),Sheet5!$A:$A,0),MATCH($C35,Sheet5!$B:$B,0)),MATCH(AJ$1,Sheet5!$A$1:$BL$1,0))</f>
        <v/>
      </c>
      <c r="AK35" s="2" t="str">
        <f>INDEX(Sheet5!$A:$BL,IF($A$1,MATCH(RIGHT($A35,LEN($A35)-1),Sheet5!$A:$A,0),MATCH($C35,Sheet5!$B:$B,0)),MATCH(AK$1,Sheet5!$A$1:$BL$1,0))</f>
        <v/>
      </c>
      <c r="AL35" s="2" t="str">
        <f>INDEX(Sheet5!$A:$BL,IF($A$1,MATCH(RIGHT($A35,LEN($A35)-1),Sheet5!$A:$A,0),MATCH($C35,Sheet5!$B:$B,0)),MATCH(AL$1,Sheet5!$A$1:$BL$1,0))</f>
        <v>20220228</v>
      </c>
      <c r="AM35" s="2" t="str">
        <f>INDEX(Sheet5!$A:$BL,IF($A$1,MATCH(RIGHT($A35,LEN($A35)-1),Sheet5!$A:$A,0),MATCH($C35,Sheet5!$B:$B,0)),MATCH(AM$1,Sheet5!$A$1:$BL$1,0))</f>
        <v>01002410</v>
      </c>
      <c r="AN35" s="2" t="str">
        <f>INDEX(Sheet5!$A:$BL,IF($A$1,MATCH(RIGHT($A35,LEN($A35)-1),Sheet5!$A:$A,0),MATCH($C35,Sheet5!$B:$B,0)),MATCH(AN$1,Sheet5!$A$1:$BL$1,0))</f>
        <v/>
      </c>
      <c r="AO35" s="2" t="str">
        <f>INDEX(Sheet5!$A:$BL,IF($A$1,MATCH(RIGHT($A35,LEN($A35)-1),Sheet5!$A:$A,0),MATCH($C35,Sheet5!$B:$B,0)),MATCH(AO$1,Sheet5!$A$1:$BL$1,0))</f>
        <v/>
      </c>
      <c r="AP35" s="2" t="str">
        <f>INDEX(Sheet5!$A:$BL,IF($A$1,MATCH(RIGHT($A35,LEN($A35)-1),Sheet5!$A:$A,0),MATCH($C35,Sheet5!$B:$B,0)),MATCH(AP$1,Sheet5!$A$1:$BL$1,0))</f>
        <v>ADC239</v>
      </c>
      <c r="AQ35" s="2" t="str">
        <f>INDEX(Sheet5!$A:$BL,IF($A$1,MATCH(RIGHT($A35,LEN($A35)-1),Sheet5!$A:$A,0),MATCH($C35,Sheet5!$B:$B,0)),MATCH(AQ$1,Sheet5!$A$1:$BL$1,0))</f>
        <v>4220016^</v>
      </c>
      <c r="AR35" s="2">
        <f>INDEX(Sheet5!$A:$BL,IF($A$1,MATCH(RIGHT($A35,LEN($A35)-1),Sheet5!$A:$A,0),MATCH($C35,Sheet5!$B:$B,0)),MATCH(AR$1,Sheet5!$A$1:$BL$1,0))</f>
        <v>43371</v>
      </c>
      <c r="AS35" s="2">
        <f>INDEX(Sheet5!$A:$BL,IF($A$1,MATCH(RIGHT($A35,LEN($A35)-1),Sheet5!$A:$A,0),MATCH($C35,Sheet5!$B:$B,0)),MATCH(AS$1,Sheet5!$A$1:$BL$1,0))</f>
        <v>41324</v>
      </c>
      <c r="AT35" s="2">
        <f>INDEX(Sheet5!$A:$BL,IF($A$1,MATCH(RIGHT($A35,LEN($A35)-1),Sheet5!$A:$A,0),MATCH($C35,Sheet5!$B:$B,0)),MATCH(AT$1,Sheet5!$A$1:$BL$1,0))</f>
        <v>40809</v>
      </c>
      <c r="AU35" s="2">
        <f>INDEX(Sheet5!$A:$BL,IF($A$1,MATCH(RIGHT($A35,LEN($A35)-1),Sheet5!$A:$A,0),MATCH($C35,Sheet5!$B:$B,0)),MATCH(AU$1,Sheet5!$A$1:$BL$1,0))</f>
        <v>44620</v>
      </c>
    </row>
    <row r="36" spans="1:47" hidden="1" x14ac:dyDescent="0.25">
      <c r="A36" t="s">
        <v>324</v>
      </c>
      <c r="B36" t="s">
        <v>11</v>
      </c>
      <c r="C36" t="s">
        <v>325</v>
      </c>
      <c r="E36" t="s">
        <v>14</v>
      </c>
      <c r="G36" t="s">
        <v>53</v>
      </c>
      <c r="H36">
        <v>2009</v>
      </c>
      <c r="I36" s="2" t="str">
        <f>INDEX(Sheet5!$A:$BL,IF($A$1,MATCH(RIGHT($A36,LEN($A36)-1),Sheet5!$A:$A,0),MATCH($C36,Sheet5!$B:$B,0)),MATCH(I$1,Sheet5!$A$1:$BL$1,0))</f>
        <v>360JE</v>
      </c>
      <c r="J36" s="2" t="str">
        <f>INDEX(Sheet5!$A:$BL,IF($A$1,MATCH(RIGHT($A36,LEN($A36)-1),Sheet5!$A:$A,0),MATCH($C36,Sheet5!$B:$B,0)),MATCH(J$1,Sheet5!$A$1:$BL$1,0))</f>
        <v>RC-36</v>
      </c>
      <c r="K36" s="2" t="str">
        <f>INDEX(Sheet5!$A:$BL,IF($A$1,MATCH(RIGHT($A36,LEN($A36)-1),Sheet5!$A:$A,0),MATCH($C36,Sheet5!$B:$B,0)),MATCH(K$1,Sheet5!$A$1:$BL$1,0))</f>
        <v>4220016</v>
      </c>
      <c r="L36" s="2" t="str">
        <f>INDEX(Sheet5!$A:$BL,IF($A$1,MATCH(RIGHT($A36,LEN($A36)-1),Sheet5!$A:$A,0),MATCH($C36,Sheet5!$B:$B,0)),MATCH(L$1,Sheet5!$A$1:$BL$1,0))</f>
        <v>52187</v>
      </c>
      <c r="M36" s="2">
        <f>INDEX(Sheet5!$A:$BL,IF($A$1,MATCH(RIGHT($A36,LEN($A36)-1),Sheet5!$A:$A,0),MATCH($C36,Sheet5!$B:$B,0)),MATCH(M$1,Sheet5!$A$1:$BL$1,0))</f>
        <v>2009</v>
      </c>
      <c r="N36" s="2">
        <f>INDEX(Sheet5!$A:$BL,IF($A$1,MATCH(RIGHT($A36,LEN($A36)-1),Sheet5!$A:$A,0),MATCH($C36,Sheet5!$B:$B,0)),MATCH(N$1,Sheet5!$A$1:$BL$1,0))</f>
        <v>7</v>
      </c>
      <c r="O36" s="2" t="str">
        <f>INDEX(Sheet5!$A:$BL,IF($A$1,MATCH(RIGHT($A36,LEN($A36)-1),Sheet5!$A:$A,0),MATCH($C36,Sheet5!$B:$B,0)),MATCH(O$1,Sheet5!$A$1:$BL$1,0))</f>
        <v>HAWKER RC 36 LLC</v>
      </c>
      <c r="P36" s="2" t="str">
        <f>INDEX(Sheet5!$A:$BL,IF($A$1,MATCH(RIGHT($A36,LEN($A36)-1),Sheet5!$A:$A,0),MATCH($C36,Sheet5!$B:$B,0)),MATCH(P$1,Sheet5!$A$1:$BL$1,0))</f>
        <v>1400 BROADWAY FL 15TH</v>
      </c>
      <c r="Q36" s="2" t="str">
        <f>INDEX(Sheet5!$A:$BL,IF($A$1,MATCH(RIGHT($A36,LEN($A36)-1),Sheet5!$A:$A,0),MATCH($C36,Sheet5!$B:$B,0)),MATCH(Q$1,Sheet5!$A$1:$BL$1,0))</f>
        <v/>
      </c>
      <c r="R36" s="2" t="str">
        <f>INDEX(Sheet5!$A:$BL,IF($A$1,MATCH(RIGHT($A36,LEN($A36)-1),Sheet5!$A:$A,0),MATCH($C36,Sheet5!$B:$B,0)),MATCH(R$1,Sheet5!$A$1:$BL$1,0))</f>
        <v>NEW YORK</v>
      </c>
      <c r="S36" s="2" t="str">
        <f>INDEX(Sheet5!$A:$BL,IF($A$1,MATCH(RIGHT($A36,LEN($A36)-1),Sheet5!$A:$A,0),MATCH($C36,Sheet5!$B:$B,0)),MATCH(S$1,Sheet5!$A$1:$BL$1,0))</f>
        <v>NY</v>
      </c>
      <c r="T36" s="2" t="str">
        <f>INDEX(Sheet5!$A:$BL,IF($A$1,MATCH(RIGHT($A36,LEN($A36)-1),Sheet5!$A:$A,0),MATCH($C36,Sheet5!$B:$B,0)),MATCH(T$1,Sheet5!$A$1:$BL$1,0))</f>
        <v>100185300</v>
      </c>
      <c r="U36" s="2" t="str">
        <f>INDEX(Sheet5!$A:$BL,IF($A$1,MATCH(RIGHT($A36,LEN($A36)-1),Sheet5!$A:$A,0),MATCH($C36,Sheet5!$B:$B,0)),MATCH(U$1,Sheet5!$A$1:$BL$1,0))</f>
        <v>1</v>
      </c>
      <c r="V36" s="2">
        <f>INDEX(Sheet5!$A:$BL,IF($A$1,MATCH(RIGHT($A36,LEN($A36)-1),Sheet5!$A:$A,0),MATCH($C36,Sheet5!$B:$B,0)),MATCH(V$1,Sheet5!$A$1:$BL$1,0))</f>
        <v>61</v>
      </c>
      <c r="W36" s="2" t="str">
        <f>INDEX(Sheet5!$A:$BL,IF($A$1,MATCH(RIGHT($A36,LEN($A36)-1),Sheet5!$A:$A,0),MATCH($C36,Sheet5!$B:$B,0)),MATCH(W$1,Sheet5!$A$1:$BL$1,0))</f>
        <v>US</v>
      </c>
      <c r="X36" s="2" t="str">
        <f>INDEX(Sheet5!$A:$BL,IF($A$1,MATCH(RIGHT($A36,LEN($A36)-1),Sheet5!$A:$A,0),MATCH($C36,Sheet5!$B:$B,0)),MATCH(X$1,Sheet5!$A$1:$BL$1,0))</f>
        <v>20190806</v>
      </c>
      <c r="Y36" s="2" t="str">
        <f>INDEX(Sheet5!$A:$BL,IF($A$1,MATCH(RIGHT($A36,LEN($A36)-1),Sheet5!$A:$A,0),MATCH($C36,Sheet5!$B:$B,0)),MATCH(Y$1,Sheet5!$A$1:$BL$1,0))</f>
        <v>20160909</v>
      </c>
      <c r="Z36" s="2" t="str">
        <f>INDEX(Sheet5!$A:$BL,IF($A$1,MATCH(RIGHT($A36,LEN($A36)-1),Sheet5!$A:$A,0),MATCH($C36,Sheet5!$B:$B,0)),MATCH(Z$1,Sheet5!$A$1:$BL$1,0))</f>
        <v>1T</v>
      </c>
      <c r="AA36" s="2" t="str">
        <f>INDEX(Sheet5!$A:$BL,IF($A$1,MATCH(RIGHT($A36,LEN($A36)-1),Sheet5!$A:$A,0),MATCH($C36,Sheet5!$B:$B,0)),MATCH(AA$1,Sheet5!$A$1:$BL$1,0))</f>
        <v>5</v>
      </c>
      <c r="AB36" s="2">
        <f>INDEX(Sheet5!$A:$BL,IF($A$1,MATCH(RIGHT($A36,LEN($A36)-1),Sheet5!$A:$A,0),MATCH($C36,Sheet5!$B:$B,0)),MATCH(AB$1,Sheet5!$A$1:$BL$1,0))</f>
        <v>5</v>
      </c>
      <c r="AC36" s="2" t="str">
        <f>INDEX(Sheet5!$A:$BL,IF($A$1,MATCH(RIGHT($A36,LEN($A36)-1),Sheet5!$A:$A,0),MATCH($C36,Sheet5!$B:$B,0)),MATCH(AC$1,Sheet5!$A$1:$BL$1,0))</f>
        <v>V</v>
      </c>
      <c r="AD36" s="2" t="str">
        <f>INDEX(Sheet5!$A:$BL,IF($A$1,MATCH(RIGHT($A36,LEN($A36)-1),Sheet5!$A:$A,0),MATCH($C36,Sheet5!$B:$B,0)),MATCH(AD$1,Sheet5!$A$1:$BL$1,0))</f>
        <v>51006431</v>
      </c>
      <c r="AE36" s="2" t="str">
        <f>INDEX(Sheet5!$A:$BL,IF($A$1,MATCH(RIGHT($A36,LEN($A36)-1),Sheet5!$A:$A,0),MATCH($C36,Sheet5!$B:$B,0)),MATCH(AE$1,Sheet5!$A$1:$BL$1,0))</f>
        <v/>
      </c>
      <c r="AF36" s="2" t="str">
        <f>INDEX(Sheet5!$A:$BL,IF($A$1,MATCH(RIGHT($A36,LEN($A36)-1),Sheet5!$A:$A,0),MATCH($C36,Sheet5!$B:$B,0)),MATCH(AF$1,Sheet5!$A$1:$BL$1,0))</f>
        <v>20170125</v>
      </c>
      <c r="AG36" s="2" t="str">
        <f>INDEX(Sheet5!$A:$BL,IF($A$1,MATCH(RIGHT($A36,LEN($A36)-1),Sheet5!$A:$A,0),MATCH($C36,Sheet5!$B:$B,0)),MATCH(AG$1,Sheet5!$A$1:$BL$1,0))</f>
        <v/>
      </c>
      <c r="AH36" s="2" t="str">
        <f>INDEX(Sheet5!$A:$BL,IF($A$1,MATCH(RIGHT($A36,LEN($A36)-1),Sheet5!$A:$A,0),MATCH($C36,Sheet5!$B:$B,0)),MATCH(AH$1,Sheet5!$A$1:$BL$1,0))</f>
        <v/>
      </c>
      <c r="AI36" s="2" t="str">
        <f>INDEX(Sheet5!$A:$BL,IF($A$1,MATCH(RIGHT($A36,LEN($A36)-1),Sheet5!$A:$A,0),MATCH($C36,Sheet5!$B:$B,0)),MATCH(AI$1,Sheet5!$A$1:$BL$1,0))</f>
        <v/>
      </c>
      <c r="AJ36" s="2" t="str">
        <f>INDEX(Sheet5!$A:$BL,IF($A$1,MATCH(RIGHT($A36,LEN($A36)-1),Sheet5!$A:$A,0),MATCH($C36,Sheet5!$B:$B,0)),MATCH(AJ$1,Sheet5!$A$1:$BL$1,0))</f>
        <v/>
      </c>
      <c r="AK36" s="2" t="str">
        <f>INDEX(Sheet5!$A:$BL,IF($A$1,MATCH(RIGHT($A36,LEN($A36)-1),Sheet5!$A:$A,0),MATCH($C36,Sheet5!$B:$B,0)),MATCH(AK$1,Sheet5!$A$1:$BL$1,0))</f>
        <v/>
      </c>
      <c r="AL36" s="2" t="str">
        <f>INDEX(Sheet5!$A:$BL,IF($A$1,MATCH(RIGHT($A36,LEN($A36)-1),Sheet5!$A:$A,0),MATCH($C36,Sheet5!$B:$B,0)),MATCH(AL$1,Sheet5!$A$1:$BL$1,0))</f>
        <v>20220930</v>
      </c>
      <c r="AM36" s="2" t="str">
        <f>INDEX(Sheet5!$A:$BL,IF($A$1,MATCH(RIGHT($A36,LEN($A36)-1),Sheet5!$A:$A,0),MATCH($C36,Sheet5!$B:$B,0)),MATCH(AM$1,Sheet5!$A$1:$BL$1,0))</f>
        <v>01044965</v>
      </c>
      <c r="AN36" s="2" t="str">
        <f>INDEX(Sheet5!$A:$BL,IF($A$1,MATCH(RIGHT($A36,LEN($A36)-1),Sheet5!$A:$A,0),MATCH($C36,Sheet5!$B:$B,0)),MATCH(AN$1,Sheet5!$A$1:$BL$1,0))</f>
        <v/>
      </c>
      <c r="AO36" s="2" t="str">
        <f>INDEX(Sheet5!$A:$BL,IF($A$1,MATCH(RIGHT($A36,LEN($A36)-1),Sheet5!$A:$A,0),MATCH($C36,Sheet5!$B:$B,0)),MATCH(AO$1,Sheet5!$A$1:$BL$1,0))</f>
        <v/>
      </c>
      <c r="AP36" s="2" t="str">
        <f>INDEX(Sheet5!$A:$BL,IF($A$1,MATCH(RIGHT($A36,LEN($A36)-1),Sheet5!$A:$A,0),MATCH($C36,Sheet5!$B:$B,0)),MATCH(AP$1,Sheet5!$A$1:$BL$1,0))</f>
        <v>A40D19</v>
      </c>
      <c r="AQ36" s="2" t="str">
        <f>INDEX(Sheet5!$A:$BL,IF($A$1,MATCH(RIGHT($A36,LEN($A36)-1),Sheet5!$A:$A,0),MATCH($C36,Sheet5!$B:$B,0)),MATCH(AQ$1,Sheet5!$A$1:$BL$1,0))</f>
        <v>4220016^</v>
      </c>
      <c r="AR36" s="2">
        <f>INDEX(Sheet5!$A:$BL,IF($A$1,MATCH(RIGHT($A36,LEN($A36)-1),Sheet5!$A:$A,0),MATCH($C36,Sheet5!$B:$B,0)),MATCH(AR$1,Sheet5!$A$1:$BL$1,0))</f>
        <v>43683</v>
      </c>
      <c r="AS36" s="2">
        <f>INDEX(Sheet5!$A:$BL,IF($A$1,MATCH(RIGHT($A36,LEN($A36)-1),Sheet5!$A:$A,0),MATCH($C36,Sheet5!$B:$B,0)),MATCH(AS$1,Sheet5!$A$1:$BL$1,0))</f>
        <v>42622</v>
      </c>
      <c r="AT36" s="2">
        <f>INDEX(Sheet5!$A:$BL,IF($A$1,MATCH(RIGHT($A36,LEN($A36)-1),Sheet5!$A:$A,0),MATCH($C36,Sheet5!$B:$B,0)),MATCH(AT$1,Sheet5!$A$1:$BL$1,0))</f>
        <v>42760</v>
      </c>
      <c r="AU36" s="2">
        <f>INDEX(Sheet5!$A:$BL,IF($A$1,MATCH(RIGHT($A36,LEN($A36)-1),Sheet5!$A:$A,0),MATCH($C36,Sheet5!$B:$B,0)),MATCH(AU$1,Sheet5!$A$1:$BL$1,0))</f>
        <v>44834</v>
      </c>
    </row>
    <row r="37" spans="1:47" hidden="1" x14ac:dyDescent="0.25">
      <c r="A37" t="s">
        <v>333</v>
      </c>
      <c r="B37" t="s">
        <v>11</v>
      </c>
      <c r="C37" t="s">
        <v>334</v>
      </c>
      <c r="E37" t="s">
        <v>14</v>
      </c>
      <c r="H37">
        <v>2009</v>
      </c>
      <c r="I37" s="2" t="str">
        <f>INDEX(Sheet5!$A:$BL,IF($A$1,MATCH(RIGHT($A37,LEN($A37)-1),Sheet5!$A:$A,0),MATCH($C37,Sheet5!$B:$B,0)),MATCH(I$1,Sheet5!$A$1:$BL$1,0))</f>
        <v>33VC</v>
      </c>
      <c r="J37" s="2" t="str">
        <f>INDEX(Sheet5!$A:$BL,IF($A$1,MATCH(RIGHT($A37,LEN($A37)-1),Sheet5!$A:$A,0),MATCH($C37,Sheet5!$B:$B,0)),MATCH(J$1,Sheet5!$A$1:$BL$1,0))</f>
        <v>RC-37</v>
      </c>
      <c r="K37" s="2" t="str">
        <f>INDEX(Sheet5!$A:$BL,IF($A$1,MATCH(RIGHT($A37,LEN($A37)-1),Sheet5!$A:$A,0),MATCH($C37,Sheet5!$B:$B,0)),MATCH(K$1,Sheet5!$A$1:$BL$1,0))</f>
        <v>4220016</v>
      </c>
      <c r="L37" s="2" t="str">
        <f>INDEX(Sheet5!$A:$BL,IF($A$1,MATCH(RIGHT($A37,LEN($A37)-1),Sheet5!$A:$A,0),MATCH($C37,Sheet5!$B:$B,0)),MATCH(L$1,Sheet5!$A$1:$BL$1,0))</f>
        <v>52187</v>
      </c>
      <c r="M37" s="2">
        <f>INDEX(Sheet5!$A:$BL,IF($A$1,MATCH(RIGHT($A37,LEN($A37)-1),Sheet5!$A:$A,0),MATCH($C37,Sheet5!$B:$B,0)),MATCH(M$1,Sheet5!$A$1:$BL$1,0))</f>
        <v>2009</v>
      </c>
      <c r="N37" s="2">
        <f>INDEX(Sheet5!$A:$BL,IF($A$1,MATCH(RIGHT($A37,LEN($A37)-1),Sheet5!$A:$A,0),MATCH($C37,Sheet5!$B:$B,0)),MATCH(N$1,Sheet5!$A$1:$BL$1,0))</f>
        <v>7</v>
      </c>
      <c r="O37" s="2" t="str">
        <f>INDEX(Sheet5!$A:$BL,IF($A$1,MATCH(RIGHT($A37,LEN($A37)-1),Sheet5!$A:$A,0),MATCH($C37,Sheet5!$B:$B,0)),MATCH(O$1,Sheet5!$A$1:$BL$1,0))</f>
        <v>SILVER LAKE AVIATION LLC</v>
      </c>
      <c r="P37" s="2" t="str">
        <f>INDEX(Sheet5!$A:$BL,IF($A$1,MATCH(RIGHT($A37,LEN($A37)-1),Sheet5!$A:$A,0),MATCH($C37,Sheet5!$B:$B,0)),MATCH(P$1,Sheet5!$A$1:$BL$1,0))</f>
        <v>303 N 2370 W</v>
      </c>
      <c r="Q37" s="2" t="str">
        <f>INDEX(Sheet5!$A:$BL,IF($A$1,MATCH(RIGHT($A37,LEN($A37)-1),Sheet5!$A:$A,0),MATCH($C37,Sheet5!$B:$B,0)),MATCH(Q$1,Sheet5!$A$1:$BL$1,0))</f>
        <v/>
      </c>
      <c r="R37" s="2" t="str">
        <f>INDEX(Sheet5!$A:$BL,IF($A$1,MATCH(RIGHT($A37,LEN($A37)-1),Sheet5!$A:$A,0),MATCH($C37,Sheet5!$B:$B,0)),MATCH(R$1,Sheet5!$A$1:$BL$1,0))</f>
        <v>SALT LAKE CITY</v>
      </c>
      <c r="S37" s="2" t="str">
        <f>INDEX(Sheet5!$A:$BL,IF($A$1,MATCH(RIGHT($A37,LEN($A37)-1),Sheet5!$A:$A,0),MATCH($C37,Sheet5!$B:$B,0)),MATCH(S$1,Sheet5!$A$1:$BL$1,0))</f>
        <v>UT</v>
      </c>
      <c r="T37" s="2" t="str">
        <f>INDEX(Sheet5!$A:$BL,IF($A$1,MATCH(RIGHT($A37,LEN($A37)-1),Sheet5!$A:$A,0),MATCH($C37,Sheet5!$B:$B,0)),MATCH(T$1,Sheet5!$A$1:$BL$1,0))</f>
        <v>841162948</v>
      </c>
      <c r="U37" s="2" t="str">
        <f>INDEX(Sheet5!$A:$BL,IF($A$1,MATCH(RIGHT($A37,LEN($A37)-1),Sheet5!$A:$A,0),MATCH($C37,Sheet5!$B:$B,0)),MATCH(U$1,Sheet5!$A$1:$BL$1,0))</f>
        <v>S</v>
      </c>
      <c r="V37" s="2">
        <f>INDEX(Sheet5!$A:$BL,IF($A$1,MATCH(RIGHT($A37,LEN($A37)-1),Sheet5!$A:$A,0),MATCH($C37,Sheet5!$B:$B,0)),MATCH(V$1,Sheet5!$A$1:$BL$1,0))</f>
        <v>35</v>
      </c>
      <c r="W37" s="2" t="str">
        <f>INDEX(Sheet5!$A:$BL,IF($A$1,MATCH(RIGHT($A37,LEN($A37)-1),Sheet5!$A:$A,0),MATCH($C37,Sheet5!$B:$B,0)),MATCH(W$1,Sheet5!$A$1:$BL$1,0))</f>
        <v>US</v>
      </c>
      <c r="X37" s="2" t="str">
        <f>INDEX(Sheet5!$A:$BL,IF($A$1,MATCH(RIGHT($A37,LEN($A37)-1),Sheet5!$A:$A,0),MATCH($C37,Sheet5!$B:$B,0)),MATCH(X$1,Sheet5!$A$1:$BL$1,0))</f>
        <v>20200319</v>
      </c>
      <c r="Y37" s="2" t="str">
        <f>INDEX(Sheet5!$A:$BL,IF($A$1,MATCH(RIGHT($A37,LEN($A37)-1),Sheet5!$A:$A,0),MATCH($C37,Sheet5!$B:$B,0)),MATCH(Y$1,Sheet5!$A$1:$BL$1,0))</f>
        <v>20100517</v>
      </c>
      <c r="Z37" s="2" t="str">
        <f>INDEX(Sheet5!$A:$BL,IF($A$1,MATCH(RIGHT($A37,LEN($A37)-1),Sheet5!$A:$A,0),MATCH($C37,Sheet5!$B:$B,0)),MATCH(Z$1,Sheet5!$A$1:$BL$1,0))</f>
        <v>1T</v>
      </c>
      <c r="AA37" s="2" t="str">
        <f>INDEX(Sheet5!$A:$BL,IF($A$1,MATCH(RIGHT($A37,LEN($A37)-1),Sheet5!$A:$A,0),MATCH($C37,Sheet5!$B:$B,0)),MATCH(AA$1,Sheet5!$A$1:$BL$1,0))</f>
        <v>5</v>
      </c>
      <c r="AB37" s="2">
        <f>INDEX(Sheet5!$A:$BL,IF($A$1,MATCH(RIGHT($A37,LEN($A37)-1),Sheet5!$A:$A,0),MATCH($C37,Sheet5!$B:$B,0)),MATCH(AB$1,Sheet5!$A$1:$BL$1,0))</f>
        <v>5</v>
      </c>
      <c r="AC37" s="2" t="str">
        <f>INDEX(Sheet5!$A:$BL,IF($A$1,MATCH(RIGHT($A37,LEN($A37)-1),Sheet5!$A:$A,0),MATCH($C37,Sheet5!$B:$B,0)),MATCH(AC$1,Sheet5!$A$1:$BL$1,0))</f>
        <v>V</v>
      </c>
      <c r="AD37" s="2" t="str">
        <f>INDEX(Sheet5!$A:$BL,IF($A$1,MATCH(RIGHT($A37,LEN($A37)-1),Sheet5!$A:$A,0),MATCH($C37,Sheet5!$B:$B,0)),MATCH(AD$1,Sheet5!$A$1:$BL$1,0))</f>
        <v>50712524</v>
      </c>
      <c r="AE37" s="2" t="str">
        <f>INDEX(Sheet5!$A:$BL,IF($A$1,MATCH(RIGHT($A37,LEN($A37)-1),Sheet5!$A:$A,0),MATCH($C37,Sheet5!$B:$B,0)),MATCH(AE$1,Sheet5!$A$1:$BL$1,0))</f>
        <v/>
      </c>
      <c r="AF37" s="2" t="str">
        <f>INDEX(Sheet5!$A:$BL,IF($A$1,MATCH(RIGHT($A37,LEN($A37)-1),Sheet5!$A:$A,0),MATCH($C37,Sheet5!$B:$B,0)),MATCH(AF$1,Sheet5!$A$1:$BL$1,0))</f>
        <v>20091118</v>
      </c>
      <c r="AG37" s="2" t="str">
        <f>INDEX(Sheet5!$A:$BL,IF($A$1,MATCH(RIGHT($A37,LEN($A37)-1),Sheet5!$A:$A,0),MATCH($C37,Sheet5!$B:$B,0)),MATCH(AG$1,Sheet5!$A$1:$BL$1,0))</f>
        <v/>
      </c>
      <c r="AH37" s="2" t="str">
        <f>INDEX(Sheet5!$A:$BL,IF($A$1,MATCH(RIGHT($A37,LEN($A37)-1),Sheet5!$A:$A,0),MATCH($C37,Sheet5!$B:$B,0)),MATCH(AH$1,Sheet5!$A$1:$BL$1,0))</f>
        <v/>
      </c>
      <c r="AI37" s="2" t="str">
        <f>INDEX(Sheet5!$A:$BL,IF($A$1,MATCH(RIGHT($A37,LEN($A37)-1),Sheet5!$A:$A,0),MATCH($C37,Sheet5!$B:$B,0)),MATCH(AI$1,Sheet5!$A$1:$BL$1,0))</f>
        <v/>
      </c>
      <c r="AJ37" s="2" t="str">
        <f>INDEX(Sheet5!$A:$BL,IF($A$1,MATCH(RIGHT($A37,LEN($A37)-1),Sheet5!$A:$A,0),MATCH($C37,Sheet5!$B:$B,0)),MATCH(AJ$1,Sheet5!$A$1:$BL$1,0))</f>
        <v/>
      </c>
      <c r="AK37" s="2" t="str">
        <f>INDEX(Sheet5!$A:$BL,IF($A$1,MATCH(RIGHT($A37,LEN($A37)-1),Sheet5!$A:$A,0),MATCH($C37,Sheet5!$B:$B,0)),MATCH(AK$1,Sheet5!$A$1:$BL$1,0))</f>
        <v/>
      </c>
      <c r="AL37" s="2" t="str">
        <f>INDEX(Sheet5!$A:$BL,IF($A$1,MATCH(RIGHT($A37,LEN($A37)-1),Sheet5!$A:$A,0),MATCH($C37,Sheet5!$B:$B,0)),MATCH(AL$1,Sheet5!$A$1:$BL$1,0))</f>
        <v>20230430</v>
      </c>
      <c r="AM37" s="2" t="str">
        <f>INDEX(Sheet5!$A:$BL,IF($A$1,MATCH(RIGHT($A37,LEN($A37)-1),Sheet5!$A:$A,0),MATCH($C37,Sheet5!$B:$B,0)),MATCH(AM$1,Sheet5!$A$1:$BL$1,0))</f>
        <v>01009331</v>
      </c>
      <c r="AN37" s="2" t="str">
        <f>INDEX(Sheet5!$A:$BL,IF($A$1,MATCH(RIGHT($A37,LEN($A37)-1),Sheet5!$A:$A,0),MATCH($C37,Sheet5!$B:$B,0)),MATCH(AN$1,Sheet5!$A$1:$BL$1,0))</f>
        <v/>
      </c>
      <c r="AO37" s="2" t="str">
        <f>INDEX(Sheet5!$A:$BL,IF($A$1,MATCH(RIGHT($A37,LEN($A37)-1),Sheet5!$A:$A,0),MATCH($C37,Sheet5!$B:$B,0)),MATCH(AO$1,Sheet5!$A$1:$BL$1,0))</f>
        <v/>
      </c>
      <c r="AP37" s="2" t="str">
        <f>INDEX(Sheet5!$A:$BL,IF($A$1,MATCH(RIGHT($A37,LEN($A37)-1),Sheet5!$A:$A,0),MATCH($C37,Sheet5!$B:$B,0)),MATCH(AP$1,Sheet5!$A$1:$BL$1,0))</f>
        <v>A39554</v>
      </c>
      <c r="AQ37" s="2" t="str">
        <f>INDEX(Sheet5!$A:$BL,IF($A$1,MATCH(RIGHT($A37,LEN($A37)-1),Sheet5!$A:$A,0),MATCH($C37,Sheet5!$B:$B,0)),MATCH(AQ$1,Sheet5!$A$1:$BL$1,0))</f>
        <v>4220016^</v>
      </c>
      <c r="AR37" s="2">
        <f>INDEX(Sheet5!$A:$BL,IF($A$1,MATCH(RIGHT($A37,LEN($A37)-1),Sheet5!$A:$A,0),MATCH($C37,Sheet5!$B:$B,0)),MATCH(AR$1,Sheet5!$A$1:$BL$1,0))</f>
        <v>43909</v>
      </c>
      <c r="AS37" s="2">
        <f>INDEX(Sheet5!$A:$BL,IF($A$1,MATCH(RIGHT($A37,LEN($A37)-1),Sheet5!$A:$A,0),MATCH($C37,Sheet5!$B:$B,0)),MATCH(AS$1,Sheet5!$A$1:$BL$1,0))</f>
        <v>40315</v>
      </c>
      <c r="AT37" s="2">
        <f>INDEX(Sheet5!$A:$BL,IF($A$1,MATCH(RIGHT($A37,LEN($A37)-1),Sheet5!$A:$A,0),MATCH($C37,Sheet5!$B:$B,0)),MATCH(AT$1,Sheet5!$A$1:$BL$1,0))</f>
        <v>40135</v>
      </c>
      <c r="AU37" s="2">
        <f>INDEX(Sheet5!$A:$BL,IF($A$1,MATCH(RIGHT($A37,LEN($A37)-1),Sheet5!$A:$A,0),MATCH($C37,Sheet5!$B:$B,0)),MATCH(AU$1,Sheet5!$A$1:$BL$1,0))</f>
        <v>45046</v>
      </c>
    </row>
    <row r="38" spans="1:47" x14ac:dyDescent="0.25">
      <c r="A38" t="s">
        <v>343</v>
      </c>
      <c r="B38" t="s">
        <v>11</v>
      </c>
      <c r="C38" t="s">
        <v>344</v>
      </c>
      <c r="E38" t="s">
        <v>14</v>
      </c>
      <c r="G38" t="s">
        <v>301</v>
      </c>
      <c r="H38">
        <v>2009</v>
      </c>
      <c r="I38" s="2" t="e">
        <f>INDEX(Sheet5!$A:$BL,IF($A$1,MATCH(RIGHT($A38,LEN($A38)-1),Sheet5!$A:$A,0),MATCH($C38,Sheet5!$B:$B,0)),MATCH(I$1,Sheet5!$A$1:$BL$1,0))</f>
        <v>#N/A</v>
      </c>
      <c r="J38" s="2" t="e">
        <f>INDEX(Sheet5!$A:$BL,IF($A$1,MATCH(RIGHT($A38,LEN($A38)-1),Sheet5!$A:$A,0),MATCH($C38,Sheet5!$B:$B,0)),MATCH(J$1,Sheet5!$A$1:$BL$1,0))</f>
        <v>#N/A</v>
      </c>
      <c r="K38" s="2" t="e">
        <f>INDEX(Sheet5!$A:$BL,IF($A$1,MATCH(RIGHT($A38,LEN($A38)-1),Sheet5!$A:$A,0),MATCH($C38,Sheet5!$B:$B,0)),MATCH(K$1,Sheet5!$A$1:$BL$1,0))</f>
        <v>#N/A</v>
      </c>
      <c r="L38" s="2" t="e">
        <f>INDEX(Sheet5!$A:$BL,IF($A$1,MATCH(RIGHT($A38,LEN($A38)-1),Sheet5!$A:$A,0),MATCH($C38,Sheet5!$B:$B,0)),MATCH(L$1,Sheet5!$A$1:$BL$1,0))</f>
        <v>#N/A</v>
      </c>
      <c r="M38" s="2" t="e">
        <f>INDEX(Sheet5!$A:$BL,IF($A$1,MATCH(RIGHT($A38,LEN($A38)-1),Sheet5!$A:$A,0),MATCH($C38,Sheet5!$B:$B,0)),MATCH(M$1,Sheet5!$A$1:$BL$1,0))</f>
        <v>#N/A</v>
      </c>
      <c r="N38" s="2" t="e">
        <f>INDEX(Sheet5!$A:$BL,IF($A$1,MATCH(RIGHT($A38,LEN($A38)-1),Sheet5!$A:$A,0),MATCH($C38,Sheet5!$B:$B,0)),MATCH(N$1,Sheet5!$A$1:$BL$1,0))</f>
        <v>#N/A</v>
      </c>
      <c r="O38" s="2" t="e">
        <f>INDEX(Sheet5!$A:$BL,IF($A$1,MATCH(RIGHT($A38,LEN($A38)-1),Sheet5!$A:$A,0),MATCH($C38,Sheet5!$B:$B,0)),MATCH(O$1,Sheet5!$A$1:$BL$1,0))</f>
        <v>#N/A</v>
      </c>
      <c r="P38" s="2" t="e">
        <f>INDEX(Sheet5!$A:$BL,IF($A$1,MATCH(RIGHT($A38,LEN($A38)-1),Sheet5!$A:$A,0),MATCH($C38,Sheet5!$B:$B,0)),MATCH(P$1,Sheet5!$A$1:$BL$1,0))</f>
        <v>#N/A</v>
      </c>
      <c r="Q38" s="2" t="e">
        <f>INDEX(Sheet5!$A:$BL,IF($A$1,MATCH(RIGHT($A38,LEN($A38)-1),Sheet5!$A:$A,0),MATCH($C38,Sheet5!$B:$B,0)),MATCH(Q$1,Sheet5!$A$1:$BL$1,0))</f>
        <v>#N/A</v>
      </c>
      <c r="R38" s="2" t="e">
        <f>INDEX(Sheet5!$A:$BL,IF($A$1,MATCH(RIGHT($A38,LEN($A38)-1),Sheet5!$A:$A,0),MATCH($C38,Sheet5!$B:$B,0)),MATCH(R$1,Sheet5!$A$1:$BL$1,0))</f>
        <v>#N/A</v>
      </c>
      <c r="S38" s="2" t="e">
        <f>INDEX(Sheet5!$A:$BL,IF($A$1,MATCH(RIGHT($A38,LEN($A38)-1),Sheet5!$A:$A,0),MATCH($C38,Sheet5!$B:$B,0)),MATCH(S$1,Sheet5!$A$1:$BL$1,0))</f>
        <v>#N/A</v>
      </c>
      <c r="T38" s="2" t="e">
        <f>INDEX(Sheet5!$A:$BL,IF($A$1,MATCH(RIGHT($A38,LEN($A38)-1),Sheet5!$A:$A,0),MATCH($C38,Sheet5!$B:$B,0)),MATCH(T$1,Sheet5!$A$1:$BL$1,0))</f>
        <v>#N/A</v>
      </c>
      <c r="U38" s="2" t="e">
        <f>INDEX(Sheet5!$A:$BL,IF($A$1,MATCH(RIGHT($A38,LEN($A38)-1),Sheet5!$A:$A,0),MATCH($C38,Sheet5!$B:$B,0)),MATCH(U$1,Sheet5!$A$1:$BL$1,0))</f>
        <v>#N/A</v>
      </c>
      <c r="V38" s="2" t="e">
        <f>INDEX(Sheet5!$A:$BL,IF($A$1,MATCH(RIGHT($A38,LEN($A38)-1),Sheet5!$A:$A,0),MATCH($C38,Sheet5!$B:$B,0)),MATCH(V$1,Sheet5!$A$1:$BL$1,0))</f>
        <v>#N/A</v>
      </c>
      <c r="W38" s="2" t="e">
        <f>INDEX(Sheet5!$A:$BL,IF($A$1,MATCH(RIGHT($A38,LEN($A38)-1),Sheet5!$A:$A,0),MATCH($C38,Sheet5!$B:$B,0)),MATCH(W$1,Sheet5!$A$1:$BL$1,0))</f>
        <v>#N/A</v>
      </c>
      <c r="X38" s="2" t="e">
        <f>INDEX(Sheet5!$A:$BL,IF($A$1,MATCH(RIGHT($A38,LEN($A38)-1),Sheet5!$A:$A,0),MATCH($C38,Sheet5!$B:$B,0)),MATCH(X$1,Sheet5!$A$1:$BL$1,0))</f>
        <v>#N/A</v>
      </c>
      <c r="Y38" s="2" t="e">
        <f>INDEX(Sheet5!$A:$BL,IF($A$1,MATCH(RIGHT($A38,LEN($A38)-1),Sheet5!$A:$A,0),MATCH($C38,Sheet5!$B:$B,0)),MATCH(Y$1,Sheet5!$A$1:$BL$1,0))</f>
        <v>#N/A</v>
      </c>
      <c r="Z38" s="2" t="e">
        <f>INDEX(Sheet5!$A:$BL,IF($A$1,MATCH(RIGHT($A38,LEN($A38)-1),Sheet5!$A:$A,0),MATCH($C38,Sheet5!$B:$B,0)),MATCH(Z$1,Sheet5!$A$1:$BL$1,0))</f>
        <v>#N/A</v>
      </c>
      <c r="AA38" s="2" t="e">
        <f>INDEX(Sheet5!$A:$BL,IF($A$1,MATCH(RIGHT($A38,LEN($A38)-1),Sheet5!$A:$A,0),MATCH($C38,Sheet5!$B:$B,0)),MATCH(AA$1,Sheet5!$A$1:$BL$1,0))</f>
        <v>#N/A</v>
      </c>
      <c r="AB38" s="2" t="e">
        <f>INDEX(Sheet5!$A:$BL,IF($A$1,MATCH(RIGHT($A38,LEN($A38)-1),Sheet5!$A:$A,0),MATCH($C38,Sheet5!$B:$B,0)),MATCH(AB$1,Sheet5!$A$1:$BL$1,0))</f>
        <v>#N/A</v>
      </c>
      <c r="AC38" s="2" t="e">
        <f>INDEX(Sheet5!$A:$BL,IF($A$1,MATCH(RIGHT($A38,LEN($A38)-1),Sheet5!$A:$A,0),MATCH($C38,Sheet5!$B:$B,0)),MATCH(AC$1,Sheet5!$A$1:$BL$1,0))</f>
        <v>#N/A</v>
      </c>
      <c r="AD38" s="2" t="e">
        <f>INDEX(Sheet5!$A:$BL,IF($A$1,MATCH(RIGHT($A38,LEN($A38)-1),Sheet5!$A:$A,0),MATCH($C38,Sheet5!$B:$B,0)),MATCH(AD$1,Sheet5!$A$1:$BL$1,0))</f>
        <v>#N/A</v>
      </c>
      <c r="AE38" s="2" t="e">
        <f>INDEX(Sheet5!$A:$BL,IF($A$1,MATCH(RIGHT($A38,LEN($A38)-1),Sheet5!$A:$A,0),MATCH($C38,Sheet5!$B:$B,0)),MATCH(AE$1,Sheet5!$A$1:$BL$1,0))</f>
        <v>#N/A</v>
      </c>
      <c r="AF38" s="2" t="e">
        <f>INDEX(Sheet5!$A:$BL,IF($A$1,MATCH(RIGHT($A38,LEN($A38)-1),Sheet5!$A:$A,0),MATCH($C38,Sheet5!$B:$B,0)),MATCH(AF$1,Sheet5!$A$1:$BL$1,0))</f>
        <v>#N/A</v>
      </c>
      <c r="AG38" s="2" t="e">
        <f>INDEX(Sheet5!$A:$BL,IF($A$1,MATCH(RIGHT($A38,LEN($A38)-1),Sheet5!$A:$A,0),MATCH($C38,Sheet5!$B:$B,0)),MATCH(AG$1,Sheet5!$A$1:$BL$1,0))</f>
        <v>#N/A</v>
      </c>
      <c r="AH38" s="2" t="e">
        <f>INDEX(Sheet5!$A:$BL,IF($A$1,MATCH(RIGHT($A38,LEN($A38)-1),Sheet5!$A:$A,0),MATCH($C38,Sheet5!$B:$B,0)),MATCH(AH$1,Sheet5!$A$1:$BL$1,0))</f>
        <v>#N/A</v>
      </c>
      <c r="AI38" s="2" t="e">
        <f>INDEX(Sheet5!$A:$BL,IF($A$1,MATCH(RIGHT($A38,LEN($A38)-1),Sheet5!$A:$A,0),MATCH($C38,Sheet5!$B:$B,0)),MATCH(AI$1,Sheet5!$A$1:$BL$1,0))</f>
        <v>#N/A</v>
      </c>
      <c r="AJ38" s="2" t="e">
        <f>INDEX(Sheet5!$A:$BL,IF($A$1,MATCH(RIGHT($A38,LEN($A38)-1),Sheet5!$A:$A,0),MATCH($C38,Sheet5!$B:$B,0)),MATCH(AJ$1,Sheet5!$A$1:$BL$1,0))</f>
        <v>#N/A</v>
      </c>
      <c r="AK38" s="2" t="e">
        <f>INDEX(Sheet5!$A:$BL,IF($A$1,MATCH(RIGHT($A38,LEN($A38)-1),Sheet5!$A:$A,0),MATCH($C38,Sheet5!$B:$B,0)),MATCH(AK$1,Sheet5!$A$1:$BL$1,0))</f>
        <v>#N/A</v>
      </c>
      <c r="AL38" s="2" t="e">
        <f>INDEX(Sheet5!$A:$BL,IF($A$1,MATCH(RIGHT($A38,LEN($A38)-1),Sheet5!$A:$A,0),MATCH($C38,Sheet5!$B:$B,0)),MATCH(AL$1,Sheet5!$A$1:$BL$1,0))</f>
        <v>#N/A</v>
      </c>
      <c r="AM38" s="2" t="e">
        <f>INDEX(Sheet5!$A:$BL,IF($A$1,MATCH(RIGHT($A38,LEN($A38)-1),Sheet5!$A:$A,0),MATCH($C38,Sheet5!$B:$B,0)),MATCH(AM$1,Sheet5!$A$1:$BL$1,0))</f>
        <v>#N/A</v>
      </c>
      <c r="AN38" s="2" t="e">
        <f>INDEX(Sheet5!$A:$BL,IF($A$1,MATCH(RIGHT($A38,LEN($A38)-1),Sheet5!$A:$A,0),MATCH($C38,Sheet5!$B:$B,0)),MATCH(AN$1,Sheet5!$A$1:$BL$1,0))</f>
        <v>#N/A</v>
      </c>
      <c r="AO38" s="2" t="e">
        <f>INDEX(Sheet5!$A:$BL,IF($A$1,MATCH(RIGHT($A38,LEN($A38)-1),Sheet5!$A:$A,0),MATCH($C38,Sheet5!$B:$B,0)),MATCH(AO$1,Sheet5!$A$1:$BL$1,0))</f>
        <v>#N/A</v>
      </c>
      <c r="AP38" s="2" t="e">
        <f>INDEX(Sheet5!$A:$BL,IF($A$1,MATCH(RIGHT($A38,LEN($A38)-1),Sheet5!$A:$A,0),MATCH($C38,Sheet5!$B:$B,0)),MATCH(AP$1,Sheet5!$A$1:$BL$1,0))</f>
        <v>#N/A</v>
      </c>
      <c r="AQ38" s="2" t="e">
        <f>INDEX(Sheet5!$A:$BL,IF($A$1,MATCH(RIGHT($A38,LEN($A38)-1),Sheet5!$A:$A,0),MATCH($C38,Sheet5!$B:$B,0)),MATCH(AQ$1,Sheet5!$A$1:$BL$1,0))</f>
        <v>#N/A</v>
      </c>
      <c r="AR38" s="2" t="e">
        <f>INDEX(Sheet5!$A:$BL,IF($A$1,MATCH(RIGHT($A38,LEN($A38)-1),Sheet5!$A:$A,0),MATCH($C38,Sheet5!$B:$B,0)),MATCH(AR$1,Sheet5!$A$1:$BL$1,0))</f>
        <v>#N/A</v>
      </c>
      <c r="AS38" s="2" t="e">
        <f>INDEX(Sheet5!$A:$BL,IF($A$1,MATCH(RIGHT($A38,LEN($A38)-1),Sheet5!$A:$A,0),MATCH($C38,Sheet5!$B:$B,0)),MATCH(AS$1,Sheet5!$A$1:$BL$1,0))</f>
        <v>#N/A</v>
      </c>
      <c r="AT38" s="2" t="e">
        <f>INDEX(Sheet5!$A:$BL,IF($A$1,MATCH(RIGHT($A38,LEN($A38)-1),Sheet5!$A:$A,0),MATCH($C38,Sheet5!$B:$B,0)),MATCH(AT$1,Sheet5!$A$1:$BL$1,0))</f>
        <v>#N/A</v>
      </c>
      <c r="AU38" s="2" t="e">
        <f>INDEX(Sheet5!$A:$BL,IF($A$1,MATCH(RIGHT($A38,LEN($A38)-1),Sheet5!$A:$A,0),MATCH($C38,Sheet5!$B:$B,0)),MATCH(AU$1,Sheet5!$A$1:$BL$1,0))</f>
        <v>#N/A</v>
      </c>
    </row>
    <row r="39" spans="1:47" hidden="1" x14ac:dyDescent="0.25">
      <c r="A39" t="s">
        <v>349</v>
      </c>
      <c r="B39" t="s">
        <v>11</v>
      </c>
      <c r="C39" t="s">
        <v>350</v>
      </c>
      <c r="E39" t="s">
        <v>14</v>
      </c>
      <c r="H39">
        <v>2010</v>
      </c>
      <c r="I39" s="2" t="str">
        <f>INDEX(Sheet5!$A:$BL,IF($A$1,MATCH(RIGHT($A39,LEN($A39)-1),Sheet5!$A:$A,0),MATCH($C39,Sheet5!$B:$B,0)),MATCH(I$1,Sheet5!$A$1:$BL$1,0))</f>
        <v>40RQ</v>
      </c>
      <c r="J39" s="2" t="str">
        <f>INDEX(Sheet5!$A:$BL,IF($A$1,MATCH(RIGHT($A39,LEN($A39)-1),Sheet5!$A:$A,0),MATCH($C39,Sheet5!$B:$B,0)),MATCH(J$1,Sheet5!$A$1:$BL$1,0))</f>
        <v>RC-40</v>
      </c>
      <c r="K39" s="2" t="str">
        <f>INDEX(Sheet5!$A:$BL,IF($A$1,MATCH(RIGHT($A39,LEN($A39)-1),Sheet5!$A:$A,0),MATCH($C39,Sheet5!$B:$B,0)),MATCH(K$1,Sheet5!$A$1:$BL$1,0))</f>
        <v>4220016</v>
      </c>
      <c r="L39" s="2" t="str">
        <f>INDEX(Sheet5!$A:$BL,IF($A$1,MATCH(RIGHT($A39,LEN($A39)-1),Sheet5!$A:$A,0),MATCH($C39,Sheet5!$B:$B,0)),MATCH(L$1,Sheet5!$A$1:$BL$1,0))</f>
        <v>52187</v>
      </c>
      <c r="M39" s="2">
        <f>INDEX(Sheet5!$A:$BL,IF($A$1,MATCH(RIGHT($A39,LEN($A39)-1),Sheet5!$A:$A,0),MATCH($C39,Sheet5!$B:$B,0)),MATCH(M$1,Sheet5!$A$1:$BL$1,0))</f>
        <v>2010</v>
      </c>
      <c r="N39" s="2">
        <f>INDEX(Sheet5!$A:$BL,IF($A$1,MATCH(RIGHT($A39,LEN($A39)-1),Sheet5!$A:$A,0),MATCH($C39,Sheet5!$B:$B,0)),MATCH(N$1,Sheet5!$A$1:$BL$1,0))</f>
        <v>7</v>
      </c>
      <c r="O39" s="2" t="str">
        <f>INDEX(Sheet5!$A:$BL,IF($A$1,MATCH(RIGHT($A39,LEN($A39)-1),Sheet5!$A:$A,0),MATCH($C39,Sheet5!$B:$B,0)),MATCH(O$1,Sheet5!$A$1:$BL$1,0))</f>
        <v>PENN AEROSPACE SOLUTIONS LLC</v>
      </c>
      <c r="P39" s="2" t="str">
        <f>INDEX(Sheet5!$A:$BL,IF($A$1,MATCH(RIGHT($A39,LEN($A39)-1),Sheet5!$A:$A,0),MATCH($C39,Sheet5!$B:$B,0)),MATCH(P$1,Sheet5!$A$1:$BL$1,0))</f>
        <v>601 LIBERTY ST</v>
      </c>
      <c r="Q39" s="2" t="str">
        <f>INDEX(Sheet5!$A:$BL,IF($A$1,MATCH(RIGHT($A39,LEN($A39)-1),Sheet5!$A:$A,0),MATCH($C39,Sheet5!$B:$B,0)),MATCH(Q$1,Sheet5!$A$1:$BL$1,0))</f>
        <v/>
      </c>
      <c r="R39" s="2" t="str">
        <f>INDEX(Sheet5!$A:$BL,IF($A$1,MATCH(RIGHT($A39,LEN($A39)-1),Sheet5!$A:$A,0),MATCH($C39,Sheet5!$B:$B,0)),MATCH(R$1,Sheet5!$A$1:$BL$1,0))</f>
        <v>WATSONTOWN</v>
      </c>
      <c r="S39" s="2" t="str">
        <f>INDEX(Sheet5!$A:$BL,IF($A$1,MATCH(RIGHT($A39,LEN($A39)-1),Sheet5!$A:$A,0),MATCH($C39,Sheet5!$B:$B,0)),MATCH(S$1,Sheet5!$A$1:$BL$1,0))</f>
        <v>PA</v>
      </c>
      <c r="T39" s="2" t="str">
        <f>INDEX(Sheet5!$A:$BL,IF($A$1,MATCH(RIGHT($A39,LEN($A39)-1),Sheet5!$A:$A,0),MATCH($C39,Sheet5!$B:$B,0)),MATCH(T$1,Sheet5!$A$1:$BL$1,0))</f>
        <v>177771133</v>
      </c>
      <c r="U39" s="2" t="str">
        <f>INDEX(Sheet5!$A:$BL,IF($A$1,MATCH(RIGHT($A39,LEN($A39)-1),Sheet5!$A:$A,0),MATCH($C39,Sheet5!$B:$B,0)),MATCH(U$1,Sheet5!$A$1:$BL$1,0))</f>
        <v>1</v>
      </c>
      <c r="V39" s="2">
        <f>INDEX(Sheet5!$A:$BL,IF($A$1,MATCH(RIGHT($A39,LEN($A39)-1),Sheet5!$A:$A,0),MATCH($C39,Sheet5!$B:$B,0)),MATCH(V$1,Sheet5!$A$1:$BL$1,0))</f>
        <v>97</v>
      </c>
      <c r="W39" s="2" t="str">
        <f>INDEX(Sheet5!$A:$BL,IF($A$1,MATCH(RIGHT($A39,LEN($A39)-1),Sheet5!$A:$A,0),MATCH($C39,Sheet5!$B:$B,0)),MATCH(W$1,Sheet5!$A$1:$BL$1,0))</f>
        <v>US</v>
      </c>
      <c r="X39" s="2" t="str">
        <f>INDEX(Sheet5!$A:$BL,IF($A$1,MATCH(RIGHT($A39,LEN($A39)-1),Sheet5!$A:$A,0),MATCH($C39,Sheet5!$B:$B,0)),MATCH(X$1,Sheet5!$A$1:$BL$1,0))</f>
        <v>20200609</v>
      </c>
      <c r="Y39" s="2" t="str">
        <f>INDEX(Sheet5!$A:$BL,IF($A$1,MATCH(RIGHT($A39,LEN($A39)-1),Sheet5!$A:$A,0),MATCH($C39,Sheet5!$B:$B,0)),MATCH(Y$1,Sheet5!$A$1:$BL$1,0))</f>
        <v>20200609</v>
      </c>
      <c r="Z39" s="2" t="str">
        <f>INDEX(Sheet5!$A:$BL,IF($A$1,MATCH(RIGHT($A39,LEN($A39)-1),Sheet5!$A:$A,0),MATCH($C39,Sheet5!$B:$B,0)),MATCH(Z$1,Sheet5!$A$1:$BL$1,0))</f>
        <v>1T</v>
      </c>
      <c r="AA39" s="2" t="str">
        <f>INDEX(Sheet5!$A:$BL,IF($A$1,MATCH(RIGHT($A39,LEN($A39)-1),Sheet5!$A:$A,0),MATCH($C39,Sheet5!$B:$B,0)),MATCH(AA$1,Sheet5!$A$1:$BL$1,0))</f>
        <v>5</v>
      </c>
      <c r="AB39" s="2">
        <f>INDEX(Sheet5!$A:$BL,IF($A$1,MATCH(RIGHT($A39,LEN($A39)-1),Sheet5!$A:$A,0),MATCH($C39,Sheet5!$B:$B,0)),MATCH(AB$1,Sheet5!$A$1:$BL$1,0))</f>
        <v>5</v>
      </c>
      <c r="AC39" s="2" t="str">
        <f>INDEX(Sheet5!$A:$BL,IF($A$1,MATCH(RIGHT($A39,LEN($A39)-1),Sheet5!$A:$A,0),MATCH($C39,Sheet5!$B:$B,0)),MATCH(AC$1,Sheet5!$A$1:$BL$1,0))</f>
        <v>V</v>
      </c>
      <c r="AD39" s="2" t="str">
        <f>INDEX(Sheet5!$A:$BL,IF($A$1,MATCH(RIGHT($A39,LEN($A39)-1),Sheet5!$A:$A,0),MATCH($C39,Sheet5!$B:$B,0)),MATCH(AD$1,Sheet5!$A$1:$BL$1,0))</f>
        <v>51125716</v>
      </c>
      <c r="AE39" s="2" t="str">
        <f>INDEX(Sheet5!$A:$BL,IF($A$1,MATCH(RIGHT($A39,LEN($A39)-1),Sheet5!$A:$A,0),MATCH($C39,Sheet5!$B:$B,0)),MATCH(AE$1,Sheet5!$A$1:$BL$1,0))</f>
        <v/>
      </c>
      <c r="AF39" s="2" t="str">
        <f>INDEX(Sheet5!$A:$BL,IF($A$1,MATCH(RIGHT($A39,LEN($A39)-1),Sheet5!$A:$A,0),MATCH($C39,Sheet5!$B:$B,0)),MATCH(AF$1,Sheet5!$A$1:$BL$1,0))</f>
        <v>20140915</v>
      </c>
      <c r="AG39" s="2" t="str">
        <f>INDEX(Sheet5!$A:$BL,IF($A$1,MATCH(RIGHT($A39,LEN($A39)-1),Sheet5!$A:$A,0),MATCH($C39,Sheet5!$B:$B,0)),MATCH(AG$1,Sheet5!$A$1:$BL$1,0))</f>
        <v/>
      </c>
      <c r="AH39" s="2" t="str">
        <f>INDEX(Sheet5!$A:$BL,IF($A$1,MATCH(RIGHT($A39,LEN($A39)-1),Sheet5!$A:$A,0),MATCH($C39,Sheet5!$B:$B,0)),MATCH(AH$1,Sheet5!$A$1:$BL$1,0))</f>
        <v/>
      </c>
      <c r="AI39" s="2" t="str">
        <f>INDEX(Sheet5!$A:$BL,IF($A$1,MATCH(RIGHT($A39,LEN($A39)-1),Sheet5!$A:$A,0),MATCH($C39,Sheet5!$B:$B,0)),MATCH(AI$1,Sheet5!$A$1:$BL$1,0))</f>
        <v/>
      </c>
      <c r="AJ39" s="2" t="str">
        <f>INDEX(Sheet5!$A:$BL,IF($A$1,MATCH(RIGHT($A39,LEN($A39)-1),Sheet5!$A:$A,0),MATCH($C39,Sheet5!$B:$B,0)),MATCH(AJ$1,Sheet5!$A$1:$BL$1,0))</f>
        <v/>
      </c>
      <c r="AK39" s="2" t="str">
        <f>INDEX(Sheet5!$A:$BL,IF($A$1,MATCH(RIGHT($A39,LEN($A39)-1),Sheet5!$A:$A,0),MATCH($C39,Sheet5!$B:$B,0)),MATCH(AK$1,Sheet5!$A$1:$BL$1,0))</f>
        <v/>
      </c>
      <c r="AL39" s="2" t="str">
        <f>INDEX(Sheet5!$A:$BL,IF($A$1,MATCH(RIGHT($A39,LEN($A39)-1),Sheet5!$A:$A,0),MATCH($C39,Sheet5!$B:$B,0)),MATCH(AL$1,Sheet5!$A$1:$BL$1,0))</f>
        <v>20230630</v>
      </c>
      <c r="AM39" s="2" t="str">
        <f>INDEX(Sheet5!$A:$BL,IF($A$1,MATCH(RIGHT($A39,LEN($A39)-1),Sheet5!$A:$A,0),MATCH($C39,Sheet5!$B:$B,0)),MATCH(AM$1,Sheet5!$A$1:$BL$1,0))</f>
        <v>01013233</v>
      </c>
      <c r="AN39" s="2" t="str">
        <f>INDEX(Sheet5!$A:$BL,IF($A$1,MATCH(RIGHT($A39,LEN($A39)-1),Sheet5!$A:$A,0),MATCH($C39,Sheet5!$B:$B,0)),MATCH(AN$1,Sheet5!$A$1:$BL$1,0))</f>
        <v/>
      </c>
      <c r="AO39" s="2" t="str">
        <f>INDEX(Sheet5!$A:$BL,IF($A$1,MATCH(RIGHT($A39,LEN($A39)-1),Sheet5!$A:$A,0),MATCH($C39,Sheet5!$B:$B,0)),MATCH(AO$1,Sheet5!$A$1:$BL$1,0))</f>
        <v/>
      </c>
      <c r="AP39" s="2" t="str">
        <f>INDEX(Sheet5!$A:$BL,IF($A$1,MATCH(RIGHT($A39,LEN($A39)-1),Sheet5!$A:$A,0),MATCH($C39,Sheet5!$B:$B,0)),MATCH(AP$1,Sheet5!$A$1:$BL$1,0))</f>
        <v>A4ABCE</v>
      </c>
      <c r="AQ39" s="2" t="str">
        <f>INDEX(Sheet5!$A:$BL,IF($A$1,MATCH(RIGHT($A39,LEN($A39)-1),Sheet5!$A:$A,0),MATCH($C39,Sheet5!$B:$B,0)),MATCH(AQ$1,Sheet5!$A$1:$BL$1,0))</f>
        <v>4220016^</v>
      </c>
      <c r="AR39" s="2">
        <f>INDEX(Sheet5!$A:$BL,IF($A$1,MATCH(RIGHT($A39,LEN($A39)-1),Sheet5!$A:$A,0),MATCH($C39,Sheet5!$B:$B,0)),MATCH(AR$1,Sheet5!$A$1:$BL$1,0))</f>
        <v>43991</v>
      </c>
      <c r="AS39" s="2">
        <f>INDEX(Sheet5!$A:$BL,IF($A$1,MATCH(RIGHT($A39,LEN($A39)-1),Sheet5!$A:$A,0),MATCH($C39,Sheet5!$B:$B,0)),MATCH(AS$1,Sheet5!$A$1:$BL$1,0))</f>
        <v>43991</v>
      </c>
      <c r="AT39" s="2">
        <f>INDEX(Sheet5!$A:$BL,IF($A$1,MATCH(RIGHT($A39,LEN($A39)-1),Sheet5!$A:$A,0),MATCH($C39,Sheet5!$B:$B,0)),MATCH(AT$1,Sheet5!$A$1:$BL$1,0))</f>
        <v>41897</v>
      </c>
      <c r="AU39" s="2">
        <f>INDEX(Sheet5!$A:$BL,IF($A$1,MATCH(RIGHT($A39,LEN($A39)-1),Sheet5!$A:$A,0),MATCH($C39,Sheet5!$B:$B,0)),MATCH(AU$1,Sheet5!$A$1:$BL$1,0))</f>
        <v>45107</v>
      </c>
    </row>
    <row r="40" spans="1:47" x14ac:dyDescent="0.25">
      <c r="A40" t="s">
        <v>360</v>
      </c>
      <c r="B40" t="s">
        <v>11</v>
      </c>
      <c r="C40" t="s">
        <v>361</v>
      </c>
      <c r="E40" t="s">
        <v>300</v>
      </c>
      <c r="H40">
        <v>2010</v>
      </c>
      <c r="I40" s="2" t="e">
        <f>INDEX(Sheet5!$A:$BL,IF($A$1,MATCH(RIGHT($A40,LEN($A40)-1),Sheet5!$A:$A,0),MATCH($C40,Sheet5!$B:$B,0)),MATCH(I$1,Sheet5!$A$1:$BL$1,0))</f>
        <v>#N/A</v>
      </c>
      <c r="J40" s="2" t="e">
        <f>INDEX(Sheet5!$A:$BL,IF($A$1,MATCH(RIGHT($A40,LEN($A40)-1),Sheet5!$A:$A,0),MATCH($C40,Sheet5!$B:$B,0)),MATCH(J$1,Sheet5!$A$1:$BL$1,0))</f>
        <v>#N/A</v>
      </c>
      <c r="K40" s="2" t="e">
        <f>INDEX(Sheet5!$A:$BL,IF($A$1,MATCH(RIGHT($A40,LEN($A40)-1),Sheet5!$A:$A,0),MATCH($C40,Sheet5!$B:$B,0)),MATCH(K$1,Sheet5!$A$1:$BL$1,0))</f>
        <v>#N/A</v>
      </c>
      <c r="L40" s="2" t="e">
        <f>INDEX(Sheet5!$A:$BL,IF($A$1,MATCH(RIGHT($A40,LEN($A40)-1),Sheet5!$A:$A,0),MATCH($C40,Sheet5!$B:$B,0)),MATCH(L$1,Sheet5!$A$1:$BL$1,0))</f>
        <v>#N/A</v>
      </c>
      <c r="M40" s="2" t="e">
        <f>INDEX(Sheet5!$A:$BL,IF($A$1,MATCH(RIGHT($A40,LEN($A40)-1),Sheet5!$A:$A,0),MATCH($C40,Sheet5!$B:$B,0)),MATCH(M$1,Sheet5!$A$1:$BL$1,0))</f>
        <v>#N/A</v>
      </c>
      <c r="N40" s="2" t="e">
        <f>INDEX(Sheet5!$A:$BL,IF($A$1,MATCH(RIGHT($A40,LEN($A40)-1),Sheet5!$A:$A,0),MATCH($C40,Sheet5!$B:$B,0)),MATCH(N$1,Sheet5!$A$1:$BL$1,0))</f>
        <v>#N/A</v>
      </c>
      <c r="O40" s="2" t="e">
        <f>INDEX(Sheet5!$A:$BL,IF($A$1,MATCH(RIGHT($A40,LEN($A40)-1),Sheet5!$A:$A,0),MATCH($C40,Sheet5!$B:$B,0)),MATCH(O$1,Sheet5!$A$1:$BL$1,0))</f>
        <v>#N/A</v>
      </c>
      <c r="P40" s="2" t="e">
        <f>INDEX(Sheet5!$A:$BL,IF($A$1,MATCH(RIGHT($A40,LEN($A40)-1),Sheet5!$A:$A,0),MATCH($C40,Sheet5!$B:$B,0)),MATCH(P$1,Sheet5!$A$1:$BL$1,0))</f>
        <v>#N/A</v>
      </c>
      <c r="Q40" s="2" t="e">
        <f>INDEX(Sheet5!$A:$BL,IF($A$1,MATCH(RIGHT($A40,LEN($A40)-1),Sheet5!$A:$A,0),MATCH($C40,Sheet5!$B:$B,0)),MATCH(Q$1,Sheet5!$A$1:$BL$1,0))</f>
        <v>#N/A</v>
      </c>
      <c r="R40" s="2" t="e">
        <f>INDEX(Sheet5!$A:$BL,IF($A$1,MATCH(RIGHT($A40,LEN($A40)-1),Sheet5!$A:$A,0),MATCH($C40,Sheet5!$B:$B,0)),MATCH(R$1,Sheet5!$A$1:$BL$1,0))</f>
        <v>#N/A</v>
      </c>
      <c r="S40" s="2" t="e">
        <f>INDEX(Sheet5!$A:$BL,IF($A$1,MATCH(RIGHT($A40,LEN($A40)-1),Sheet5!$A:$A,0),MATCH($C40,Sheet5!$B:$B,0)),MATCH(S$1,Sheet5!$A$1:$BL$1,0))</f>
        <v>#N/A</v>
      </c>
      <c r="T40" s="2" t="e">
        <f>INDEX(Sheet5!$A:$BL,IF($A$1,MATCH(RIGHT($A40,LEN($A40)-1),Sheet5!$A:$A,0),MATCH($C40,Sheet5!$B:$B,0)),MATCH(T$1,Sheet5!$A$1:$BL$1,0))</f>
        <v>#N/A</v>
      </c>
      <c r="U40" s="2" t="e">
        <f>INDEX(Sheet5!$A:$BL,IF($A$1,MATCH(RIGHT($A40,LEN($A40)-1),Sheet5!$A:$A,0),MATCH($C40,Sheet5!$B:$B,0)),MATCH(U$1,Sheet5!$A$1:$BL$1,0))</f>
        <v>#N/A</v>
      </c>
      <c r="V40" s="2" t="e">
        <f>INDEX(Sheet5!$A:$BL,IF($A$1,MATCH(RIGHT($A40,LEN($A40)-1),Sheet5!$A:$A,0),MATCH($C40,Sheet5!$B:$B,0)),MATCH(V$1,Sheet5!$A$1:$BL$1,0))</f>
        <v>#N/A</v>
      </c>
      <c r="W40" s="2" t="e">
        <f>INDEX(Sheet5!$A:$BL,IF($A$1,MATCH(RIGHT($A40,LEN($A40)-1),Sheet5!$A:$A,0),MATCH($C40,Sheet5!$B:$B,0)),MATCH(W$1,Sheet5!$A$1:$BL$1,0))</f>
        <v>#N/A</v>
      </c>
      <c r="X40" s="2" t="e">
        <f>INDEX(Sheet5!$A:$BL,IF($A$1,MATCH(RIGHT($A40,LEN($A40)-1),Sheet5!$A:$A,0),MATCH($C40,Sheet5!$B:$B,0)),MATCH(X$1,Sheet5!$A$1:$BL$1,0))</f>
        <v>#N/A</v>
      </c>
      <c r="Y40" s="2" t="e">
        <f>INDEX(Sheet5!$A:$BL,IF($A$1,MATCH(RIGHT($A40,LEN($A40)-1),Sheet5!$A:$A,0),MATCH($C40,Sheet5!$B:$B,0)),MATCH(Y$1,Sheet5!$A$1:$BL$1,0))</f>
        <v>#N/A</v>
      </c>
      <c r="Z40" s="2" t="e">
        <f>INDEX(Sheet5!$A:$BL,IF($A$1,MATCH(RIGHT($A40,LEN($A40)-1),Sheet5!$A:$A,0),MATCH($C40,Sheet5!$B:$B,0)),MATCH(Z$1,Sheet5!$A$1:$BL$1,0))</f>
        <v>#N/A</v>
      </c>
      <c r="AA40" s="2" t="e">
        <f>INDEX(Sheet5!$A:$BL,IF($A$1,MATCH(RIGHT($A40,LEN($A40)-1),Sheet5!$A:$A,0),MATCH($C40,Sheet5!$B:$B,0)),MATCH(AA$1,Sheet5!$A$1:$BL$1,0))</f>
        <v>#N/A</v>
      </c>
      <c r="AB40" s="2" t="e">
        <f>INDEX(Sheet5!$A:$BL,IF($A$1,MATCH(RIGHT($A40,LEN($A40)-1),Sheet5!$A:$A,0),MATCH($C40,Sheet5!$B:$B,0)),MATCH(AB$1,Sheet5!$A$1:$BL$1,0))</f>
        <v>#N/A</v>
      </c>
      <c r="AC40" s="2" t="e">
        <f>INDEX(Sheet5!$A:$BL,IF($A$1,MATCH(RIGHT($A40,LEN($A40)-1),Sheet5!$A:$A,0),MATCH($C40,Sheet5!$B:$B,0)),MATCH(AC$1,Sheet5!$A$1:$BL$1,0))</f>
        <v>#N/A</v>
      </c>
      <c r="AD40" s="2" t="e">
        <f>INDEX(Sheet5!$A:$BL,IF($A$1,MATCH(RIGHT($A40,LEN($A40)-1),Sheet5!$A:$A,0),MATCH($C40,Sheet5!$B:$B,0)),MATCH(AD$1,Sheet5!$A$1:$BL$1,0))</f>
        <v>#N/A</v>
      </c>
      <c r="AE40" s="2" t="e">
        <f>INDEX(Sheet5!$A:$BL,IF($A$1,MATCH(RIGHT($A40,LEN($A40)-1),Sheet5!$A:$A,0),MATCH($C40,Sheet5!$B:$B,0)),MATCH(AE$1,Sheet5!$A$1:$BL$1,0))</f>
        <v>#N/A</v>
      </c>
      <c r="AF40" s="2" t="e">
        <f>INDEX(Sheet5!$A:$BL,IF($A$1,MATCH(RIGHT($A40,LEN($A40)-1),Sheet5!$A:$A,0),MATCH($C40,Sheet5!$B:$B,0)),MATCH(AF$1,Sheet5!$A$1:$BL$1,0))</f>
        <v>#N/A</v>
      </c>
      <c r="AG40" s="2" t="e">
        <f>INDEX(Sheet5!$A:$BL,IF($A$1,MATCH(RIGHT($A40,LEN($A40)-1),Sheet5!$A:$A,0),MATCH($C40,Sheet5!$B:$B,0)),MATCH(AG$1,Sheet5!$A$1:$BL$1,0))</f>
        <v>#N/A</v>
      </c>
      <c r="AH40" s="2" t="e">
        <f>INDEX(Sheet5!$A:$BL,IF($A$1,MATCH(RIGHT($A40,LEN($A40)-1),Sheet5!$A:$A,0),MATCH($C40,Sheet5!$B:$B,0)),MATCH(AH$1,Sheet5!$A$1:$BL$1,0))</f>
        <v>#N/A</v>
      </c>
      <c r="AI40" s="2" t="e">
        <f>INDEX(Sheet5!$A:$BL,IF($A$1,MATCH(RIGHT($A40,LEN($A40)-1),Sheet5!$A:$A,0),MATCH($C40,Sheet5!$B:$B,0)),MATCH(AI$1,Sheet5!$A$1:$BL$1,0))</f>
        <v>#N/A</v>
      </c>
      <c r="AJ40" s="2" t="e">
        <f>INDEX(Sheet5!$A:$BL,IF($A$1,MATCH(RIGHT($A40,LEN($A40)-1),Sheet5!$A:$A,0),MATCH($C40,Sheet5!$B:$B,0)),MATCH(AJ$1,Sheet5!$A$1:$BL$1,0))</f>
        <v>#N/A</v>
      </c>
      <c r="AK40" s="2" t="e">
        <f>INDEX(Sheet5!$A:$BL,IF($A$1,MATCH(RIGHT($A40,LEN($A40)-1),Sheet5!$A:$A,0),MATCH($C40,Sheet5!$B:$B,0)),MATCH(AK$1,Sheet5!$A$1:$BL$1,0))</f>
        <v>#N/A</v>
      </c>
      <c r="AL40" s="2" t="e">
        <f>INDEX(Sheet5!$A:$BL,IF($A$1,MATCH(RIGHT($A40,LEN($A40)-1),Sheet5!$A:$A,0),MATCH($C40,Sheet5!$B:$B,0)),MATCH(AL$1,Sheet5!$A$1:$BL$1,0))</f>
        <v>#N/A</v>
      </c>
      <c r="AM40" s="2" t="e">
        <f>INDEX(Sheet5!$A:$BL,IF($A$1,MATCH(RIGHT($A40,LEN($A40)-1),Sheet5!$A:$A,0),MATCH($C40,Sheet5!$B:$B,0)),MATCH(AM$1,Sheet5!$A$1:$BL$1,0))</f>
        <v>#N/A</v>
      </c>
      <c r="AN40" s="2" t="e">
        <f>INDEX(Sheet5!$A:$BL,IF($A$1,MATCH(RIGHT($A40,LEN($A40)-1),Sheet5!$A:$A,0),MATCH($C40,Sheet5!$B:$B,0)),MATCH(AN$1,Sheet5!$A$1:$BL$1,0))</f>
        <v>#N/A</v>
      </c>
      <c r="AO40" s="2" t="e">
        <f>INDEX(Sheet5!$A:$BL,IF($A$1,MATCH(RIGHT($A40,LEN($A40)-1),Sheet5!$A:$A,0),MATCH($C40,Sheet5!$B:$B,0)),MATCH(AO$1,Sheet5!$A$1:$BL$1,0))</f>
        <v>#N/A</v>
      </c>
      <c r="AP40" s="2" t="e">
        <f>INDEX(Sheet5!$A:$BL,IF($A$1,MATCH(RIGHT($A40,LEN($A40)-1),Sheet5!$A:$A,0),MATCH($C40,Sheet5!$B:$B,0)),MATCH(AP$1,Sheet5!$A$1:$BL$1,0))</f>
        <v>#N/A</v>
      </c>
      <c r="AQ40" s="2" t="e">
        <f>INDEX(Sheet5!$A:$BL,IF($A$1,MATCH(RIGHT($A40,LEN($A40)-1),Sheet5!$A:$A,0),MATCH($C40,Sheet5!$B:$B,0)),MATCH(AQ$1,Sheet5!$A$1:$BL$1,0))</f>
        <v>#N/A</v>
      </c>
      <c r="AR40" s="2" t="e">
        <f>INDEX(Sheet5!$A:$BL,IF($A$1,MATCH(RIGHT($A40,LEN($A40)-1),Sheet5!$A:$A,0),MATCH($C40,Sheet5!$B:$B,0)),MATCH(AR$1,Sheet5!$A$1:$BL$1,0))</f>
        <v>#N/A</v>
      </c>
      <c r="AS40" s="2" t="e">
        <f>INDEX(Sheet5!$A:$BL,IF($A$1,MATCH(RIGHT($A40,LEN($A40)-1),Sheet5!$A:$A,0),MATCH($C40,Sheet5!$B:$B,0)),MATCH(AS$1,Sheet5!$A$1:$BL$1,0))</f>
        <v>#N/A</v>
      </c>
      <c r="AT40" s="2" t="e">
        <f>INDEX(Sheet5!$A:$BL,IF($A$1,MATCH(RIGHT($A40,LEN($A40)-1),Sheet5!$A:$A,0),MATCH($C40,Sheet5!$B:$B,0)),MATCH(AT$1,Sheet5!$A$1:$BL$1,0))</f>
        <v>#N/A</v>
      </c>
      <c r="AU40" s="2" t="e">
        <f>INDEX(Sheet5!$A:$BL,IF($A$1,MATCH(RIGHT($A40,LEN($A40)-1),Sheet5!$A:$A,0),MATCH($C40,Sheet5!$B:$B,0)),MATCH(AU$1,Sheet5!$A$1:$BL$1,0))</f>
        <v>#N/A</v>
      </c>
    </row>
    <row r="41" spans="1:47" hidden="1" x14ac:dyDescent="0.25">
      <c r="A41" t="s">
        <v>366</v>
      </c>
      <c r="B41" t="s">
        <v>11</v>
      </c>
      <c r="C41" t="s">
        <v>367</v>
      </c>
      <c r="E41" t="s">
        <v>14</v>
      </c>
      <c r="H41">
        <v>2010</v>
      </c>
      <c r="I41" s="2" t="str">
        <f>INDEX(Sheet5!$A:$BL,IF($A$1,MATCH(RIGHT($A41,LEN($A41)-1),Sheet5!$A:$A,0),MATCH($C41,Sheet5!$B:$B,0)),MATCH(I$1,Sheet5!$A$1:$BL$1,0))</f>
        <v>349AJ</v>
      </c>
      <c r="J41" s="2" t="str">
        <f>INDEX(Sheet5!$A:$BL,IF($A$1,MATCH(RIGHT($A41,LEN($A41)-1),Sheet5!$A:$A,0),MATCH($C41,Sheet5!$B:$B,0)),MATCH(J$1,Sheet5!$A$1:$BL$1,0))</f>
        <v>RC-42</v>
      </c>
      <c r="K41" s="2" t="str">
        <f>INDEX(Sheet5!$A:$BL,IF($A$1,MATCH(RIGHT($A41,LEN($A41)-1),Sheet5!$A:$A,0),MATCH($C41,Sheet5!$B:$B,0)),MATCH(K$1,Sheet5!$A$1:$BL$1,0))</f>
        <v>4220016</v>
      </c>
      <c r="L41" s="2" t="str">
        <f>INDEX(Sheet5!$A:$BL,IF($A$1,MATCH(RIGHT($A41,LEN($A41)-1),Sheet5!$A:$A,0),MATCH($C41,Sheet5!$B:$B,0)),MATCH(L$1,Sheet5!$A$1:$BL$1,0))</f>
        <v>52187</v>
      </c>
      <c r="M41" s="2">
        <f>INDEX(Sheet5!$A:$BL,IF($A$1,MATCH(RIGHT($A41,LEN($A41)-1),Sheet5!$A:$A,0),MATCH($C41,Sheet5!$B:$B,0)),MATCH(M$1,Sheet5!$A$1:$BL$1,0))</f>
        <v>2010</v>
      </c>
      <c r="N41" s="2">
        <f>INDEX(Sheet5!$A:$BL,IF($A$1,MATCH(RIGHT($A41,LEN($A41)-1),Sheet5!$A:$A,0),MATCH($C41,Sheet5!$B:$B,0)),MATCH(N$1,Sheet5!$A$1:$BL$1,0))</f>
        <v>3</v>
      </c>
      <c r="O41" s="2" t="str">
        <f>INDEX(Sheet5!$A:$BL,IF($A$1,MATCH(RIGHT($A41,LEN($A41)-1),Sheet5!$A:$A,0),MATCH($C41,Sheet5!$B:$B,0)),MATCH(O$1,Sheet5!$A$1:$BL$1,0))</f>
        <v>BANK OF UTAH TRUSTEE</v>
      </c>
      <c r="P41" s="2" t="str">
        <f>INDEX(Sheet5!$A:$BL,IF($A$1,MATCH(RIGHT($A41,LEN($A41)-1),Sheet5!$A:$A,0),MATCH($C41,Sheet5!$B:$B,0)),MATCH(P$1,Sheet5!$A$1:$BL$1,0))</f>
        <v>50 S 200 E STE 110</v>
      </c>
      <c r="Q41" s="2" t="str">
        <f>INDEX(Sheet5!$A:$BL,IF($A$1,MATCH(RIGHT($A41,LEN($A41)-1),Sheet5!$A:$A,0),MATCH($C41,Sheet5!$B:$B,0)),MATCH(Q$1,Sheet5!$A$1:$BL$1,0))</f>
        <v/>
      </c>
      <c r="R41" s="2" t="str">
        <f>INDEX(Sheet5!$A:$BL,IF($A$1,MATCH(RIGHT($A41,LEN($A41)-1),Sheet5!$A:$A,0),MATCH($C41,Sheet5!$B:$B,0)),MATCH(R$1,Sheet5!$A$1:$BL$1,0))</f>
        <v>SALT LAKE CITY</v>
      </c>
      <c r="S41" s="2" t="str">
        <f>INDEX(Sheet5!$A:$BL,IF($A$1,MATCH(RIGHT($A41,LEN($A41)-1),Sheet5!$A:$A,0),MATCH($C41,Sheet5!$B:$B,0)),MATCH(S$1,Sheet5!$A$1:$BL$1,0))</f>
        <v>UT</v>
      </c>
      <c r="T41" s="2" t="str">
        <f>INDEX(Sheet5!$A:$BL,IF($A$1,MATCH(RIGHT($A41,LEN($A41)-1),Sheet5!$A:$A,0),MATCH($C41,Sheet5!$B:$B,0)),MATCH(T$1,Sheet5!$A$1:$BL$1,0))</f>
        <v>841111617</v>
      </c>
      <c r="U41" s="2" t="str">
        <f>INDEX(Sheet5!$A:$BL,IF($A$1,MATCH(RIGHT($A41,LEN($A41)-1),Sheet5!$A:$A,0),MATCH($C41,Sheet5!$B:$B,0)),MATCH(U$1,Sheet5!$A$1:$BL$1,0))</f>
        <v>S</v>
      </c>
      <c r="V41" s="2">
        <f>INDEX(Sheet5!$A:$BL,IF($A$1,MATCH(RIGHT($A41,LEN($A41)-1),Sheet5!$A:$A,0),MATCH($C41,Sheet5!$B:$B,0)),MATCH(V$1,Sheet5!$A$1:$BL$1,0))</f>
        <v>35</v>
      </c>
      <c r="W41" s="2" t="str">
        <f>INDEX(Sheet5!$A:$BL,IF($A$1,MATCH(RIGHT($A41,LEN($A41)-1),Sheet5!$A:$A,0),MATCH($C41,Sheet5!$B:$B,0)),MATCH(W$1,Sheet5!$A$1:$BL$1,0))</f>
        <v>US</v>
      </c>
      <c r="X41" s="2" t="str">
        <f>INDEX(Sheet5!$A:$BL,IF($A$1,MATCH(RIGHT($A41,LEN($A41)-1),Sheet5!$A:$A,0),MATCH($C41,Sheet5!$B:$B,0)),MATCH(X$1,Sheet5!$A$1:$BL$1,0))</f>
        <v>20190418</v>
      </c>
      <c r="Y41" s="2" t="str">
        <f>INDEX(Sheet5!$A:$BL,IF($A$1,MATCH(RIGHT($A41,LEN($A41)-1),Sheet5!$A:$A,0),MATCH($C41,Sheet5!$B:$B,0)),MATCH(Y$1,Sheet5!$A$1:$BL$1,0))</f>
        <v>20181213</v>
      </c>
      <c r="Z41" s="2" t="str">
        <f>INDEX(Sheet5!$A:$BL,IF($A$1,MATCH(RIGHT($A41,LEN($A41)-1),Sheet5!$A:$A,0),MATCH($C41,Sheet5!$B:$B,0)),MATCH(Z$1,Sheet5!$A$1:$BL$1,0))</f>
        <v>1T</v>
      </c>
      <c r="AA41" s="2" t="str">
        <f>INDEX(Sheet5!$A:$BL,IF($A$1,MATCH(RIGHT($A41,LEN($A41)-1),Sheet5!$A:$A,0),MATCH($C41,Sheet5!$B:$B,0)),MATCH(AA$1,Sheet5!$A$1:$BL$1,0))</f>
        <v>5</v>
      </c>
      <c r="AB41" s="2">
        <f>INDEX(Sheet5!$A:$BL,IF($A$1,MATCH(RIGHT($A41,LEN($A41)-1),Sheet5!$A:$A,0),MATCH($C41,Sheet5!$B:$B,0)),MATCH(AB$1,Sheet5!$A$1:$BL$1,0))</f>
        <v>5</v>
      </c>
      <c r="AC41" s="2" t="str">
        <f>INDEX(Sheet5!$A:$BL,IF($A$1,MATCH(RIGHT($A41,LEN($A41)-1),Sheet5!$A:$A,0),MATCH($C41,Sheet5!$B:$B,0)),MATCH(AC$1,Sheet5!$A$1:$BL$1,0))</f>
        <v>V</v>
      </c>
      <c r="AD41" s="2" t="str">
        <f>INDEX(Sheet5!$A:$BL,IF($A$1,MATCH(RIGHT($A41,LEN($A41)-1),Sheet5!$A:$A,0),MATCH($C41,Sheet5!$B:$B,0)),MATCH(AD$1,Sheet5!$A$1:$BL$1,0))</f>
        <v>50757306</v>
      </c>
      <c r="AE41" s="2" t="str">
        <f>INDEX(Sheet5!$A:$BL,IF($A$1,MATCH(RIGHT($A41,LEN($A41)-1),Sheet5!$A:$A,0),MATCH($C41,Sheet5!$B:$B,0)),MATCH(AE$1,Sheet5!$A$1:$BL$1,0))</f>
        <v/>
      </c>
      <c r="AF41" s="2" t="str">
        <f>INDEX(Sheet5!$A:$BL,IF($A$1,MATCH(RIGHT($A41,LEN($A41)-1),Sheet5!$A:$A,0),MATCH($C41,Sheet5!$B:$B,0)),MATCH(AF$1,Sheet5!$A$1:$BL$1,0))</f>
        <v>20120508</v>
      </c>
      <c r="AG41" s="2" t="str">
        <f>INDEX(Sheet5!$A:$BL,IF($A$1,MATCH(RIGHT($A41,LEN($A41)-1),Sheet5!$A:$A,0),MATCH($C41,Sheet5!$B:$B,0)),MATCH(AG$1,Sheet5!$A$1:$BL$1,0))</f>
        <v/>
      </c>
      <c r="AH41" s="2" t="str">
        <f>INDEX(Sheet5!$A:$BL,IF($A$1,MATCH(RIGHT($A41,LEN($A41)-1),Sheet5!$A:$A,0),MATCH($C41,Sheet5!$B:$B,0)),MATCH(AH$1,Sheet5!$A$1:$BL$1,0))</f>
        <v/>
      </c>
      <c r="AI41" s="2" t="str">
        <f>INDEX(Sheet5!$A:$BL,IF($A$1,MATCH(RIGHT($A41,LEN($A41)-1),Sheet5!$A:$A,0),MATCH($C41,Sheet5!$B:$B,0)),MATCH(AI$1,Sheet5!$A$1:$BL$1,0))</f>
        <v/>
      </c>
      <c r="AJ41" s="2" t="str">
        <f>INDEX(Sheet5!$A:$BL,IF($A$1,MATCH(RIGHT($A41,LEN($A41)-1),Sheet5!$A:$A,0),MATCH($C41,Sheet5!$B:$B,0)),MATCH(AJ$1,Sheet5!$A$1:$BL$1,0))</f>
        <v/>
      </c>
      <c r="AK41" s="2" t="str">
        <f>INDEX(Sheet5!$A:$BL,IF($A$1,MATCH(RIGHT($A41,LEN($A41)-1),Sheet5!$A:$A,0),MATCH($C41,Sheet5!$B:$B,0)),MATCH(AK$1,Sheet5!$A$1:$BL$1,0))</f>
        <v/>
      </c>
      <c r="AL41" s="2" t="str">
        <f>INDEX(Sheet5!$A:$BL,IF($A$1,MATCH(RIGHT($A41,LEN($A41)-1),Sheet5!$A:$A,0),MATCH($C41,Sheet5!$B:$B,0)),MATCH(AL$1,Sheet5!$A$1:$BL$1,0))</f>
        <v>20211231</v>
      </c>
      <c r="AM41" s="2" t="str">
        <f>INDEX(Sheet5!$A:$BL,IF($A$1,MATCH(RIGHT($A41,LEN($A41)-1),Sheet5!$A:$A,0),MATCH($C41,Sheet5!$B:$B,0)),MATCH(AM$1,Sheet5!$A$1:$BL$1,0))</f>
        <v>01012297</v>
      </c>
      <c r="AN41" s="2" t="str">
        <f>INDEX(Sheet5!$A:$BL,IF($A$1,MATCH(RIGHT($A41,LEN($A41)-1),Sheet5!$A:$A,0),MATCH($C41,Sheet5!$B:$B,0)),MATCH(AN$1,Sheet5!$A$1:$BL$1,0))</f>
        <v/>
      </c>
      <c r="AO41" s="2" t="str">
        <f>INDEX(Sheet5!$A:$BL,IF($A$1,MATCH(RIGHT($A41,LEN($A41)-1),Sheet5!$A:$A,0),MATCH($C41,Sheet5!$B:$B,0)),MATCH(AO$1,Sheet5!$A$1:$BL$1,0))</f>
        <v/>
      </c>
      <c r="AP41" s="2" t="str">
        <f>INDEX(Sheet5!$A:$BL,IF($A$1,MATCH(RIGHT($A41,LEN($A41)-1),Sheet5!$A:$A,0),MATCH($C41,Sheet5!$B:$B,0)),MATCH(AP$1,Sheet5!$A$1:$BL$1,0))</f>
        <v>A3DEC6</v>
      </c>
      <c r="AQ41" s="2" t="str">
        <f>INDEX(Sheet5!$A:$BL,IF($A$1,MATCH(RIGHT($A41,LEN($A41)-1),Sheet5!$A:$A,0),MATCH($C41,Sheet5!$B:$B,0)),MATCH(AQ$1,Sheet5!$A$1:$BL$1,0))</f>
        <v>4220016^</v>
      </c>
      <c r="AR41" s="2">
        <f>INDEX(Sheet5!$A:$BL,IF($A$1,MATCH(RIGHT($A41,LEN($A41)-1),Sheet5!$A:$A,0),MATCH($C41,Sheet5!$B:$B,0)),MATCH(AR$1,Sheet5!$A$1:$BL$1,0))</f>
        <v>43573</v>
      </c>
      <c r="AS41" s="2">
        <f>INDEX(Sheet5!$A:$BL,IF($A$1,MATCH(RIGHT($A41,LEN($A41)-1),Sheet5!$A:$A,0),MATCH($C41,Sheet5!$B:$B,0)),MATCH(AS$1,Sheet5!$A$1:$BL$1,0))</f>
        <v>43447</v>
      </c>
      <c r="AT41" s="2">
        <f>INDEX(Sheet5!$A:$BL,IF($A$1,MATCH(RIGHT($A41,LEN($A41)-1),Sheet5!$A:$A,0),MATCH($C41,Sheet5!$B:$B,0)),MATCH(AT$1,Sheet5!$A$1:$BL$1,0))</f>
        <v>41037</v>
      </c>
      <c r="AU41" s="2">
        <f>INDEX(Sheet5!$A:$BL,IF($A$1,MATCH(RIGHT($A41,LEN($A41)-1),Sheet5!$A:$A,0),MATCH($C41,Sheet5!$B:$B,0)),MATCH(AU$1,Sheet5!$A$1:$BL$1,0))</f>
        <v>44561</v>
      </c>
    </row>
    <row r="42" spans="1:47" x14ac:dyDescent="0.25">
      <c r="A42" t="s">
        <v>374</v>
      </c>
      <c r="B42" t="s">
        <v>11</v>
      </c>
      <c r="C42" t="s">
        <v>375</v>
      </c>
      <c r="E42" t="s">
        <v>14</v>
      </c>
      <c r="G42" t="s">
        <v>376</v>
      </c>
      <c r="H42">
        <v>2009</v>
      </c>
      <c r="I42" s="2" t="e">
        <f>INDEX(Sheet5!$A:$BL,IF($A$1,MATCH(RIGHT($A42,LEN($A42)-1),Sheet5!$A:$A,0),MATCH($C42,Sheet5!$B:$B,0)),MATCH(I$1,Sheet5!$A$1:$BL$1,0))</f>
        <v>#N/A</v>
      </c>
      <c r="J42" s="2" t="e">
        <f>INDEX(Sheet5!$A:$BL,IF($A$1,MATCH(RIGHT($A42,LEN($A42)-1),Sheet5!$A:$A,0),MATCH($C42,Sheet5!$B:$B,0)),MATCH(J$1,Sheet5!$A$1:$BL$1,0))</f>
        <v>#N/A</v>
      </c>
      <c r="K42" s="2" t="e">
        <f>INDEX(Sheet5!$A:$BL,IF($A$1,MATCH(RIGHT($A42,LEN($A42)-1),Sheet5!$A:$A,0),MATCH($C42,Sheet5!$B:$B,0)),MATCH(K$1,Sheet5!$A$1:$BL$1,0))</f>
        <v>#N/A</v>
      </c>
      <c r="L42" s="2" t="e">
        <f>INDEX(Sheet5!$A:$BL,IF($A$1,MATCH(RIGHT($A42,LEN($A42)-1),Sheet5!$A:$A,0),MATCH($C42,Sheet5!$B:$B,0)),MATCH(L$1,Sheet5!$A$1:$BL$1,0))</f>
        <v>#N/A</v>
      </c>
      <c r="M42" s="2" t="e">
        <f>INDEX(Sheet5!$A:$BL,IF($A$1,MATCH(RIGHT($A42,LEN($A42)-1),Sheet5!$A:$A,0),MATCH($C42,Sheet5!$B:$B,0)),MATCH(M$1,Sheet5!$A$1:$BL$1,0))</f>
        <v>#N/A</v>
      </c>
      <c r="N42" s="2" t="e">
        <f>INDEX(Sheet5!$A:$BL,IF($A$1,MATCH(RIGHT($A42,LEN($A42)-1),Sheet5!$A:$A,0),MATCH($C42,Sheet5!$B:$B,0)),MATCH(N$1,Sheet5!$A$1:$BL$1,0))</f>
        <v>#N/A</v>
      </c>
      <c r="O42" s="2" t="e">
        <f>INDEX(Sheet5!$A:$BL,IF($A$1,MATCH(RIGHT($A42,LEN($A42)-1),Sheet5!$A:$A,0),MATCH($C42,Sheet5!$B:$B,0)),MATCH(O$1,Sheet5!$A$1:$BL$1,0))</f>
        <v>#N/A</v>
      </c>
      <c r="P42" s="2" t="e">
        <f>INDEX(Sheet5!$A:$BL,IF($A$1,MATCH(RIGHT($A42,LEN($A42)-1),Sheet5!$A:$A,0),MATCH($C42,Sheet5!$B:$B,0)),MATCH(P$1,Sheet5!$A$1:$BL$1,0))</f>
        <v>#N/A</v>
      </c>
      <c r="Q42" s="2" t="e">
        <f>INDEX(Sheet5!$A:$BL,IF($A$1,MATCH(RIGHT($A42,LEN($A42)-1),Sheet5!$A:$A,0),MATCH($C42,Sheet5!$B:$B,0)),MATCH(Q$1,Sheet5!$A$1:$BL$1,0))</f>
        <v>#N/A</v>
      </c>
      <c r="R42" s="2" t="e">
        <f>INDEX(Sheet5!$A:$BL,IF($A$1,MATCH(RIGHT($A42,LEN($A42)-1),Sheet5!$A:$A,0),MATCH($C42,Sheet5!$B:$B,0)),MATCH(R$1,Sheet5!$A$1:$BL$1,0))</f>
        <v>#N/A</v>
      </c>
      <c r="S42" s="2" t="e">
        <f>INDEX(Sheet5!$A:$BL,IF($A$1,MATCH(RIGHT($A42,LEN($A42)-1),Sheet5!$A:$A,0),MATCH($C42,Sheet5!$B:$B,0)),MATCH(S$1,Sheet5!$A$1:$BL$1,0))</f>
        <v>#N/A</v>
      </c>
      <c r="T42" s="2" t="e">
        <f>INDEX(Sheet5!$A:$BL,IF($A$1,MATCH(RIGHT($A42,LEN($A42)-1),Sheet5!$A:$A,0),MATCH($C42,Sheet5!$B:$B,0)),MATCH(T$1,Sheet5!$A$1:$BL$1,0))</f>
        <v>#N/A</v>
      </c>
      <c r="U42" s="2" t="e">
        <f>INDEX(Sheet5!$A:$BL,IF($A$1,MATCH(RIGHT($A42,LEN($A42)-1),Sheet5!$A:$A,0),MATCH($C42,Sheet5!$B:$B,0)),MATCH(U$1,Sheet5!$A$1:$BL$1,0))</f>
        <v>#N/A</v>
      </c>
      <c r="V42" s="2" t="e">
        <f>INDEX(Sheet5!$A:$BL,IF($A$1,MATCH(RIGHT($A42,LEN($A42)-1),Sheet5!$A:$A,0),MATCH($C42,Sheet5!$B:$B,0)),MATCH(V$1,Sheet5!$A$1:$BL$1,0))</f>
        <v>#N/A</v>
      </c>
      <c r="W42" s="2" t="e">
        <f>INDEX(Sheet5!$A:$BL,IF($A$1,MATCH(RIGHT($A42,LEN($A42)-1),Sheet5!$A:$A,0),MATCH($C42,Sheet5!$B:$B,0)),MATCH(W$1,Sheet5!$A$1:$BL$1,0))</f>
        <v>#N/A</v>
      </c>
      <c r="X42" s="2" t="e">
        <f>INDEX(Sheet5!$A:$BL,IF($A$1,MATCH(RIGHT($A42,LEN($A42)-1),Sheet5!$A:$A,0),MATCH($C42,Sheet5!$B:$B,0)),MATCH(X$1,Sheet5!$A$1:$BL$1,0))</f>
        <v>#N/A</v>
      </c>
      <c r="Y42" s="2" t="e">
        <f>INDEX(Sheet5!$A:$BL,IF($A$1,MATCH(RIGHT($A42,LEN($A42)-1),Sheet5!$A:$A,0),MATCH($C42,Sheet5!$B:$B,0)),MATCH(Y$1,Sheet5!$A$1:$BL$1,0))</f>
        <v>#N/A</v>
      </c>
      <c r="Z42" s="2" t="e">
        <f>INDEX(Sheet5!$A:$BL,IF($A$1,MATCH(RIGHT($A42,LEN($A42)-1),Sheet5!$A:$A,0),MATCH($C42,Sheet5!$B:$B,0)),MATCH(Z$1,Sheet5!$A$1:$BL$1,0))</f>
        <v>#N/A</v>
      </c>
      <c r="AA42" s="2" t="e">
        <f>INDEX(Sheet5!$A:$BL,IF($A$1,MATCH(RIGHT($A42,LEN($A42)-1),Sheet5!$A:$A,0),MATCH($C42,Sheet5!$B:$B,0)),MATCH(AA$1,Sheet5!$A$1:$BL$1,0))</f>
        <v>#N/A</v>
      </c>
      <c r="AB42" s="2" t="e">
        <f>INDEX(Sheet5!$A:$BL,IF($A$1,MATCH(RIGHT($A42,LEN($A42)-1),Sheet5!$A:$A,0),MATCH($C42,Sheet5!$B:$B,0)),MATCH(AB$1,Sheet5!$A$1:$BL$1,0))</f>
        <v>#N/A</v>
      </c>
      <c r="AC42" s="2" t="e">
        <f>INDEX(Sheet5!$A:$BL,IF($A$1,MATCH(RIGHT($A42,LEN($A42)-1),Sheet5!$A:$A,0),MATCH($C42,Sheet5!$B:$B,0)),MATCH(AC$1,Sheet5!$A$1:$BL$1,0))</f>
        <v>#N/A</v>
      </c>
      <c r="AD42" s="2" t="e">
        <f>INDEX(Sheet5!$A:$BL,IF($A$1,MATCH(RIGHT($A42,LEN($A42)-1),Sheet5!$A:$A,0),MATCH($C42,Sheet5!$B:$B,0)),MATCH(AD$1,Sheet5!$A$1:$BL$1,0))</f>
        <v>#N/A</v>
      </c>
      <c r="AE42" s="2" t="e">
        <f>INDEX(Sheet5!$A:$BL,IF($A$1,MATCH(RIGHT($A42,LEN($A42)-1),Sheet5!$A:$A,0),MATCH($C42,Sheet5!$B:$B,0)),MATCH(AE$1,Sheet5!$A$1:$BL$1,0))</f>
        <v>#N/A</v>
      </c>
      <c r="AF42" s="2" t="e">
        <f>INDEX(Sheet5!$A:$BL,IF($A$1,MATCH(RIGHT($A42,LEN($A42)-1),Sheet5!$A:$A,0),MATCH($C42,Sheet5!$B:$B,0)),MATCH(AF$1,Sheet5!$A$1:$BL$1,0))</f>
        <v>#N/A</v>
      </c>
      <c r="AG42" s="2" t="e">
        <f>INDEX(Sheet5!$A:$BL,IF($A$1,MATCH(RIGHT($A42,LEN($A42)-1),Sheet5!$A:$A,0),MATCH($C42,Sheet5!$B:$B,0)),MATCH(AG$1,Sheet5!$A$1:$BL$1,0))</f>
        <v>#N/A</v>
      </c>
      <c r="AH42" s="2" t="e">
        <f>INDEX(Sheet5!$A:$BL,IF($A$1,MATCH(RIGHT($A42,LEN($A42)-1),Sheet5!$A:$A,0),MATCH($C42,Sheet5!$B:$B,0)),MATCH(AH$1,Sheet5!$A$1:$BL$1,0))</f>
        <v>#N/A</v>
      </c>
      <c r="AI42" s="2" t="e">
        <f>INDEX(Sheet5!$A:$BL,IF($A$1,MATCH(RIGHT($A42,LEN($A42)-1),Sheet5!$A:$A,0),MATCH($C42,Sheet5!$B:$B,0)),MATCH(AI$1,Sheet5!$A$1:$BL$1,0))</f>
        <v>#N/A</v>
      </c>
      <c r="AJ42" s="2" t="e">
        <f>INDEX(Sheet5!$A:$BL,IF($A$1,MATCH(RIGHT($A42,LEN($A42)-1),Sheet5!$A:$A,0),MATCH($C42,Sheet5!$B:$B,0)),MATCH(AJ$1,Sheet5!$A$1:$BL$1,0))</f>
        <v>#N/A</v>
      </c>
      <c r="AK42" s="2" t="e">
        <f>INDEX(Sheet5!$A:$BL,IF($A$1,MATCH(RIGHT($A42,LEN($A42)-1),Sheet5!$A:$A,0),MATCH($C42,Sheet5!$B:$B,0)),MATCH(AK$1,Sheet5!$A$1:$BL$1,0))</f>
        <v>#N/A</v>
      </c>
      <c r="AL42" s="2" t="e">
        <f>INDEX(Sheet5!$A:$BL,IF($A$1,MATCH(RIGHT($A42,LEN($A42)-1),Sheet5!$A:$A,0),MATCH($C42,Sheet5!$B:$B,0)),MATCH(AL$1,Sheet5!$A$1:$BL$1,0))</f>
        <v>#N/A</v>
      </c>
      <c r="AM42" s="2" t="e">
        <f>INDEX(Sheet5!$A:$BL,IF($A$1,MATCH(RIGHT($A42,LEN($A42)-1),Sheet5!$A:$A,0),MATCH($C42,Sheet5!$B:$B,0)),MATCH(AM$1,Sheet5!$A$1:$BL$1,0))</f>
        <v>#N/A</v>
      </c>
      <c r="AN42" s="2" t="e">
        <f>INDEX(Sheet5!$A:$BL,IF($A$1,MATCH(RIGHT($A42,LEN($A42)-1),Sheet5!$A:$A,0),MATCH($C42,Sheet5!$B:$B,0)),MATCH(AN$1,Sheet5!$A$1:$BL$1,0))</f>
        <v>#N/A</v>
      </c>
      <c r="AO42" s="2" t="e">
        <f>INDEX(Sheet5!$A:$BL,IF($A$1,MATCH(RIGHT($A42,LEN($A42)-1),Sheet5!$A:$A,0),MATCH($C42,Sheet5!$B:$B,0)),MATCH(AO$1,Sheet5!$A$1:$BL$1,0))</f>
        <v>#N/A</v>
      </c>
      <c r="AP42" s="2" t="e">
        <f>INDEX(Sheet5!$A:$BL,IF($A$1,MATCH(RIGHT($A42,LEN($A42)-1),Sheet5!$A:$A,0),MATCH($C42,Sheet5!$B:$B,0)),MATCH(AP$1,Sheet5!$A$1:$BL$1,0))</f>
        <v>#N/A</v>
      </c>
      <c r="AQ42" s="2" t="e">
        <f>INDEX(Sheet5!$A:$BL,IF($A$1,MATCH(RIGHT($A42,LEN($A42)-1),Sheet5!$A:$A,0),MATCH($C42,Sheet5!$B:$B,0)),MATCH(AQ$1,Sheet5!$A$1:$BL$1,0))</f>
        <v>#N/A</v>
      </c>
      <c r="AR42" s="2" t="e">
        <f>INDEX(Sheet5!$A:$BL,IF($A$1,MATCH(RIGHT($A42,LEN($A42)-1),Sheet5!$A:$A,0),MATCH($C42,Sheet5!$B:$B,0)),MATCH(AR$1,Sheet5!$A$1:$BL$1,0))</f>
        <v>#N/A</v>
      </c>
      <c r="AS42" s="2" t="e">
        <f>INDEX(Sheet5!$A:$BL,IF($A$1,MATCH(RIGHT($A42,LEN($A42)-1),Sheet5!$A:$A,0),MATCH($C42,Sheet5!$B:$B,0)),MATCH(AS$1,Sheet5!$A$1:$BL$1,0))</f>
        <v>#N/A</v>
      </c>
      <c r="AT42" s="2" t="e">
        <f>INDEX(Sheet5!$A:$BL,IF($A$1,MATCH(RIGHT($A42,LEN($A42)-1),Sheet5!$A:$A,0),MATCH($C42,Sheet5!$B:$B,0)),MATCH(AT$1,Sheet5!$A$1:$BL$1,0))</f>
        <v>#N/A</v>
      </c>
      <c r="AU42" s="2" t="e">
        <f>INDEX(Sheet5!$A:$BL,IF($A$1,MATCH(RIGHT($A42,LEN($A42)-1),Sheet5!$A:$A,0),MATCH($C42,Sheet5!$B:$B,0)),MATCH(AU$1,Sheet5!$A$1:$BL$1,0))</f>
        <v>#N/A</v>
      </c>
    </row>
    <row r="43" spans="1:47" hidden="1" x14ac:dyDescent="0.25">
      <c r="A43" t="s">
        <v>381</v>
      </c>
      <c r="B43" t="s">
        <v>11</v>
      </c>
      <c r="C43" t="s">
        <v>382</v>
      </c>
      <c r="E43" t="s">
        <v>14</v>
      </c>
      <c r="H43">
        <v>2010</v>
      </c>
      <c r="I43" s="2" t="e">
        <f>INDEX(Sheet5!$A:$BL,IF($A$1,MATCH(RIGHT($A43,LEN($A43)-1),Sheet5!$A:$A,0),MATCH($C43,Sheet5!$B:$B,0)),MATCH(I$1,Sheet5!$A$1:$BL$1,0))</f>
        <v>#N/A</v>
      </c>
      <c r="J43" s="2" t="e">
        <f>INDEX(Sheet5!$A:$BL,IF($A$1,MATCH(RIGHT($A43,LEN($A43)-1),Sheet5!$A:$A,0),MATCH($C43,Sheet5!$B:$B,0)),MATCH(J$1,Sheet5!$A$1:$BL$1,0))</f>
        <v>#N/A</v>
      </c>
      <c r="K43" s="2" t="e">
        <f>INDEX(Sheet5!$A:$BL,IF($A$1,MATCH(RIGHT($A43,LEN($A43)-1),Sheet5!$A:$A,0),MATCH($C43,Sheet5!$B:$B,0)),MATCH(K$1,Sheet5!$A$1:$BL$1,0))</f>
        <v>#N/A</v>
      </c>
      <c r="L43" s="2" t="e">
        <f>INDEX(Sheet5!$A:$BL,IF($A$1,MATCH(RIGHT($A43,LEN($A43)-1),Sheet5!$A:$A,0),MATCH($C43,Sheet5!$B:$B,0)),MATCH(L$1,Sheet5!$A$1:$BL$1,0))</f>
        <v>#N/A</v>
      </c>
      <c r="M43" s="2" t="e">
        <f>INDEX(Sheet5!$A:$BL,IF($A$1,MATCH(RIGHT($A43,LEN($A43)-1),Sheet5!$A:$A,0),MATCH($C43,Sheet5!$B:$B,0)),MATCH(M$1,Sheet5!$A$1:$BL$1,0))</f>
        <v>#N/A</v>
      </c>
      <c r="N43" s="2" t="e">
        <f>INDEX(Sheet5!$A:$BL,IF($A$1,MATCH(RIGHT($A43,LEN($A43)-1),Sheet5!$A:$A,0),MATCH($C43,Sheet5!$B:$B,0)),MATCH(N$1,Sheet5!$A$1:$BL$1,0))</f>
        <v>#N/A</v>
      </c>
      <c r="O43" s="2" t="e">
        <f>INDEX(Sheet5!$A:$BL,IF($A$1,MATCH(RIGHT($A43,LEN($A43)-1),Sheet5!$A:$A,0),MATCH($C43,Sheet5!$B:$B,0)),MATCH(O$1,Sheet5!$A$1:$BL$1,0))</f>
        <v>#N/A</v>
      </c>
      <c r="P43" s="2" t="e">
        <f>INDEX(Sheet5!$A:$BL,IF($A$1,MATCH(RIGHT($A43,LEN($A43)-1),Sheet5!$A:$A,0),MATCH($C43,Sheet5!$B:$B,0)),MATCH(P$1,Sheet5!$A$1:$BL$1,0))</f>
        <v>#N/A</v>
      </c>
      <c r="Q43" s="2" t="e">
        <f>INDEX(Sheet5!$A:$BL,IF($A$1,MATCH(RIGHT($A43,LEN($A43)-1),Sheet5!$A:$A,0),MATCH($C43,Sheet5!$B:$B,0)),MATCH(Q$1,Sheet5!$A$1:$BL$1,0))</f>
        <v>#N/A</v>
      </c>
      <c r="R43" s="2" t="e">
        <f>INDEX(Sheet5!$A:$BL,IF($A$1,MATCH(RIGHT($A43,LEN($A43)-1),Sheet5!$A:$A,0),MATCH($C43,Sheet5!$B:$B,0)),MATCH(R$1,Sheet5!$A$1:$BL$1,0))</f>
        <v>#N/A</v>
      </c>
      <c r="S43" s="2" t="e">
        <f>INDEX(Sheet5!$A:$BL,IF($A$1,MATCH(RIGHT($A43,LEN($A43)-1),Sheet5!$A:$A,0),MATCH($C43,Sheet5!$B:$B,0)),MATCH(S$1,Sheet5!$A$1:$BL$1,0))</f>
        <v>#N/A</v>
      </c>
      <c r="T43" s="2" t="e">
        <f>INDEX(Sheet5!$A:$BL,IF($A$1,MATCH(RIGHT($A43,LEN($A43)-1),Sheet5!$A:$A,0),MATCH($C43,Sheet5!$B:$B,0)),MATCH(T$1,Sheet5!$A$1:$BL$1,0))</f>
        <v>#N/A</v>
      </c>
      <c r="U43" s="2" t="e">
        <f>INDEX(Sheet5!$A:$BL,IF($A$1,MATCH(RIGHT($A43,LEN($A43)-1),Sheet5!$A:$A,0),MATCH($C43,Sheet5!$B:$B,0)),MATCH(U$1,Sheet5!$A$1:$BL$1,0))</f>
        <v>#N/A</v>
      </c>
      <c r="V43" s="2" t="e">
        <f>INDEX(Sheet5!$A:$BL,IF($A$1,MATCH(RIGHT($A43,LEN($A43)-1),Sheet5!$A:$A,0),MATCH($C43,Sheet5!$B:$B,0)),MATCH(V$1,Sheet5!$A$1:$BL$1,0))</f>
        <v>#N/A</v>
      </c>
      <c r="W43" s="2" t="e">
        <f>INDEX(Sheet5!$A:$BL,IF($A$1,MATCH(RIGHT($A43,LEN($A43)-1),Sheet5!$A:$A,0),MATCH($C43,Sheet5!$B:$B,0)),MATCH(W$1,Sheet5!$A$1:$BL$1,0))</f>
        <v>#N/A</v>
      </c>
      <c r="X43" s="2" t="e">
        <f>INDEX(Sheet5!$A:$BL,IF($A$1,MATCH(RIGHT($A43,LEN($A43)-1),Sheet5!$A:$A,0),MATCH($C43,Sheet5!$B:$B,0)),MATCH(X$1,Sheet5!$A$1:$BL$1,0))</f>
        <v>#N/A</v>
      </c>
      <c r="Y43" s="2" t="e">
        <f>INDEX(Sheet5!$A:$BL,IF($A$1,MATCH(RIGHT($A43,LEN($A43)-1),Sheet5!$A:$A,0),MATCH($C43,Sheet5!$B:$B,0)),MATCH(Y$1,Sheet5!$A$1:$BL$1,0))</f>
        <v>#N/A</v>
      </c>
      <c r="Z43" s="2" t="e">
        <f>INDEX(Sheet5!$A:$BL,IF($A$1,MATCH(RIGHT($A43,LEN($A43)-1),Sheet5!$A:$A,0),MATCH($C43,Sheet5!$B:$B,0)),MATCH(Z$1,Sheet5!$A$1:$BL$1,0))</f>
        <v>#N/A</v>
      </c>
      <c r="AA43" s="2" t="e">
        <f>INDEX(Sheet5!$A:$BL,IF($A$1,MATCH(RIGHT($A43,LEN($A43)-1),Sheet5!$A:$A,0),MATCH($C43,Sheet5!$B:$B,0)),MATCH(AA$1,Sheet5!$A$1:$BL$1,0))</f>
        <v>#N/A</v>
      </c>
      <c r="AB43" s="2" t="e">
        <f>INDEX(Sheet5!$A:$BL,IF($A$1,MATCH(RIGHT($A43,LEN($A43)-1),Sheet5!$A:$A,0),MATCH($C43,Sheet5!$B:$B,0)),MATCH(AB$1,Sheet5!$A$1:$BL$1,0))</f>
        <v>#N/A</v>
      </c>
      <c r="AC43" s="2" t="e">
        <f>INDEX(Sheet5!$A:$BL,IF($A$1,MATCH(RIGHT($A43,LEN($A43)-1),Sheet5!$A:$A,0),MATCH($C43,Sheet5!$B:$B,0)),MATCH(AC$1,Sheet5!$A$1:$BL$1,0))</f>
        <v>#N/A</v>
      </c>
      <c r="AD43" s="2" t="e">
        <f>INDEX(Sheet5!$A:$BL,IF($A$1,MATCH(RIGHT($A43,LEN($A43)-1),Sheet5!$A:$A,0),MATCH($C43,Sheet5!$B:$B,0)),MATCH(AD$1,Sheet5!$A$1:$BL$1,0))</f>
        <v>#N/A</v>
      </c>
      <c r="AE43" s="2" t="e">
        <f>INDEX(Sheet5!$A:$BL,IF($A$1,MATCH(RIGHT($A43,LEN($A43)-1),Sheet5!$A:$A,0),MATCH($C43,Sheet5!$B:$B,0)),MATCH(AE$1,Sheet5!$A$1:$BL$1,0))</f>
        <v>#N/A</v>
      </c>
      <c r="AF43" s="2" t="e">
        <f>INDEX(Sheet5!$A:$BL,IF($A$1,MATCH(RIGHT($A43,LEN($A43)-1),Sheet5!$A:$A,0),MATCH($C43,Sheet5!$B:$B,0)),MATCH(AF$1,Sheet5!$A$1:$BL$1,0))</f>
        <v>#N/A</v>
      </c>
      <c r="AG43" s="2" t="e">
        <f>INDEX(Sheet5!$A:$BL,IF($A$1,MATCH(RIGHT($A43,LEN($A43)-1),Sheet5!$A:$A,0),MATCH($C43,Sheet5!$B:$B,0)),MATCH(AG$1,Sheet5!$A$1:$BL$1,0))</f>
        <v>#N/A</v>
      </c>
      <c r="AH43" s="2" t="e">
        <f>INDEX(Sheet5!$A:$BL,IF($A$1,MATCH(RIGHT($A43,LEN($A43)-1),Sheet5!$A:$A,0),MATCH($C43,Sheet5!$B:$B,0)),MATCH(AH$1,Sheet5!$A$1:$BL$1,0))</f>
        <v>#N/A</v>
      </c>
      <c r="AI43" s="2" t="e">
        <f>INDEX(Sheet5!$A:$BL,IF($A$1,MATCH(RIGHT($A43,LEN($A43)-1),Sheet5!$A:$A,0),MATCH($C43,Sheet5!$B:$B,0)),MATCH(AI$1,Sheet5!$A$1:$BL$1,0))</f>
        <v>#N/A</v>
      </c>
      <c r="AJ43" s="2" t="e">
        <f>INDEX(Sheet5!$A:$BL,IF($A$1,MATCH(RIGHT($A43,LEN($A43)-1),Sheet5!$A:$A,0),MATCH($C43,Sheet5!$B:$B,0)),MATCH(AJ$1,Sheet5!$A$1:$BL$1,0))</f>
        <v>#N/A</v>
      </c>
      <c r="AK43" s="2" t="e">
        <f>INDEX(Sheet5!$A:$BL,IF($A$1,MATCH(RIGHT($A43,LEN($A43)-1),Sheet5!$A:$A,0),MATCH($C43,Sheet5!$B:$B,0)),MATCH(AK$1,Sheet5!$A$1:$BL$1,0))</f>
        <v>#N/A</v>
      </c>
      <c r="AL43" s="2" t="e">
        <f>INDEX(Sheet5!$A:$BL,IF($A$1,MATCH(RIGHT($A43,LEN($A43)-1),Sheet5!$A:$A,0),MATCH($C43,Sheet5!$B:$B,0)),MATCH(AL$1,Sheet5!$A$1:$BL$1,0))</f>
        <v>#N/A</v>
      </c>
      <c r="AM43" s="2" t="e">
        <f>INDEX(Sheet5!$A:$BL,IF($A$1,MATCH(RIGHT($A43,LEN($A43)-1),Sheet5!$A:$A,0),MATCH($C43,Sheet5!$B:$B,0)),MATCH(AM$1,Sheet5!$A$1:$BL$1,0))</f>
        <v>#N/A</v>
      </c>
      <c r="AN43" s="2" t="e">
        <f>INDEX(Sheet5!$A:$BL,IF($A$1,MATCH(RIGHT($A43,LEN($A43)-1),Sheet5!$A:$A,0),MATCH($C43,Sheet5!$B:$B,0)),MATCH(AN$1,Sheet5!$A$1:$BL$1,0))</f>
        <v>#N/A</v>
      </c>
      <c r="AO43" s="2" t="e">
        <f>INDEX(Sheet5!$A:$BL,IF($A$1,MATCH(RIGHT($A43,LEN($A43)-1),Sheet5!$A:$A,0),MATCH($C43,Sheet5!$B:$B,0)),MATCH(AO$1,Sheet5!$A$1:$BL$1,0))</f>
        <v>#N/A</v>
      </c>
      <c r="AP43" s="2" t="e">
        <f>INDEX(Sheet5!$A:$BL,IF($A$1,MATCH(RIGHT($A43,LEN($A43)-1),Sheet5!$A:$A,0),MATCH($C43,Sheet5!$B:$B,0)),MATCH(AP$1,Sheet5!$A$1:$BL$1,0))</f>
        <v>#N/A</v>
      </c>
      <c r="AQ43" s="2" t="e">
        <f>INDEX(Sheet5!$A:$BL,IF($A$1,MATCH(RIGHT($A43,LEN($A43)-1),Sheet5!$A:$A,0),MATCH($C43,Sheet5!$B:$B,0)),MATCH(AQ$1,Sheet5!$A$1:$BL$1,0))</f>
        <v>#N/A</v>
      </c>
      <c r="AR43" s="2" t="e">
        <f>INDEX(Sheet5!$A:$BL,IF($A$1,MATCH(RIGHT($A43,LEN($A43)-1),Sheet5!$A:$A,0),MATCH($C43,Sheet5!$B:$B,0)),MATCH(AR$1,Sheet5!$A$1:$BL$1,0))</f>
        <v>#N/A</v>
      </c>
      <c r="AS43" s="2" t="e">
        <f>INDEX(Sheet5!$A:$BL,IF($A$1,MATCH(RIGHT($A43,LEN($A43)-1),Sheet5!$A:$A,0),MATCH($C43,Sheet5!$B:$B,0)),MATCH(AS$1,Sheet5!$A$1:$BL$1,0))</f>
        <v>#N/A</v>
      </c>
      <c r="AT43" s="2" t="e">
        <f>INDEX(Sheet5!$A:$BL,IF($A$1,MATCH(RIGHT($A43,LEN($A43)-1),Sheet5!$A:$A,0),MATCH($C43,Sheet5!$B:$B,0)),MATCH(AT$1,Sheet5!$A$1:$BL$1,0))</f>
        <v>#N/A</v>
      </c>
      <c r="AU43" s="2" t="e">
        <f>INDEX(Sheet5!$A:$BL,IF($A$1,MATCH(RIGHT($A43,LEN($A43)-1),Sheet5!$A:$A,0),MATCH($C43,Sheet5!$B:$B,0)),MATCH(AU$1,Sheet5!$A$1:$BL$1,0))</f>
        <v>#N/A</v>
      </c>
    </row>
    <row r="44" spans="1:47" x14ac:dyDescent="0.25">
      <c r="A44" t="s">
        <v>390</v>
      </c>
      <c r="B44" t="s">
        <v>11</v>
      </c>
      <c r="C44" t="s">
        <v>391</v>
      </c>
      <c r="E44" t="s">
        <v>14</v>
      </c>
      <c r="G44" t="s">
        <v>376</v>
      </c>
      <c r="H44">
        <v>2010</v>
      </c>
      <c r="I44" s="2" t="e">
        <f>INDEX(Sheet5!$A:$BL,IF($A$1,MATCH(RIGHT($A44,LEN($A44)-1),Sheet5!$A:$A,0),MATCH($C44,Sheet5!$B:$B,0)),MATCH(I$1,Sheet5!$A$1:$BL$1,0))</f>
        <v>#N/A</v>
      </c>
      <c r="J44" s="2" t="e">
        <f>INDEX(Sheet5!$A:$BL,IF($A$1,MATCH(RIGHT($A44,LEN($A44)-1),Sheet5!$A:$A,0),MATCH($C44,Sheet5!$B:$B,0)),MATCH(J$1,Sheet5!$A$1:$BL$1,0))</f>
        <v>#N/A</v>
      </c>
      <c r="K44" s="2" t="e">
        <f>INDEX(Sheet5!$A:$BL,IF($A$1,MATCH(RIGHT($A44,LEN($A44)-1),Sheet5!$A:$A,0),MATCH($C44,Sheet5!$B:$B,0)),MATCH(K$1,Sheet5!$A$1:$BL$1,0))</f>
        <v>#N/A</v>
      </c>
      <c r="L44" s="2" t="e">
        <f>INDEX(Sheet5!$A:$BL,IF($A$1,MATCH(RIGHT($A44,LEN($A44)-1),Sheet5!$A:$A,0),MATCH($C44,Sheet5!$B:$B,0)),MATCH(L$1,Sheet5!$A$1:$BL$1,0))</f>
        <v>#N/A</v>
      </c>
      <c r="M44" s="2" t="e">
        <f>INDEX(Sheet5!$A:$BL,IF($A$1,MATCH(RIGHT($A44,LEN($A44)-1),Sheet5!$A:$A,0),MATCH($C44,Sheet5!$B:$B,0)),MATCH(M$1,Sheet5!$A$1:$BL$1,0))</f>
        <v>#N/A</v>
      </c>
      <c r="N44" s="2" t="e">
        <f>INDEX(Sheet5!$A:$BL,IF($A$1,MATCH(RIGHT($A44,LEN($A44)-1),Sheet5!$A:$A,0),MATCH($C44,Sheet5!$B:$B,0)),MATCH(N$1,Sheet5!$A$1:$BL$1,0))</f>
        <v>#N/A</v>
      </c>
      <c r="O44" s="2" t="e">
        <f>INDEX(Sheet5!$A:$BL,IF($A$1,MATCH(RIGHT($A44,LEN($A44)-1),Sheet5!$A:$A,0),MATCH($C44,Sheet5!$B:$B,0)),MATCH(O$1,Sheet5!$A$1:$BL$1,0))</f>
        <v>#N/A</v>
      </c>
      <c r="P44" s="2" t="e">
        <f>INDEX(Sheet5!$A:$BL,IF($A$1,MATCH(RIGHT($A44,LEN($A44)-1),Sheet5!$A:$A,0),MATCH($C44,Sheet5!$B:$B,0)),MATCH(P$1,Sheet5!$A$1:$BL$1,0))</f>
        <v>#N/A</v>
      </c>
      <c r="Q44" s="2" t="e">
        <f>INDEX(Sheet5!$A:$BL,IF($A$1,MATCH(RIGHT($A44,LEN($A44)-1),Sheet5!$A:$A,0),MATCH($C44,Sheet5!$B:$B,0)),MATCH(Q$1,Sheet5!$A$1:$BL$1,0))</f>
        <v>#N/A</v>
      </c>
      <c r="R44" s="2" t="e">
        <f>INDEX(Sheet5!$A:$BL,IF($A$1,MATCH(RIGHT($A44,LEN($A44)-1),Sheet5!$A:$A,0),MATCH($C44,Sheet5!$B:$B,0)),MATCH(R$1,Sheet5!$A$1:$BL$1,0))</f>
        <v>#N/A</v>
      </c>
      <c r="S44" s="2" t="e">
        <f>INDEX(Sheet5!$A:$BL,IF($A$1,MATCH(RIGHT($A44,LEN($A44)-1),Sheet5!$A:$A,0),MATCH($C44,Sheet5!$B:$B,0)),MATCH(S$1,Sheet5!$A$1:$BL$1,0))</f>
        <v>#N/A</v>
      </c>
      <c r="T44" s="2" t="e">
        <f>INDEX(Sheet5!$A:$BL,IF($A$1,MATCH(RIGHT($A44,LEN($A44)-1),Sheet5!$A:$A,0),MATCH($C44,Sheet5!$B:$B,0)),MATCH(T$1,Sheet5!$A$1:$BL$1,0))</f>
        <v>#N/A</v>
      </c>
      <c r="U44" s="2" t="e">
        <f>INDEX(Sheet5!$A:$BL,IF($A$1,MATCH(RIGHT($A44,LEN($A44)-1),Sheet5!$A:$A,0),MATCH($C44,Sheet5!$B:$B,0)),MATCH(U$1,Sheet5!$A$1:$BL$1,0))</f>
        <v>#N/A</v>
      </c>
      <c r="V44" s="2" t="e">
        <f>INDEX(Sheet5!$A:$BL,IF($A$1,MATCH(RIGHT($A44,LEN($A44)-1),Sheet5!$A:$A,0),MATCH($C44,Sheet5!$B:$B,0)),MATCH(V$1,Sheet5!$A$1:$BL$1,0))</f>
        <v>#N/A</v>
      </c>
      <c r="W44" s="2" t="e">
        <f>INDEX(Sheet5!$A:$BL,IF($A$1,MATCH(RIGHT($A44,LEN($A44)-1),Sheet5!$A:$A,0),MATCH($C44,Sheet5!$B:$B,0)),MATCH(W$1,Sheet5!$A$1:$BL$1,0))</f>
        <v>#N/A</v>
      </c>
      <c r="X44" s="2" t="e">
        <f>INDEX(Sheet5!$A:$BL,IF($A$1,MATCH(RIGHT($A44,LEN($A44)-1),Sheet5!$A:$A,0),MATCH($C44,Sheet5!$B:$B,0)),MATCH(X$1,Sheet5!$A$1:$BL$1,0))</f>
        <v>#N/A</v>
      </c>
      <c r="Y44" s="2" t="e">
        <f>INDEX(Sheet5!$A:$BL,IF($A$1,MATCH(RIGHT($A44,LEN($A44)-1),Sheet5!$A:$A,0),MATCH($C44,Sheet5!$B:$B,0)),MATCH(Y$1,Sheet5!$A$1:$BL$1,0))</f>
        <v>#N/A</v>
      </c>
      <c r="Z44" s="2" t="e">
        <f>INDEX(Sheet5!$A:$BL,IF($A$1,MATCH(RIGHT($A44,LEN($A44)-1),Sheet5!$A:$A,0),MATCH($C44,Sheet5!$B:$B,0)),MATCH(Z$1,Sheet5!$A$1:$BL$1,0))</f>
        <v>#N/A</v>
      </c>
      <c r="AA44" s="2" t="e">
        <f>INDEX(Sheet5!$A:$BL,IF($A$1,MATCH(RIGHT($A44,LEN($A44)-1),Sheet5!$A:$A,0),MATCH($C44,Sheet5!$B:$B,0)),MATCH(AA$1,Sheet5!$A$1:$BL$1,0))</f>
        <v>#N/A</v>
      </c>
      <c r="AB44" s="2" t="e">
        <f>INDEX(Sheet5!$A:$BL,IF($A$1,MATCH(RIGHT($A44,LEN($A44)-1),Sheet5!$A:$A,0),MATCH($C44,Sheet5!$B:$B,0)),MATCH(AB$1,Sheet5!$A$1:$BL$1,0))</f>
        <v>#N/A</v>
      </c>
      <c r="AC44" s="2" t="e">
        <f>INDEX(Sheet5!$A:$BL,IF($A$1,MATCH(RIGHT($A44,LEN($A44)-1),Sheet5!$A:$A,0),MATCH($C44,Sheet5!$B:$B,0)),MATCH(AC$1,Sheet5!$A$1:$BL$1,0))</f>
        <v>#N/A</v>
      </c>
      <c r="AD44" s="2" t="e">
        <f>INDEX(Sheet5!$A:$BL,IF($A$1,MATCH(RIGHT($A44,LEN($A44)-1),Sheet5!$A:$A,0),MATCH($C44,Sheet5!$B:$B,0)),MATCH(AD$1,Sheet5!$A$1:$BL$1,0))</f>
        <v>#N/A</v>
      </c>
      <c r="AE44" s="2" t="e">
        <f>INDEX(Sheet5!$A:$BL,IF($A$1,MATCH(RIGHT($A44,LEN($A44)-1),Sheet5!$A:$A,0),MATCH($C44,Sheet5!$B:$B,0)),MATCH(AE$1,Sheet5!$A$1:$BL$1,0))</f>
        <v>#N/A</v>
      </c>
      <c r="AF44" s="2" t="e">
        <f>INDEX(Sheet5!$A:$BL,IF($A$1,MATCH(RIGHT($A44,LEN($A44)-1),Sheet5!$A:$A,0),MATCH($C44,Sheet5!$B:$B,0)),MATCH(AF$1,Sheet5!$A$1:$BL$1,0))</f>
        <v>#N/A</v>
      </c>
      <c r="AG44" s="2" t="e">
        <f>INDEX(Sheet5!$A:$BL,IF($A$1,MATCH(RIGHT($A44,LEN($A44)-1),Sheet5!$A:$A,0),MATCH($C44,Sheet5!$B:$B,0)),MATCH(AG$1,Sheet5!$A$1:$BL$1,0))</f>
        <v>#N/A</v>
      </c>
      <c r="AH44" s="2" t="e">
        <f>INDEX(Sheet5!$A:$BL,IF($A$1,MATCH(RIGHT($A44,LEN($A44)-1),Sheet5!$A:$A,0),MATCH($C44,Sheet5!$B:$B,0)),MATCH(AH$1,Sheet5!$A$1:$BL$1,0))</f>
        <v>#N/A</v>
      </c>
      <c r="AI44" s="2" t="e">
        <f>INDEX(Sheet5!$A:$BL,IF($A$1,MATCH(RIGHT($A44,LEN($A44)-1),Sheet5!$A:$A,0),MATCH($C44,Sheet5!$B:$B,0)),MATCH(AI$1,Sheet5!$A$1:$BL$1,0))</f>
        <v>#N/A</v>
      </c>
      <c r="AJ44" s="2" t="e">
        <f>INDEX(Sheet5!$A:$BL,IF($A$1,MATCH(RIGHT($A44,LEN($A44)-1),Sheet5!$A:$A,0),MATCH($C44,Sheet5!$B:$B,0)),MATCH(AJ$1,Sheet5!$A$1:$BL$1,0))</f>
        <v>#N/A</v>
      </c>
      <c r="AK44" s="2" t="e">
        <f>INDEX(Sheet5!$A:$BL,IF($A$1,MATCH(RIGHT($A44,LEN($A44)-1),Sheet5!$A:$A,0),MATCH($C44,Sheet5!$B:$B,0)),MATCH(AK$1,Sheet5!$A$1:$BL$1,0))</f>
        <v>#N/A</v>
      </c>
      <c r="AL44" s="2" t="e">
        <f>INDEX(Sheet5!$A:$BL,IF($A$1,MATCH(RIGHT($A44,LEN($A44)-1),Sheet5!$A:$A,0),MATCH($C44,Sheet5!$B:$B,0)),MATCH(AL$1,Sheet5!$A$1:$BL$1,0))</f>
        <v>#N/A</v>
      </c>
      <c r="AM44" s="2" t="e">
        <f>INDEX(Sheet5!$A:$BL,IF($A$1,MATCH(RIGHT($A44,LEN($A44)-1),Sheet5!$A:$A,0),MATCH($C44,Sheet5!$B:$B,0)),MATCH(AM$1,Sheet5!$A$1:$BL$1,0))</f>
        <v>#N/A</v>
      </c>
      <c r="AN44" s="2" t="e">
        <f>INDEX(Sheet5!$A:$BL,IF($A$1,MATCH(RIGHT($A44,LEN($A44)-1),Sheet5!$A:$A,0),MATCH($C44,Sheet5!$B:$B,0)),MATCH(AN$1,Sheet5!$A$1:$BL$1,0))</f>
        <v>#N/A</v>
      </c>
      <c r="AO44" s="2" t="e">
        <f>INDEX(Sheet5!$A:$BL,IF($A$1,MATCH(RIGHT($A44,LEN($A44)-1),Sheet5!$A:$A,0),MATCH($C44,Sheet5!$B:$B,0)),MATCH(AO$1,Sheet5!$A$1:$BL$1,0))</f>
        <v>#N/A</v>
      </c>
      <c r="AP44" s="2" t="e">
        <f>INDEX(Sheet5!$A:$BL,IF($A$1,MATCH(RIGHT($A44,LEN($A44)-1),Sheet5!$A:$A,0),MATCH($C44,Sheet5!$B:$B,0)),MATCH(AP$1,Sheet5!$A$1:$BL$1,0))</f>
        <v>#N/A</v>
      </c>
      <c r="AQ44" s="2" t="e">
        <f>INDEX(Sheet5!$A:$BL,IF($A$1,MATCH(RIGHT($A44,LEN($A44)-1),Sheet5!$A:$A,0),MATCH($C44,Sheet5!$B:$B,0)),MATCH(AQ$1,Sheet5!$A$1:$BL$1,0))</f>
        <v>#N/A</v>
      </c>
      <c r="AR44" s="2" t="e">
        <f>INDEX(Sheet5!$A:$BL,IF($A$1,MATCH(RIGHT($A44,LEN($A44)-1),Sheet5!$A:$A,0),MATCH($C44,Sheet5!$B:$B,0)),MATCH(AR$1,Sheet5!$A$1:$BL$1,0))</f>
        <v>#N/A</v>
      </c>
      <c r="AS44" s="2" t="e">
        <f>INDEX(Sheet5!$A:$BL,IF($A$1,MATCH(RIGHT($A44,LEN($A44)-1),Sheet5!$A:$A,0),MATCH($C44,Sheet5!$B:$B,0)),MATCH(AS$1,Sheet5!$A$1:$BL$1,0))</f>
        <v>#N/A</v>
      </c>
      <c r="AT44" s="2" t="e">
        <f>INDEX(Sheet5!$A:$BL,IF($A$1,MATCH(RIGHT($A44,LEN($A44)-1),Sheet5!$A:$A,0),MATCH($C44,Sheet5!$B:$B,0)),MATCH(AT$1,Sheet5!$A$1:$BL$1,0))</f>
        <v>#N/A</v>
      </c>
      <c r="AU44" s="2" t="e">
        <f>INDEX(Sheet5!$A:$BL,IF($A$1,MATCH(RIGHT($A44,LEN($A44)-1),Sheet5!$A:$A,0),MATCH($C44,Sheet5!$B:$B,0)),MATCH(AU$1,Sheet5!$A$1:$BL$1,0))</f>
        <v>#N/A</v>
      </c>
    </row>
    <row r="45" spans="1:47" hidden="1" x14ac:dyDescent="0.25">
      <c r="A45" t="s">
        <v>395</v>
      </c>
      <c r="B45" t="s">
        <v>11</v>
      </c>
      <c r="C45" t="s">
        <v>396</v>
      </c>
      <c r="E45" t="s">
        <v>14</v>
      </c>
      <c r="G45" t="s">
        <v>397</v>
      </c>
      <c r="H45">
        <v>2010</v>
      </c>
      <c r="I45" s="2" t="str">
        <f>INDEX(Sheet5!$A:$BL,IF($A$1,MATCH(RIGHT($A45,LEN($A45)-1),Sheet5!$A:$A,0),MATCH($C45,Sheet5!$B:$B,0)),MATCH(I$1,Sheet5!$A$1:$BL$1,0))</f>
        <v>903SS</v>
      </c>
      <c r="J45" s="2" t="str">
        <f>INDEX(Sheet5!$A:$BL,IF($A$1,MATCH(RIGHT($A45,LEN($A45)-1),Sheet5!$A:$A,0),MATCH($C45,Sheet5!$B:$B,0)),MATCH(J$1,Sheet5!$A$1:$BL$1,0))</f>
        <v>RC-46</v>
      </c>
      <c r="K45" s="2" t="str">
        <f>INDEX(Sheet5!$A:$BL,IF($A$1,MATCH(RIGHT($A45,LEN($A45)-1),Sheet5!$A:$A,0),MATCH($C45,Sheet5!$B:$B,0)),MATCH(K$1,Sheet5!$A$1:$BL$1,0))</f>
        <v>4220016</v>
      </c>
      <c r="L45" s="2" t="str">
        <f>INDEX(Sheet5!$A:$BL,IF($A$1,MATCH(RIGHT($A45,LEN($A45)-1),Sheet5!$A:$A,0),MATCH($C45,Sheet5!$B:$B,0)),MATCH(L$1,Sheet5!$A$1:$BL$1,0))</f>
        <v>52187</v>
      </c>
      <c r="M45" s="2">
        <f>INDEX(Sheet5!$A:$BL,IF($A$1,MATCH(RIGHT($A45,LEN($A45)-1),Sheet5!$A:$A,0),MATCH($C45,Sheet5!$B:$B,0)),MATCH(M$1,Sheet5!$A$1:$BL$1,0))</f>
        <v>2010</v>
      </c>
      <c r="N45" s="2">
        <f>INDEX(Sheet5!$A:$BL,IF($A$1,MATCH(RIGHT($A45,LEN($A45)-1),Sheet5!$A:$A,0),MATCH($C45,Sheet5!$B:$B,0)),MATCH(N$1,Sheet5!$A$1:$BL$1,0))</f>
        <v>3</v>
      </c>
      <c r="O45" s="2" t="str">
        <f>INDEX(Sheet5!$A:$BL,IF($A$1,MATCH(RIGHT($A45,LEN($A45)-1),Sheet5!$A:$A,0),MATCH($C45,Sheet5!$B:$B,0)),MATCH(O$1,Sheet5!$A$1:$BL$1,0))</f>
        <v>TVPX AIRCRAFT SOLUTIONS INC TRUSTEE</v>
      </c>
      <c r="P45" s="2" t="str">
        <f>INDEX(Sheet5!$A:$BL,IF($A$1,MATCH(RIGHT($A45,LEN($A45)-1),Sheet5!$A:$A,0),MATCH($C45,Sheet5!$B:$B,0)),MATCH(P$1,Sheet5!$A$1:$BL$1,0))</f>
        <v>39 E EAGLE RIDGE DR STE 201</v>
      </c>
      <c r="Q45" s="2" t="str">
        <f>INDEX(Sheet5!$A:$BL,IF($A$1,MATCH(RIGHT($A45,LEN($A45)-1),Sheet5!$A:$A,0),MATCH($C45,Sheet5!$B:$B,0)),MATCH(Q$1,Sheet5!$A$1:$BL$1,0))</f>
        <v/>
      </c>
      <c r="R45" s="2" t="str">
        <f>INDEX(Sheet5!$A:$BL,IF($A$1,MATCH(RIGHT($A45,LEN($A45)-1),Sheet5!$A:$A,0),MATCH($C45,Sheet5!$B:$B,0)),MATCH(R$1,Sheet5!$A$1:$BL$1,0))</f>
        <v>NORTH SALT LAKE</v>
      </c>
      <c r="S45" s="2" t="str">
        <f>INDEX(Sheet5!$A:$BL,IF($A$1,MATCH(RIGHT($A45,LEN($A45)-1),Sheet5!$A:$A,0),MATCH($C45,Sheet5!$B:$B,0)),MATCH(S$1,Sheet5!$A$1:$BL$1,0))</f>
        <v>UT</v>
      </c>
      <c r="T45" s="2" t="str">
        <f>INDEX(Sheet5!$A:$BL,IF($A$1,MATCH(RIGHT($A45,LEN($A45)-1),Sheet5!$A:$A,0),MATCH($C45,Sheet5!$B:$B,0)),MATCH(T$1,Sheet5!$A$1:$BL$1,0))</f>
        <v>840542533</v>
      </c>
      <c r="U45" s="2" t="str">
        <f>INDEX(Sheet5!$A:$BL,IF($A$1,MATCH(RIGHT($A45,LEN($A45)-1),Sheet5!$A:$A,0),MATCH($C45,Sheet5!$B:$B,0)),MATCH(U$1,Sheet5!$A$1:$BL$1,0))</f>
        <v>S</v>
      </c>
      <c r="V45" s="2">
        <f>INDEX(Sheet5!$A:$BL,IF($A$1,MATCH(RIGHT($A45,LEN($A45)-1),Sheet5!$A:$A,0),MATCH($C45,Sheet5!$B:$B,0)),MATCH(V$1,Sheet5!$A$1:$BL$1,0))</f>
        <v>13</v>
      </c>
      <c r="W45" s="2" t="str">
        <f>INDEX(Sheet5!$A:$BL,IF($A$1,MATCH(RIGHT($A45,LEN($A45)-1),Sheet5!$A:$A,0),MATCH($C45,Sheet5!$B:$B,0)),MATCH(W$1,Sheet5!$A$1:$BL$1,0))</f>
        <v>US</v>
      </c>
      <c r="X45" s="2" t="str">
        <f>INDEX(Sheet5!$A:$BL,IF($A$1,MATCH(RIGHT($A45,LEN($A45)-1),Sheet5!$A:$A,0),MATCH($C45,Sheet5!$B:$B,0)),MATCH(X$1,Sheet5!$A$1:$BL$1,0))</f>
        <v>20191223</v>
      </c>
      <c r="Y45" s="2" t="str">
        <f>INDEX(Sheet5!$A:$BL,IF($A$1,MATCH(RIGHT($A45,LEN($A45)-1),Sheet5!$A:$A,0),MATCH($C45,Sheet5!$B:$B,0)),MATCH(Y$1,Sheet5!$A$1:$BL$1,0))</f>
        <v>20191223</v>
      </c>
      <c r="Z45" s="2" t="str">
        <f>INDEX(Sheet5!$A:$BL,IF($A$1,MATCH(RIGHT($A45,LEN($A45)-1),Sheet5!$A:$A,0),MATCH($C45,Sheet5!$B:$B,0)),MATCH(Z$1,Sheet5!$A$1:$BL$1,0))</f>
        <v>1N</v>
      </c>
      <c r="AA45" s="2" t="str">
        <f>INDEX(Sheet5!$A:$BL,IF($A$1,MATCH(RIGHT($A45,LEN($A45)-1),Sheet5!$A:$A,0),MATCH($C45,Sheet5!$B:$B,0)),MATCH(AA$1,Sheet5!$A$1:$BL$1,0))</f>
        <v>5</v>
      </c>
      <c r="AB45" s="2">
        <f>INDEX(Sheet5!$A:$BL,IF($A$1,MATCH(RIGHT($A45,LEN($A45)-1),Sheet5!$A:$A,0),MATCH($C45,Sheet5!$B:$B,0)),MATCH(AB$1,Sheet5!$A$1:$BL$1,0))</f>
        <v>5</v>
      </c>
      <c r="AC45" s="2" t="str">
        <f>INDEX(Sheet5!$A:$BL,IF($A$1,MATCH(RIGHT($A45,LEN($A45)-1),Sheet5!$A:$A,0),MATCH($C45,Sheet5!$B:$B,0)),MATCH(AC$1,Sheet5!$A$1:$BL$1,0))</f>
        <v>V</v>
      </c>
      <c r="AD45" s="2" t="str">
        <f>INDEX(Sheet5!$A:$BL,IF($A$1,MATCH(RIGHT($A45,LEN($A45)-1),Sheet5!$A:$A,0),MATCH($C45,Sheet5!$B:$B,0)),MATCH(AD$1,Sheet5!$A$1:$BL$1,0))</f>
        <v>53075762</v>
      </c>
      <c r="AE45" s="2" t="str">
        <f>INDEX(Sheet5!$A:$BL,IF($A$1,MATCH(RIGHT($A45,LEN($A45)-1),Sheet5!$A:$A,0),MATCH($C45,Sheet5!$B:$B,0)),MATCH(AE$1,Sheet5!$A$1:$BL$1,0))</f>
        <v/>
      </c>
      <c r="AF45" s="2" t="str">
        <f>INDEX(Sheet5!$A:$BL,IF($A$1,MATCH(RIGHT($A45,LEN($A45)-1),Sheet5!$A:$A,0),MATCH($C45,Sheet5!$B:$B,0)),MATCH(AF$1,Sheet5!$A$1:$BL$1,0))</f>
        <v>20191223</v>
      </c>
      <c r="AG45" s="2" t="str">
        <f>INDEX(Sheet5!$A:$BL,IF($A$1,MATCH(RIGHT($A45,LEN($A45)-1),Sheet5!$A:$A,0),MATCH($C45,Sheet5!$B:$B,0)),MATCH(AG$1,Sheet5!$A$1:$BL$1,0))</f>
        <v/>
      </c>
      <c r="AH45" s="2" t="str">
        <f>INDEX(Sheet5!$A:$BL,IF($A$1,MATCH(RIGHT($A45,LEN($A45)-1),Sheet5!$A:$A,0),MATCH($C45,Sheet5!$B:$B,0)),MATCH(AH$1,Sheet5!$A$1:$BL$1,0))</f>
        <v/>
      </c>
      <c r="AI45" s="2" t="str">
        <f>INDEX(Sheet5!$A:$BL,IF($A$1,MATCH(RIGHT($A45,LEN($A45)-1),Sheet5!$A:$A,0),MATCH($C45,Sheet5!$B:$B,0)),MATCH(AI$1,Sheet5!$A$1:$BL$1,0))</f>
        <v/>
      </c>
      <c r="AJ45" s="2" t="str">
        <f>INDEX(Sheet5!$A:$BL,IF($A$1,MATCH(RIGHT($A45,LEN($A45)-1),Sheet5!$A:$A,0),MATCH($C45,Sheet5!$B:$B,0)),MATCH(AJ$1,Sheet5!$A$1:$BL$1,0))</f>
        <v/>
      </c>
      <c r="AK45" s="2" t="str">
        <f>INDEX(Sheet5!$A:$BL,IF($A$1,MATCH(RIGHT($A45,LEN($A45)-1),Sheet5!$A:$A,0),MATCH($C45,Sheet5!$B:$B,0)),MATCH(AK$1,Sheet5!$A$1:$BL$1,0))</f>
        <v/>
      </c>
      <c r="AL45" s="2" t="str">
        <f>INDEX(Sheet5!$A:$BL,IF($A$1,MATCH(RIGHT($A45,LEN($A45)-1),Sheet5!$A:$A,0),MATCH($C45,Sheet5!$B:$B,0)),MATCH(AL$1,Sheet5!$A$1:$BL$1,0))</f>
        <v>20221231</v>
      </c>
      <c r="AM45" s="2" t="str">
        <f>INDEX(Sheet5!$A:$BL,IF($A$1,MATCH(RIGHT($A45,LEN($A45)-1),Sheet5!$A:$A,0),MATCH($C45,Sheet5!$B:$B,0)),MATCH(AM$1,Sheet5!$A$1:$BL$1,0))</f>
        <v>01046762</v>
      </c>
      <c r="AN45" s="2" t="str">
        <f>INDEX(Sheet5!$A:$BL,IF($A$1,MATCH(RIGHT($A45,LEN($A45)-1),Sheet5!$A:$A,0),MATCH($C45,Sheet5!$B:$B,0)),MATCH(AN$1,Sheet5!$A$1:$BL$1,0))</f>
        <v/>
      </c>
      <c r="AO45" s="2" t="str">
        <f>INDEX(Sheet5!$A:$BL,IF($A$1,MATCH(RIGHT($A45,LEN($A45)-1),Sheet5!$A:$A,0),MATCH($C45,Sheet5!$B:$B,0)),MATCH(AO$1,Sheet5!$A$1:$BL$1,0))</f>
        <v/>
      </c>
      <c r="AP45" s="2" t="str">
        <f>INDEX(Sheet5!$A:$BL,IF($A$1,MATCH(RIGHT($A45,LEN($A45)-1),Sheet5!$A:$A,0),MATCH($C45,Sheet5!$B:$B,0)),MATCH(AP$1,Sheet5!$A$1:$BL$1,0))</f>
        <v>AC7BF2</v>
      </c>
      <c r="AQ45" s="2" t="str">
        <f>INDEX(Sheet5!$A:$BL,IF($A$1,MATCH(RIGHT($A45,LEN($A45)-1),Sheet5!$A:$A,0),MATCH($C45,Sheet5!$B:$B,0)),MATCH(AQ$1,Sheet5!$A$1:$BL$1,0))</f>
        <v>4220016^</v>
      </c>
      <c r="AR45" s="2">
        <f>INDEX(Sheet5!$A:$BL,IF($A$1,MATCH(RIGHT($A45,LEN($A45)-1),Sheet5!$A:$A,0),MATCH($C45,Sheet5!$B:$B,0)),MATCH(AR$1,Sheet5!$A$1:$BL$1,0))</f>
        <v>43822</v>
      </c>
      <c r="AS45" s="2">
        <f>INDEX(Sheet5!$A:$BL,IF($A$1,MATCH(RIGHT($A45,LEN($A45)-1),Sheet5!$A:$A,0),MATCH($C45,Sheet5!$B:$B,0)),MATCH(AS$1,Sheet5!$A$1:$BL$1,0))</f>
        <v>43822</v>
      </c>
      <c r="AT45" s="2">
        <f>INDEX(Sheet5!$A:$BL,IF($A$1,MATCH(RIGHT($A45,LEN($A45)-1),Sheet5!$A:$A,0),MATCH($C45,Sheet5!$B:$B,0)),MATCH(AT$1,Sheet5!$A$1:$BL$1,0))</f>
        <v>43822</v>
      </c>
      <c r="AU45" s="2">
        <f>INDEX(Sheet5!$A:$BL,IF($A$1,MATCH(RIGHT($A45,LEN($A45)-1),Sheet5!$A:$A,0),MATCH($C45,Sheet5!$B:$B,0)),MATCH(AU$1,Sheet5!$A$1:$BL$1,0))</f>
        <v>44926</v>
      </c>
    </row>
    <row r="46" spans="1:47" hidden="1" x14ac:dyDescent="0.25">
      <c r="A46" t="s">
        <v>408</v>
      </c>
      <c r="B46" t="s">
        <v>69</v>
      </c>
      <c r="C46" t="s">
        <v>409</v>
      </c>
      <c r="E46" t="s">
        <v>14</v>
      </c>
      <c r="G46" t="s">
        <v>397</v>
      </c>
      <c r="H46">
        <v>2010</v>
      </c>
      <c r="I46" s="2" t="str">
        <f>INDEX(Sheet5!$A:$BL,IF($A$1,MATCH(RIGHT($A46,LEN($A46)-1),Sheet5!$A:$A,0),MATCH($C46,Sheet5!$B:$B,0)),MATCH(I$1,Sheet5!$A$1:$BL$1,0))</f>
        <v>66BW</v>
      </c>
      <c r="J46" s="2" t="str">
        <f>INDEX(Sheet5!$A:$BL,IF($A$1,MATCH(RIGHT($A46,LEN($A46)-1),Sheet5!$A:$A,0),MATCH($C46,Sheet5!$B:$B,0)),MATCH(J$1,Sheet5!$A$1:$BL$1,0))</f>
        <v>RC-47</v>
      </c>
      <c r="K46" s="2" t="str">
        <f>INDEX(Sheet5!$A:$BL,IF($A$1,MATCH(RIGHT($A46,LEN($A46)-1),Sheet5!$A:$A,0),MATCH($C46,Sheet5!$B:$B,0)),MATCH(K$1,Sheet5!$A$1:$BL$1,0))</f>
        <v>4220016</v>
      </c>
      <c r="L46" s="2" t="str">
        <f>INDEX(Sheet5!$A:$BL,IF($A$1,MATCH(RIGHT($A46,LEN($A46)-1),Sheet5!$A:$A,0),MATCH($C46,Sheet5!$B:$B,0)),MATCH(L$1,Sheet5!$A$1:$BL$1,0))</f>
        <v>52187</v>
      </c>
      <c r="M46" s="2">
        <f>INDEX(Sheet5!$A:$BL,IF($A$1,MATCH(RIGHT($A46,LEN($A46)-1),Sheet5!$A:$A,0),MATCH($C46,Sheet5!$B:$B,0)),MATCH(M$1,Sheet5!$A$1:$BL$1,0))</f>
        <v>2010</v>
      </c>
      <c r="N46" s="2">
        <f>INDEX(Sheet5!$A:$BL,IF($A$1,MATCH(RIGHT($A46,LEN($A46)-1),Sheet5!$A:$A,0),MATCH($C46,Sheet5!$B:$B,0)),MATCH(N$1,Sheet5!$A$1:$BL$1,0))</f>
        <v>7</v>
      </c>
      <c r="O46" s="2" t="str">
        <f>INDEX(Sheet5!$A:$BL,IF($A$1,MATCH(RIGHT($A46,LEN($A46)-1),Sheet5!$A:$A,0),MATCH($C46,Sheet5!$B:$B,0)),MATCH(O$1,Sheet5!$A$1:$BL$1,0))</f>
        <v>SUNRISE/RED RIVER LLC</v>
      </c>
      <c r="P46" s="2" t="str">
        <f>INDEX(Sheet5!$A:$BL,IF($A$1,MATCH(RIGHT($A46,LEN($A46)-1),Sheet5!$A:$A,0),MATCH($C46,Sheet5!$B:$B,0)),MATCH(P$1,Sheet5!$A$1:$BL$1,0))</f>
        <v>6400 S AIRPARK PL HNGR 10</v>
      </c>
      <c r="Q46" s="2" t="str">
        <f>INDEX(Sheet5!$A:$BL,IF($A$1,MATCH(RIGHT($A46,LEN($A46)-1),Sheet5!$A:$A,0),MATCH($C46,Sheet5!$B:$B,0)),MATCH(Q$1,Sheet5!$A$1:$BL$1,0))</f>
        <v/>
      </c>
      <c r="R46" s="2" t="str">
        <f>INDEX(Sheet5!$A:$BL,IF($A$1,MATCH(RIGHT($A46,LEN($A46)-1),Sheet5!$A:$A,0),MATCH($C46,Sheet5!$B:$B,0)),MATCH(R$1,Sheet5!$A$1:$BL$1,0))</f>
        <v>ANCHORAGE</v>
      </c>
      <c r="S46" s="2" t="str">
        <f>INDEX(Sheet5!$A:$BL,IF($A$1,MATCH(RIGHT($A46,LEN($A46)-1),Sheet5!$A:$A,0),MATCH($C46,Sheet5!$B:$B,0)),MATCH(S$1,Sheet5!$A$1:$BL$1,0))</f>
        <v>AK</v>
      </c>
      <c r="T46" s="2" t="str">
        <f>INDEX(Sheet5!$A:$BL,IF($A$1,MATCH(RIGHT($A46,LEN($A46)-1),Sheet5!$A:$A,0),MATCH($C46,Sheet5!$B:$B,0)),MATCH(T$1,Sheet5!$A$1:$BL$1,0))</f>
        <v>995021866</v>
      </c>
      <c r="U46" s="2" t="str">
        <f>INDEX(Sheet5!$A:$BL,IF($A$1,MATCH(RIGHT($A46,LEN($A46)-1),Sheet5!$A:$A,0),MATCH($C46,Sheet5!$B:$B,0)),MATCH(U$1,Sheet5!$A$1:$BL$1,0))</f>
        <v>5</v>
      </c>
      <c r="V46" s="2">
        <f>INDEX(Sheet5!$A:$BL,IF($A$1,MATCH(RIGHT($A46,LEN($A46)-1),Sheet5!$A:$A,0),MATCH($C46,Sheet5!$B:$B,0)),MATCH(V$1,Sheet5!$A$1:$BL$1,0))</f>
        <v>20</v>
      </c>
      <c r="W46" s="2" t="str">
        <f>INDEX(Sheet5!$A:$BL,IF($A$1,MATCH(RIGHT($A46,LEN($A46)-1),Sheet5!$A:$A,0),MATCH($C46,Sheet5!$B:$B,0)),MATCH(W$1,Sheet5!$A$1:$BL$1,0))</f>
        <v>US</v>
      </c>
      <c r="X46" s="2" t="str">
        <f>INDEX(Sheet5!$A:$BL,IF($A$1,MATCH(RIGHT($A46,LEN($A46)-1),Sheet5!$A:$A,0),MATCH($C46,Sheet5!$B:$B,0)),MATCH(X$1,Sheet5!$A$1:$BL$1,0))</f>
        <v>20200602</v>
      </c>
      <c r="Y46" s="2" t="str">
        <f>INDEX(Sheet5!$A:$BL,IF($A$1,MATCH(RIGHT($A46,LEN($A46)-1),Sheet5!$A:$A,0),MATCH($C46,Sheet5!$B:$B,0)),MATCH(Y$1,Sheet5!$A$1:$BL$1,0))</f>
        <v>20200602</v>
      </c>
      <c r="Z46" s="2" t="str">
        <f>INDEX(Sheet5!$A:$BL,IF($A$1,MATCH(RIGHT($A46,LEN($A46)-1),Sheet5!$A:$A,0),MATCH($C46,Sheet5!$B:$B,0)),MATCH(Z$1,Sheet5!$A$1:$BL$1,0))</f>
        <v>1T</v>
      </c>
      <c r="AA46" s="2" t="str">
        <f>INDEX(Sheet5!$A:$BL,IF($A$1,MATCH(RIGHT($A46,LEN($A46)-1),Sheet5!$A:$A,0),MATCH($C46,Sheet5!$B:$B,0)),MATCH(AA$1,Sheet5!$A$1:$BL$1,0))</f>
        <v>5</v>
      </c>
      <c r="AB46" s="2">
        <f>INDEX(Sheet5!$A:$BL,IF($A$1,MATCH(RIGHT($A46,LEN($A46)-1),Sheet5!$A:$A,0),MATCH($C46,Sheet5!$B:$B,0)),MATCH(AB$1,Sheet5!$A$1:$BL$1,0))</f>
        <v>5</v>
      </c>
      <c r="AC46" s="2" t="str">
        <f>INDEX(Sheet5!$A:$BL,IF($A$1,MATCH(RIGHT($A46,LEN($A46)-1),Sheet5!$A:$A,0),MATCH($C46,Sheet5!$B:$B,0)),MATCH(AC$1,Sheet5!$A$1:$BL$1,0))</f>
        <v>V</v>
      </c>
      <c r="AD46" s="2" t="str">
        <f>INDEX(Sheet5!$A:$BL,IF($A$1,MATCH(RIGHT($A46,LEN($A46)-1),Sheet5!$A:$A,0),MATCH($C46,Sheet5!$B:$B,0)),MATCH(AD$1,Sheet5!$A$1:$BL$1,0))</f>
        <v>52131016</v>
      </c>
      <c r="AE46" s="2" t="str">
        <f>INDEX(Sheet5!$A:$BL,IF($A$1,MATCH(RIGHT($A46,LEN($A46)-1),Sheet5!$A:$A,0),MATCH($C46,Sheet5!$B:$B,0)),MATCH(AE$1,Sheet5!$A$1:$BL$1,0))</f>
        <v/>
      </c>
      <c r="AF46" s="2" t="str">
        <f>INDEX(Sheet5!$A:$BL,IF($A$1,MATCH(RIGHT($A46,LEN($A46)-1),Sheet5!$A:$A,0),MATCH($C46,Sheet5!$B:$B,0)),MATCH(AF$1,Sheet5!$A$1:$BL$1,0))</f>
        <v>20130903</v>
      </c>
      <c r="AG46" s="2" t="str">
        <f>INDEX(Sheet5!$A:$BL,IF($A$1,MATCH(RIGHT($A46,LEN($A46)-1),Sheet5!$A:$A,0),MATCH($C46,Sheet5!$B:$B,0)),MATCH(AG$1,Sheet5!$A$1:$BL$1,0))</f>
        <v/>
      </c>
      <c r="AH46" s="2" t="str">
        <f>INDEX(Sheet5!$A:$BL,IF($A$1,MATCH(RIGHT($A46,LEN($A46)-1),Sheet5!$A:$A,0),MATCH($C46,Sheet5!$B:$B,0)),MATCH(AH$1,Sheet5!$A$1:$BL$1,0))</f>
        <v/>
      </c>
      <c r="AI46" s="2" t="str">
        <f>INDEX(Sheet5!$A:$BL,IF($A$1,MATCH(RIGHT($A46,LEN($A46)-1),Sheet5!$A:$A,0),MATCH($C46,Sheet5!$B:$B,0)),MATCH(AI$1,Sheet5!$A$1:$BL$1,0))</f>
        <v/>
      </c>
      <c r="AJ46" s="2" t="str">
        <f>INDEX(Sheet5!$A:$BL,IF($A$1,MATCH(RIGHT($A46,LEN($A46)-1),Sheet5!$A:$A,0),MATCH($C46,Sheet5!$B:$B,0)),MATCH(AJ$1,Sheet5!$A$1:$BL$1,0))</f>
        <v/>
      </c>
      <c r="AK46" s="2" t="str">
        <f>INDEX(Sheet5!$A:$BL,IF($A$1,MATCH(RIGHT($A46,LEN($A46)-1),Sheet5!$A:$A,0),MATCH($C46,Sheet5!$B:$B,0)),MATCH(AK$1,Sheet5!$A$1:$BL$1,0))</f>
        <v/>
      </c>
      <c r="AL46" s="2" t="str">
        <f>INDEX(Sheet5!$A:$BL,IF($A$1,MATCH(RIGHT($A46,LEN($A46)-1),Sheet5!$A:$A,0),MATCH($C46,Sheet5!$B:$B,0)),MATCH(AL$1,Sheet5!$A$1:$BL$1,0))</f>
        <v>20230630</v>
      </c>
      <c r="AM46" s="2" t="str">
        <f>INDEX(Sheet5!$A:$BL,IF($A$1,MATCH(RIGHT($A46,LEN($A46)-1),Sheet5!$A:$A,0),MATCH($C46,Sheet5!$B:$B,0)),MATCH(AM$1,Sheet5!$A$1:$BL$1,0))</f>
        <v>01046759</v>
      </c>
      <c r="AN46" s="2" t="str">
        <f>INDEX(Sheet5!$A:$BL,IF($A$1,MATCH(RIGHT($A46,LEN($A46)-1),Sheet5!$A:$A,0),MATCH($C46,Sheet5!$B:$B,0)),MATCH(AN$1,Sheet5!$A$1:$BL$1,0))</f>
        <v/>
      </c>
      <c r="AO46" s="2" t="str">
        <f>INDEX(Sheet5!$A:$BL,IF($A$1,MATCH(RIGHT($A46,LEN($A46)-1),Sheet5!$A:$A,0),MATCH($C46,Sheet5!$B:$B,0)),MATCH(AO$1,Sheet5!$A$1:$BL$1,0))</f>
        <v/>
      </c>
      <c r="AP46" s="2" t="str">
        <f>INDEX(Sheet5!$A:$BL,IF($A$1,MATCH(RIGHT($A46,LEN($A46)-1),Sheet5!$A:$A,0),MATCH($C46,Sheet5!$B:$B,0)),MATCH(AP$1,Sheet5!$A$1:$BL$1,0))</f>
        <v>A8B20E</v>
      </c>
      <c r="AQ46" s="2" t="str">
        <f>INDEX(Sheet5!$A:$BL,IF($A$1,MATCH(RIGHT($A46,LEN($A46)-1),Sheet5!$A:$A,0),MATCH($C46,Sheet5!$B:$B,0)),MATCH(AQ$1,Sheet5!$A$1:$BL$1,0))</f>
        <v>4220016^</v>
      </c>
      <c r="AR46" s="2">
        <f>INDEX(Sheet5!$A:$BL,IF($A$1,MATCH(RIGHT($A46,LEN($A46)-1),Sheet5!$A:$A,0),MATCH($C46,Sheet5!$B:$B,0)),MATCH(AR$1,Sheet5!$A$1:$BL$1,0))</f>
        <v>43984</v>
      </c>
      <c r="AS46" s="2">
        <f>INDEX(Sheet5!$A:$BL,IF($A$1,MATCH(RIGHT($A46,LEN($A46)-1),Sheet5!$A:$A,0),MATCH($C46,Sheet5!$B:$B,0)),MATCH(AS$1,Sheet5!$A$1:$BL$1,0))</f>
        <v>43984</v>
      </c>
      <c r="AT46" s="2">
        <f>INDEX(Sheet5!$A:$BL,IF($A$1,MATCH(RIGHT($A46,LEN($A46)-1),Sheet5!$A:$A,0),MATCH($C46,Sheet5!$B:$B,0)),MATCH(AT$1,Sheet5!$A$1:$BL$1,0))</f>
        <v>41520</v>
      </c>
      <c r="AU46" s="2">
        <f>INDEX(Sheet5!$A:$BL,IF($A$1,MATCH(RIGHT($A46,LEN($A46)-1),Sheet5!$A:$A,0),MATCH($C46,Sheet5!$B:$B,0)),MATCH(AU$1,Sheet5!$A$1:$BL$1,0))</f>
        <v>45107</v>
      </c>
    </row>
    <row r="47" spans="1:47" hidden="1" x14ac:dyDescent="0.25">
      <c r="A47" t="s">
        <v>415</v>
      </c>
      <c r="B47" t="s">
        <v>11</v>
      </c>
      <c r="C47" t="s">
        <v>416</v>
      </c>
      <c r="E47" t="s">
        <v>14</v>
      </c>
      <c r="G47" t="s">
        <v>53</v>
      </c>
      <c r="H47">
        <v>2010</v>
      </c>
      <c r="I47" s="2" t="str">
        <f>INDEX(Sheet5!$A:$BL,IF($A$1,MATCH(RIGHT($A47,LEN($A47)-1),Sheet5!$A:$A,0),MATCH($C47,Sheet5!$B:$B,0)),MATCH(I$1,Sheet5!$A$1:$BL$1,0))</f>
        <v>480JE</v>
      </c>
      <c r="J47" s="2" t="str">
        <f>INDEX(Sheet5!$A:$BL,IF($A$1,MATCH(RIGHT($A47,LEN($A47)-1),Sheet5!$A:$A,0),MATCH($C47,Sheet5!$B:$B,0)),MATCH(J$1,Sheet5!$A$1:$BL$1,0))</f>
        <v>RC-48</v>
      </c>
      <c r="K47" s="2" t="str">
        <f>INDEX(Sheet5!$A:$BL,IF($A$1,MATCH(RIGHT($A47,LEN($A47)-1),Sheet5!$A:$A,0),MATCH($C47,Sheet5!$B:$B,0)),MATCH(K$1,Sheet5!$A$1:$BL$1,0))</f>
        <v>4220015</v>
      </c>
      <c r="L47" s="2" t="str">
        <f>INDEX(Sheet5!$A:$BL,IF($A$1,MATCH(RIGHT($A47,LEN($A47)-1),Sheet5!$A:$A,0),MATCH($C47,Sheet5!$B:$B,0)),MATCH(L$1,Sheet5!$A$1:$BL$1,0))</f>
        <v>52181</v>
      </c>
      <c r="M47" s="2">
        <f>INDEX(Sheet5!$A:$BL,IF($A$1,MATCH(RIGHT($A47,LEN($A47)-1),Sheet5!$A:$A,0),MATCH($C47,Sheet5!$B:$B,0)),MATCH(M$1,Sheet5!$A$1:$BL$1,0))</f>
        <v>2010</v>
      </c>
      <c r="N47" s="2">
        <f>INDEX(Sheet5!$A:$BL,IF($A$1,MATCH(RIGHT($A47,LEN($A47)-1),Sheet5!$A:$A,0),MATCH($C47,Sheet5!$B:$B,0)),MATCH(N$1,Sheet5!$A$1:$BL$1,0))</f>
        <v>7</v>
      </c>
      <c r="O47" s="2" t="str">
        <f>INDEX(Sheet5!$A:$BL,IF($A$1,MATCH(RIGHT($A47,LEN($A47)-1),Sheet5!$A:$A,0),MATCH($C47,Sheet5!$B:$B,0)),MATCH(O$1,Sheet5!$A$1:$BL$1,0))</f>
        <v>HAWKER RC 48 LLC</v>
      </c>
      <c r="P47" s="2" t="str">
        <f>INDEX(Sheet5!$A:$BL,IF($A$1,MATCH(RIGHT($A47,LEN($A47)-1),Sheet5!$A:$A,0),MATCH($C47,Sheet5!$B:$B,0)),MATCH(P$1,Sheet5!$A$1:$BL$1,0))</f>
        <v>1400 BROADWAY 15TH FLOOR</v>
      </c>
      <c r="Q47" s="2" t="str">
        <f>INDEX(Sheet5!$A:$BL,IF($A$1,MATCH(RIGHT($A47,LEN($A47)-1),Sheet5!$A:$A,0),MATCH($C47,Sheet5!$B:$B,0)),MATCH(Q$1,Sheet5!$A$1:$BL$1,0))</f>
        <v/>
      </c>
      <c r="R47" s="2" t="str">
        <f>INDEX(Sheet5!$A:$BL,IF($A$1,MATCH(RIGHT($A47,LEN($A47)-1),Sheet5!$A:$A,0),MATCH($C47,Sheet5!$B:$B,0)),MATCH(R$1,Sheet5!$A$1:$BL$1,0))</f>
        <v>NEW YORK</v>
      </c>
      <c r="S47" s="2" t="str">
        <f>INDEX(Sheet5!$A:$BL,IF($A$1,MATCH(RIGHT($A47,LEN($A47)-1),Sheet5!$A:$A,0),MATCH($C47,Sheet5!$B:$B,0)),MATCH(S$1,Sheet5!$A$1:$BL$1,0))</f>
        <v>NY</v>
      </c>
      <c r="T47" s="2" t="str">
        <f>INDEX(Sheet5!$A:$BL,IF($A$1,MATCH(RIGHT($A47,LEN($A47)-1),Sheet5!$A:$A,0),MATCH($C47,Sheet5!$B:$B,0)),MATCH(T$1,Sheet5!$A$1:$BL$1,0))</f>
        <v>10018</v>
      </c>
      <c r="U47" s="2" t="str">
        <f>INDEX(Sheet5!$A:$BL,IF($A$1,MATCH(RIGHT($A47,LEN($A47)-1),Sheet5!$A:$A,0),MATCH($C47,Sheet5!$B:$B,0)),MATCH(U$1,Sheet5!$A$1:$BL$1,0))</f>
        <v>1</v>
      </c>
      <c r="V47" s="2">
        <f>INDEX(Sheet5!$A:$BL,IF($A$1,MATCH(RIGHT($A47,LEN($A47)-1),Sheet5!$A:$A,0),MATCH($C47,Sheet5!$B:$B,0)),MATCH(V$1,Sheet5!$A$1:$BL$1,0))</f>
        <v>61</v>
      </c>
      <c r="W47" s="2" t="str">
        <f>INDEX(Sheet5!$A:$BL,IF($A$1,MATCH(RIGHT($A47,LEN($A47)-1),Sheet5!$A:$A,0),MATCH($C47,Sheet5!$B:$B,0)),MATCH(W$1,Sheet5!$A$1:$BL$1,0))</f>
        <v>US</v>
      </c>
      <c r="X47" s="2" t="str">
        <f>INDEX(Sheet5!$A:$BL,IF($A$1,MATCH(RIGHT($A47,LEN($A47)-1),Sheet5!$A:$A,0),MATCH($C47,Sheet5!$B:$B,0)),MATCH(X$1,Sheet5!$A$1:$BL$1,0))</f>
        <v>20201223</v>
      </c>
      <c r="Y47" s="2" t="str">
        <f>INDEX(Sheet5!$A:$BL,IF($A$1,MATCH(RIGHT($A47,LEN($A47)-1),Sheet5!$A:$A,0),MATCH($C47,Sheet5!$B:$B,0)),MATCH(Y$1,Sheet5!$A$1:$BL$1,0))</f>
        <v>20141231</v>
      </c>
      <c r="Z47" s="2" t="str">
        <f>INDEX(Sheet5!$A:$BL,IF($A$1,MATCH(RIGHT($A47,LEN($A47)-1),Sheet5!$A:$A,0),MATCH($C47,Sheet5!$B:$B,0)),MATCH(Z$1,Sheet5!$A$1:$BL$1,0))</f>
        <v>1T</v>
      </c>
      <c r="AA47" s="2" t="str">
        <f>INDEX(Sheet5!$A:$BL,IF($A$1,MATCH(RIGHT($A47,LEN($A47)-1),Sheet5!$A:$A,0),MATCH($C47,Sheet5!$B:$B,0)),MATCH(AA$1,Sheet5!$A$1:$BL$1,0))</f>
        <v>5</v>
      </c>
      <c r="AB47" s="2">
        <f>INDEX(Sheet5!$A:$BL,IF($A$1,MATCH(RIGHT($A47,LEN($A47)-1),Sheet5!$A:$A,0),MATCH($C47,Sheet5!$B:$B,0)),MATCH(AB$1,Sheet5!$A$1:$BL$1,0))</f>
        <v>5</v>
      </c>
      <c r="AC47" s="2" t="str">
        <f>INDEX(Sheet5!$A:$BL,IF($A$1,MATCH(RIGHT($A47,LEN($A47)-1),Sheet5!$A:$A,0),MATCH($C47,Sheet5!$B:$B,0)),MATCH(AC$1,Sheet5!$A$1:$BL$1,0))</f>
        <v>V</v>
      </c>
      <c r="AD47" s="2" t="str">
        <f>INDEX(Sheet5!$A:$BL,IF($A$1,MATCH(RIGHT($A47,LEN($A47)-1),Sheet5!$A:$A,0),MATCH($C47,Sheet5!$B:$B,0)),MATCH(AD$1,Sheet5!$A$1:$BL$1,0))</f>
        <v>51364546</v>
      </c>
      <c r="AE47" s="2" t="str">
        <f>INDEX(Sheet5!$A:$BL,IF($A$1,MATCH(RIGHT($A47,LEN($A47)-1),Sheet5!$A:$A,0),MATCH($C47,Sheet5!$B:$B,0)),MATCH(AE$1,Sheet5!$A$1:$BL$1,0))</f>
        <v/>
      </c>
      <c r="AF47" s="2" t="str">
        <f>INDEX(Sheet5!$A:$BL,IF($A$1,MATCH(RIGHT($A47,LEN($A47)-1),Sheet5!$A:$A,0),MATCH($C47,Sheet5!$B:$B,0)),MATCH(AF$1,Sheet5!$A$1:$BL$1,0))</f>
        <v>20150112</v>
      </c>
      <c r="AG47" s="2" t="str">
        <f>INDEX(Sheet5!$A:$BL,IF($A$1,MATCH(RIGHT($A47,LEN($A47)-1),Sheet5!$A:$A,0),MATCH($C47,Sheet5!$B:$B,0)),MATCH(AG$1,Sheet5!$A$1:$BL$1,0))</f>
        <v/>
      </c>
      <c r="AH47" s="2" t="str">
        <f>INDEX(Sheet5!$A:$BL,IF($A$1,MATCH(RIGHT($A47,LEN($A47)-1),Sheet5!$A:$A,0),MATCH($C47,Sheet5!$B:$B,0)),MATCH(AH$1,Sheet5!$A$1:$BL$1,0))</f>
        <v/>
      </c>
      <c r="AI47" s="2" t="str">
        <f>INDEX(Sheet5!$A:$BL,IF($A$1,MATCH(RIGHT($A47,LEN($A47)-1),Sheet5!$A:$A,0),MATCH($C47,Sheet5!$B:$B,0)),MATCH(AI$1,Sheet5!$A$1:$BL$1,0))</f>
        <v/>
      </c>
      <c r="AJ47" s="2" t="str">
        <f>INDEX(Sheet5!$A:$BL,IF($A$1,MATCH(RIGHT($A47,LEN($A47)-1),Sheet5!$A:$A,0),MATCH($C47,Sheet5!$B:$B,0)),MATCH(AJ$1,Sheet5!$A$1:$BL$1,0))</f>
        <v/>
      </c>
      <c r="AK47" s="2" t="str">
        <f>INDEX(Sheet5!$A:$BL,IF($A$1,MATCH(RIGHT($A47,LEN($A47)-1),Sheet5!$A:$A,0),MATCH($C47,Sheet5!$B:$B,0)),MATCH(AK$1,Sheet5!$A$1:$BL$1,0))</f>
        <v/>
      </c>
      <c r="AL47" s="2" t="str">
        <f>INDEX(Sheet5!$A:$BL,IF($A$1,MATCH(RIGHT($A47,LEN($A47)-1),Sheet5!$A:$A,0),MATCH($C47,Sheet5!$B:$B,0)),MATCH(AL$1,Sheet5!$A$1:$BL$1,0))</f>
        <v>20231231</v>
      </c>
      <c r="AM47" s="2" t="str">
        <f>INDEX(Sheet5!$A:$BL,IF($A$1,MATCH(RIGHT($A47,LEN($A47)-1),Sheet5!$A:$A,0),MATCH($C47,Sheet5!$B:$B,0)),MATCH(AM$1,Sheet5!$A$1:$BL$1,0))</f>
        <v>01049165</v>
      </c>
      <c r="AN47" s="2" t="str">
        <f>INDEX(Sheet5!$A:$BL,IF($A$1,MATCH(RIGHT($A47,LEN($A47)-1),Sheet5!$A:$A,0),MATCH($C47,Sheet5!$B:$B,0)),MATCH(AN$1,Sheet5!$A$1:$BL$1,0))</f>
        <v/>
      </c>
      <c r="AO47" s="2" t="str">
        <f>INDEX(Sheet5!$A:$BL,IF($A$1,MATCH(RIGHT($A47,LEN($A47)-1),Sheet5!$A:$A,0),MATCH($C47,Sheet5!$B:$B,0)),MATCH(AO$1,Sheet5!$A$1:$BL$1,0))</f>
        <v/>
      </c>
      <c r="AP47" s="2" t="str">
        <f>INDEX(Sheet5!$A:$BL,IF($A$1,MATCH(RIGHT($A47,LEN($A47)-1),Sheet5!$A:$A,0),MATCH($C47,Sheet5!$B:$B,0)),MATCH(AP$1,Sheet5!$A$1:$BL$1,0))</f>
        <v>A5E966</v>
      </c>
      <c r="AQ47" s="2" t="str">
        <f>INDEX(Sheet5!$A:$BL,IF($A$1,MATCH(RIGHT($A47,LEN($A47)-1),Sheet5!$A:$A,0),MATCH($C47,Sheet5!$B:$B,0)),MATCH(AQ$1,Sheet5!$A$1:$BL$1,0))</f>
        <v>4220015^</v>
      </c>
      <c r="AR47" s="2">
        <f>INDEX(Sheet5!$A:$BL,IF($A$1,MATCH(RIGHT($A47,LEN($A47)-1),Sheet5!$A:$A,0),MATCH($C47,Sheet5!$B:$B,0)),MATCH(AR$1,Sheet5!$A$1:$BL$1,0))</f>
        <v>44188</v>
      </c>
      <c r="AS47" s="2">
        <f>INDEX(Sheet5!$A:$BL,IF($A$1,MATCH(RIGHT($A47,LEN($A47)-1),Sheet5!$A:$A,0),MATCH($C47,Sheet5!$B:$B,0)),MATCH(AS$1,Sheet5!$A$1:$BL$1,0))</f>
        <v>42004</v>
      </c>
      <c r="AT47" s="2">
        <f>INDEX(Sheet5!$A:$BL,IF($A$1,MATCH(RIGHT($A47,LEN($A47)-1),Sheet5!$A:$A,0),MATCH($C47,Sheet5!$B:$B,0)),MATCH(AT$1,Sheet5!$A$1:$BL$1,0))</f>
        <v>42016</v>
      </c>
      <c r="AU47" s="2">
        <f>INDEX(Sheet5!$A:$BL,IF($A$1,MATCH(RIGHT($A47,LEN($A47)-1),Sheet5!$A:$A,0),MATCH($C47,Sheet5!$B:$B,0)),MATCH(AU$1,Sheet5!$A$1:$BL$1,0))</f>
        <v>45291</v>
      </c>
    </row>
    <row r="48" spans="1:47" hidden="1" x14ac:dyDescent="0.25">
      <c r="A48" t="s">
        <v>427</v>
      </c>
      <c r="B48" t="s">
        <v>11</v>
      </c>
      <c r="C48" t="s">
        <v>428</v>
      </c>
      <c r="E48" t="s">
        <v>14</v>
      </c>
      <c r="H48">
        <v>2010</v>
      </c>
      <c r="I48" s="2" t="str">
        <f>INDEX(Sheet5!$A:$BL,IF($A$1,MATCH(RIGHT($A48,LEN($A48)-1),Sheet5!$A:$A,0),MATCH($C48,Sheet5!$B:$B,0)),MATCH(I$1,Sheet5!$A$1:$BL$1,0))</f>
        <v>960AM</v>
      </c>
      <c r="J48" s="2" t="str">
        <f>INDEX(Sheet5!$A:$BL,IF($A$1,MATCH(RIGHT($A48,LEN($A48)-1),Sheet5!$A:$A,0),MATCH($C48,Sheet5!$B:$B,0)),MATCH(J$1,Sheet5!$A$1:$BL$1,0))</f>
        <v>RC-49</v>
      </c>
      <c r="K48" s="2" t="str">
        <f>INDEX(Sheet5!$A:$BL,IF($A$1,MATCH(RIGHT($A48,LEN($A48)-1),Sheet5!$A:$A,0),MATCH($C48,Sheet5!$B:$B,0)),MATCH(K$1,Sheet5!$A$1:$BL$1,0))</f>
        <v>4220015</v>
      </c>
      <c r="L48" s="2" t="str">
        <f>INDEX(Sheet5!$A:$BL,IF($A$1,MATCH(RIGHT($A48,LEN($A48)-1),Sheet5!$A:$A,0),MATCH($C48,Sheet5!$B:$B,0)),MATCH(L$1,Sheet5!$A$1:$BL$1,0))</f>
        <v>52181</v>
      </c>
      <c r="M48" s="2">
        <f>INDEX(Sheet5!$A:$BL,IF($A$1,MATCH(RIGHT($A48,LEN($A48)-1),Sheet5!$A:$A,0),MATCH($C48,Sheet5!$B:$B,0)),MATCH(M$1,Sheet5!$A$1:$BL$1,0))</f>
        <v>0</v>
      </c>
      <c r="N48" s="2">
        <f>INDEX(Sheet5!$A:$BL,IF($A$1,MATCH(RIGHT($A48,LEN($A48)-1),Sheet5!$A:$A,0),MATCH($C48,Sheet5!$B:$B,0)),MATCH(N$1,Sheet5!$A$1:$BL$1,0))</f>
        <v>7</v>
      </c>
      <c r="O48" s="2" t="str">
        <f>INDEX(Sheet5!$A:$BL,IF($A$1,MATCH(RIGHT($A48,LEN($A48)-1),Sheet5!$A:$A,0),MATCH($C48,Sheet5!$B:$B,0)),MATCH(O$1,Sheet5!$A$1:$BL$1,0))</f>
        <v>ALTITUDE AVIATION GROUP LLC</v>
      </c>
      <c r="P48" s="2" t="str">
        <f>INDEX(Sheet5!$A:$BL,IF($A$1,MATCH(RIGHT($A48,LEN($A48)-1),Sheet5!$A:$A,0),MATCH($C48,Sheet5!$B:$B,0)),MATCH(P$1,Sheet5!$A$1:$BL$1,0))</f>
        <v>4100 CAMPUS DR STE 220</v>
      </c>
      <c r="Q48" s="2" t="str">
        <f>INDEX(Sheet5!$A:$BL,IF($A$1,MATCH(RIGHT($A48,LEN($A48)-1),Sheet5!$A:$A,0),MATCH($C48,Sheet5!$B:$B,0)),MATCH(Q$1,Sheet5!$A$1:$BL$1,0))</f>
        <v/>
      </c>
      <c r="R48" s="2" t="str">
        <f>INDEX(Sheet5!$A:$BL,IF($A$1,MATCH(RIGHT($A48,LEN($A48)-1),Sheet5!$A:$A,0),MATCH($C48,Sheet5!$B:$B,0)),MATCH(R$1,Sheet5!$A$1:$BL$1,0))</f>
        <v>NEWPORT BEACH</v>
      </c>
      <c r="S48" s="2" t="str">
        <f>INDEX(Sheet5!$A:$BL,IF($A$1,MATCH(RIGHT($A48,LEN($A48)-1),Sheet5!$A:$A,0),MATCH($C48,Sheet5!$B:$B,0)),MATCH(S$1,Sheet5!$A$1:$BL$1,0))</f>
        <v>CA</v>
      </c>
      <c r="T48" s="2" t="str">
        <f>INDEX(Sheet5!$A:$BL,IF($A$1,MATCH(RIGHT($A48,LEN($A48)-1),Sheet5!$A:$A,0),MATCH($C48,Sheet5!$B:$B,0)),MATCH(T$1,Sheet5!$A$1:$BL$1,0))</f>
        <v>926601900</v>
      </c>
      <c r="U48" s="2" t="str">
        <f>INDEX(Sheet5!$A:$BL,IF($A$1,MATCH(RIGHT($A48,LEN($A48)-1),Sheet5!$A:$A,0),MATCH($C48,Sheet5!$B:$B,0)),MATCH(U$1,Sheet5!$A$1:$BL$1,0))</f>
        <v>4</v>
      </c>
      <c r="V48" s="2">
        <f>INDEX(Sheet5!$A:$BL,IF($A$1,MATCH(RIGHT($A48,LEN($A48)-1),Sheet5!$A:$A,0),MATCH($C48,Sheet5!$B:$B,0)),MATCH(V$1,Sheet5!$A$1:$BL$1,0))</f>
        <v>59</v>
      </c>
      <c r="W48" s="2" t="str">
        <f>INDEX(Sheet5!$A:$BL,IF($A$1,MATCH(RIGHT($A48,LEN($A48)-1),Sheet5!$A:$A,0),MATCH($C48,Sheet5!$B:$B,0)),MATCH(W$1,Sheet5!$A$1:$BL$1,0))</f>
        <v>US</v>
      </c>
      <c r="X48" s="2" t="str">
        <f>INDEX(Sheet5!$A:$BL,IF($A$1,MATCH(RIGHT($A48,LEN($A48)-1),Sheet5!$A:$A,0),MATCH($C48,Sheet5!$B:$B,0)),MATCH(X$1,Sheet5!$A$1:$BL$1,0))</f>
        <v>20181031</v>
      </c>
      <c r="Y48" s="2" t="str">
        <f>INDEX(Sheet5!$A:$BL,IF($A$1,MATCH(RIGHT($A48,LEN($A48)-1),Sheet5!$A:$A,0),MATCH($C48,Sheet5!$B:$B,0)),MATCH(Y$1,Sheet5!$A$1:$BL$1,0))</f>
        <v>20181031</v>
      </c>
      <c r="Z48" s="2" t="str">
        <f>INDEX(Sheet5!$A:$BL,IF($A$1,MATCH(RIGHT($A48,LEN($A48)-1),Sheet5!$A:$A,0),MATCH($C48,Sheet5!$B:$B,0)),MATCH(Z$1,Sheet5!$A$1:$BL$1,0))</f>
        <v>1T</v>
      </c>
      <c r="AA48" s="2" t="str">
        <f>INDEX(Sheet5!$A:$BL,IF($A$1,MATCH(RIGHT($A48,LEN($A48)-1),Sheet5!$A:$A,0),MATCH($C48,Sheet5!$B:$B,0)),MATCH(AA$1,Sheet5!$A$1:$BL$1,0))</f>
        <v>5</v>
      </c>
      <c r="AB48" s="2">
        <f>INDEX(Sheet5!$A:$BL,IF($A$1,MATCH(RIGHT($A48,LEN($A48)-1),Sheet5!$A:$A,0),MATCH($C48,Sheet5!$B:$B,0)),MATCH(AB$1,Sheet5!$A$1:$BL$1,0))</f>
        <v>5</v>
      </c>
      <c r="AC48" s="2" t="str">
        <f>INDEX(Sheet5!$A:$BL,IF($A$1,MATCH(RIGHT($A48,LEN($A48)-1),Sheet5!$A:$A,0),MATCH($C48,Sheet5!$B:$B,0)),MATCH(AC$1,Sheet5!$A$1:$BL$1,0))</f>
        <v>V</v>
      </c>
      <c r="AD48" s="2" t="str">
        <f>INDEX(Sheet5!$A:$BL,IF($A$1,MATCH(RIGHT($A48,LEN($A48)-1),Sheet5!$A:$A,0),MATCH($C48,Sheet5!$B:$B,0)),MATCH(AD$1,Sheet5!$A$1:$BL$1,0))</f>
        <v>53256062</v>
      </c>
      <c r="AE48" s="2" t="str">
        <f>INDEX(Sheet5!$A:$BL,IF($A$1,MATCH(RIGHT($A48,LEN($A48)-1),Sheet5!$A:$A,0),MATCH($C48,Sheet5!$B:$B,0)),MATCH(AE$1,Sheet5!$A$1:$BL$1,0))</f>
        <v/>
      </c>
      <c r="AF48" s="2" t="str">
        <f>INDEX(Sheet5!$A:$BL,IF($A$1,MATCH(RIGHT($A48,LEN($A48)-1),Sheet5!$A:$A,0),MATCH($C48,Sheet5!$B:$B,0)),MATCH(AF$1,Sheet5!$A$1:$BL$1,0))</f>
        <v>20100820</v>
      </c>
      <c r="AG48" s="2" t="str">
        <f>INDEX(Sheet5!$A:$BL,IF($A$1,MATCH(RIGHT($A48,LEN($A48)-1),Sheet5!$A:$A,0),MATCH($C48,Sheet5!$B:$B,0)),MATCH(AG$1,Sheet5!$A$1:$BL$1,0))</f>
        <v/>
      </c>
      <c r="AH48" s="2" t="str">
        <f>INDEX(Sheet5!$A:$BL,IF($A$1,MATCH(RIGHT($A48,LEN($A48)-1),Sheet5!$A:$A,0),MATCH($C48,Sheet5!$B:$B,0)),MATCH(AH$1,Sheet5!$A$1:$BL$1,0))</f>
        <v/>
      </c>
      <c r="AI48" s="2" t="str">
        <f>INDEX(Sheet5!$A:$BL,IF($A$1,MATCH(RIGHT($A48,LEN($A48)-1),Sheet5!$A:$A,0),MATCH($C48,Sheet5!$B:$B,0)),MATCH(AI$1,Sheet5!$A$1:$BL$1,0))</f>
        <v/>
      </c>
      <c r="AJ48" s="2" t="str">
        <f>INDEX(Sheet5!$A:$BL,IF($A$1,MATCH(RIGHT($A48,LEN($A48)-1),Sheet5!$A:$A,0),MATCH($C48,Sheet5!$B:$B,0)),MATCH(AJ$1,Sheet5!$A$1:$BL$1,0))</f>
        <v/>
      </c>
      <c r="AK48" s="2" t="str">
        <f>INDEX(Sheet5!$A:$BL,IF($A$1,MATCH(RIGHT($A48,LEN($A48)-1),Sheet5!$A:$A,0),MATCH($C48,Sheet5!$B:$B,0)),MATCH(AK$1,Sheet5!$A$1:$BL$1,0))</f>
        <v/>
      </c>
      <c r="AL48" s="2" t="str">
        <f>INDEX(Sheet5!$A:$BL,IF($A$1,MATCH(RIGHT($A48,LEN($A48)-1),Sheet5!$A:$A,0),MATCH($C48,Sheet5!$B:$B,0)),MATCH(AL$1,Sheet5!$A$1:$BL$1,0))</f>
        <v>20211031</v>
      </c>
      <c r="AM48" s="2" t="str">
        <f>INDEX(Sheet5!$A:$BL,IF($A$1,MATCH(RIGHT($A48,LEN($A48)-1),Sheet5!$A:$A,0),MATCH($C48,Sheet5!$B:$B,0)),MATCH(AM$1,Sheet5!$A$1:$BL$1,0))</f>
        <v>01050983</v>
      </c>
      <c r="AN48" s="2" t="str">
        <f>INDEX(Sheet5!$A:$BL,IF($A$1,MATCH(RIGHT($A48,LEN($A48)-1),Sheet5!$A:$A,0),MATCH($C48,Sheet5!$B:$B,0)),MATCH(AN$1,Sheet5!$A$1:$BL$1,0))</f>
        <v/>
      </c>
      <c r="AO48" s="2" t="str">
        <f>INDEX(Sheet5!$A:$BL,IF($A$1,MATCH(RIGHT($A48,LEN($A48)-1),Sheet5!$A:$A,0),MATCH($C48,Sheet5!$B:$B,0)),MATCH(AO$1,Sheet5!$A$1:$BL$1,0))</f>
        <v/>
      </c>
      <c r="AP48" s="2" t="str">
        <f>INDEX(Sheet5!$A:$BL,IF($A$1,MATCH(RIGHT($A48,LEN($A48)-1),Sheet5!$A:$A,0),MATCH($C48,Sheet5!$B:$B,0)),MATCH(AP$1,Sheet5!$A$1:$BL$1,0))</f>
        <v>AD5C32</v>
      </c>
      <c r="AQ48" s="2" t="str">
        <f>INDEX(Sheet5!$A:$BL,IF($A$1,MATCH(RIGHT($A48,LEN($A48)-1),Sheet5!$A:$A,0),MATCH($C48,Sheet5!$B:$B,0)),MATCH(AQ$1,Sheet5!$A$1:$BL$1,0))</f>
        <v>4220015^</v>
      </c>
      <c r="AR48" s="2">
        <f>INDEX(Sheet5!$A:$BL,IF($A$1,MATCH(RIGHT($A48,LEN($A48)-1),Sheet5!$A:$A,0),MATCH($C48,Sheet5!$B:$B,0)),MATCH(AR$1,Sheet5!$A$1:$BL$1,0))</f>
        <v>43404</v>
      </c>
      <c r="AS48" s="2">
        <f>INDEX(Sheet5!$A:$BL,IF($A$1,MATCH(RIGHT($A48,LEN($A48)-1),Sheet5!$A:$A,0),MATCH($C48,Sheet5!$B:$B,0)),MATCH(AS$1,Sheet5!$A$1:$BL$1,0))</f>
        <v>43404</v>
      </c>
      <c r="AT48" s="2">
        <f>INDEX(Sheet5!$A:$BL,IF($A$1,MATCH(RIGHT($A48,LEN($A48)-1),Sheet5!$A:$A,0),MATCH($C48,Sheet5!$B:$B,0)),MATCH(AT$1,Sheet5!$A$1:$BL$1,0))</f>
        <v>40410</v>
      </c>
      <c r="AU48" s="2">
        <f>INDEX(Sheet5!$A:$BL,IF($A$1,MATCH(RIGHT($A48,LEN($A48)-1),Sheet5!$A:$A,0),MATCH($C48,Sheet5!$B:$B,0)),MATCH(AU$1,Sheet5!$A$1:$BL$1,0))</f>
        <v>44500</v>
      </c>
    </row>
    <row r="49" spans="1:47" hidden="1" x14ac:dyDescent="0.25">
      <c r="A49" t="s">
        <v>436</v>
      </c>
      <c r="B49" t="s">
        <v>11</v>
      </c>
      <c r="C49" t="s">
        <v>437</v>
      </c>
      <c r="E49" t="s">
        <v>14</v>
      </c>
      <c r="G49" t="s">
        <v>438</v>
      </c>
      <c r="H49">
        <v>2010</v>
      </c>
      <c r="I49" s="2" t="str">
        <f>INDEX(Sheet5!$A:$BL,IF($A$1,MATCH(RIGHT($A49,LEN($A49)-1),Sheet5!$A:$A,0),MATCH($C49,Sheet5!$B:$B,0)),MATCH(I$1,Sheet5!$A$1:$BL$1,0))</f>
        <v>458WB</v>
      </c>
      <c r="J49" s="2" t="str">
        <f>INDEX(Sheet5!$A:$BL,IF($A$1,MATCH(RIGHT($A49,LEN($A49)-1),Sheet5!$A:$A,0),MATCH($C49,Sheet5!$B:$B,0)),MATCH(J$1,Sheet5!$A$1:$BL$1,0))</f>
        <v>RC-50</v>
      </c>
      <c r="K49" s="2" t="str">
        <f>INDEX(Sheet5!$A:$BL,IF($A$1,MATCH(RIGHT($A49,LEN($A49)-1),Sheet5!$A:$A,0),MATCH($C49,Sheet5!$B:$B,0)),MATCH(K$1,Sheet5!$A$1:$BL$1,0))</f>
        <v>4220016</v>
      </c>
      <c r="L49" s="2" t="str">
        <f>INDEX(Sheet5!$A:$BL,IF($A$1,MATCH(RIGHT($A49,LEN($A49)-1),Sheet5!$A:$A,0),MATCH($C49,Sheet5!$B:$B,0)),MATCH(L$1,Sheet5!$A$1:$BL$1,0))</f>
        <v>52187</v>
      </c>
      <c r="M49" s="2">
        <f>INDEX(Sheet5!$A:$BL,IF($A$1,MATCH(RIGHT($A49,LEN($A49)-1),Sheet5!$A:$A,0),MATCH($C49,Sheet5!$B:$B,0)),MATCH(M$1,Sheet5!$A$1:$BL$1,0))</f>
        <v>2010</v>
      </c>
      <c r="N49" s="2">
        <f>INDEX(Sheet5!$A:$BL,IF($A$1,MATCH(RIGHT($A49,LEN($A49)-1),Sheet5!$A:$A,0),MATCH($C49,Sheet5!$B:$B,0)),MATCH(N$1,Sheet5!$A$1:$BL$1,0))</f>
        <v>7</v>
      </c>
      <c r="O49" s="2" t="str">
        <f>INDEX(Sheet5!$A:$BL,IF($A$1,MATCH(RIGHT($A49,LEN($A49)-1),Sheet5!$A:$A,0),MATCH($C49,Sheet5!$B:$B,0)),MATCH(O$1,Sheet5!$A$1:$BL$1,0))</f>
        <v>AIR RIGHTS AVIATION LLC</v>
      </c>
      <c r="P49" s="2" t="str">
        <f>INDEX(Sheet5!$A:$BL,IF($A$1,MATCH(RIGHT($A49,LEN($A49)-1),Sheet5!$A:$A,0),MATCH($C49,Sheet5!$B:$B,0)),MATCH(P$1,Sheet5!$A$1:$BL$1,0))</f>
        <v>2850 E CAMELBACK RD</v>
      </c>
      <c r="Q49" s="2" t="str">
        <f>INDEX(Sheet5!$A:$BL,IF($A$1,MATCH(RIGHT($A49,LEN($A49)-1),Sheet5!$A:$A,0),MATCH($C49,Sheet5!$B:$B,0)),MATCH(Q$1,Sheet5!$A$1:$BL$1,0))</f>
        <v/>
      </c>
      <c r="R49" s="2" t="str">
        <f>INDEX(Sheet5!$A:$BL,IF($A$1,MATCH(RIGHT($A49,LEN($A49)-1),Sheet5!$A:$A,0),MATCH($C49,Sheet5!$B:$B,0)),MATCH(R$1,Sheet5!$A$1:$BL$1,0))</f>
        <v>PHOENIX</v>
      </c>
      <c r="S49" s="2" t="str">
        <f>INDEX(Sheet5!$A:$BL,IF($A$1,MATCH(RIGHT($A49,LEN($A49)-1),Sheet5!$A:$A,0),MATCH($C49,Sheet5!$B:$B,0)),MATCH(S$1,Sheet5!$A$1:$BL$1,0))</f>
        <v>AZ</v>
      </c>
      <c r="T49" s="2" t="str">
        <f>INDEX(Sheet5!$A:$BL,IF($A$1,MATCH(RIGHT($A49,LEN($A49)-1),Sheet5!$A:$A,0),MATCH($C49,Sheet5!$B:$B,0)),MATCH(T$1,Sheet5!$A$1:$BL$1,0))</f>
        <v>850164311</v>
      </c>
      <c r="U49" s="2" t="str">
        <f>INDEX(Sheet5!$A:$BL,IF($A$1,MATCH(RIGHT($A49,LEN($A49)-1),Sheet5!$A:$A,0),MATCH($C49,Sheet5!$B:$B,0)),MATCH(U$1,Sheet5!$A$1:$BL$1,0))</f>
        <v>4</v>
      </c>
      <c r="V49" s="2">
        <f>INDEX(Sheet5!$A:$BL,IF($A$1,MATCH(RIGHT($A49,LEN($A49)-1),Sheet5!$A:$A,0),MATCH($C49,Sheet5!$B:$B,0)),MATCH(V$1,Sheet5!$A$1:$BL$1,0))</f>
        <v>13</v>
      </c>
      <c r="W49" s="2" t="str">
        <f>INDEX(Sheet5!$A:$BL,IF($A$1,MATCH(RIGHT($A49,LEN($A49)-1),Sheet5!$A:$A,0),MATCH($C49,Sheet5!$B:$B,0)),MATCH(W$1,Sheet5!$A$1:$BL$1,0))</f>
        <v>US</v>
      </c>
      <c r="X49" s="2" t="str">
        <f>INDEX(Sheet5!$A:$BL,IF($A$1,MATCH(RIGHT($A49,LEN($A49)-1),Sheet5!$A:$A,0),MATCH($C49,Sheet5!$B:$B,0)),MATCH(X$1,Sheet5!$A$1:$BL$1,0))</f>
        <v>20190114</v>
      </c>
      <c r="Y49" s="2" t="str">
        <f>INDEX(Sheet5!$A:$BL,IF($A$1,MATCH(RIGHT($A49,LEN($A49)-1),Sheet5!$A:$A,0),MATCH($C49,Sheet5!$B:$B,0)),MATCH(Y$1,Sheet5!$A$1:$BL$1,0))</f>
        <v>20181231</v>
      </c>
      <c r="Z49" s="2" t="str">
        <f>INDEX(Sheet5!$A:$BL,IF($A$1,MATCH(RIGHT($A49,LEN($A49)-1),Sheet5!$A:$A,0),MATCH($C49,Sheet5!$B:$B,0)),MATCH(Z$1,Sheet5!$A$1:$BL$1,0))</f>
        <v>1T</v>
      </c>
      <c r="AA49" s="2" t="str">
        <f>INDEX(Sheet5!$A:$BL,IF($A$1,MATCH(RIGHT($A49,LEN($A49)-1),Sheet5!$A:$A,0),MATCH($C49,Sheet5!$B:$B,0)),MATCH(AA$1,Sheet5!$A$1:$BL$1,0))</f>
        <v>5</v>
      </c>
      <c r="AB49" s="2">
        <f>INDEX(Sheet5!$A:$BL,IF($A$1,MATCH(RIGHT($A49,LEN($A49)-1),Sheet5!$A:$A,0),MATCH($C49,Sheet5!$B:$B,0)),MATCH(AB$1,Sheet5!$A$1:$BL$1,0))</f>
        <v>5</v>
      </c>
      <c r="AC49" s="2" t="str">
        <f>INDEX(Sheet5!$A:$BL,IF($A$1,MATCH(RIGHT($A49,LEN($A49)-1),Sheet5!$A:$A,0),MATCH($C49,Sheet5!$B:$B,0)),MATCH(AC$1,Sheet5!$A$1:$BL$1,0))</f>
        <v>V</v>
      </c>
      <c r="AD49" s="2" t="str">
        <f>INDEX(Sheet5!$A:$BL,IF($A$1,MATCH(RIGHT($A49,LEN($A49)-1),Sheet5!$A:$A,0),MATCH($C49,Sheet5!$B:$B,0)),MATCH(AD$1,Sheet5!$A$1:$BL$1,0))</f>
        <v>51310712</v>
      </c>
      <c r="AE49" s="2" t="str">
        <f>INDEX(Sheet5!$A:$BL,IF($A$1,MATCH(RIGHT($A49,LEN($A49)-1),Sheet5!$A:$A,0),MATCH($C49,Sheet5!$B:$B,0)),MATCH(AE$1,Sheet5!$A$1:$BL$1,0))</f>
        <v/>
      </c>
      <c r="AF49" s="2" t="str">
        <f>INDEX(Sheet5!$A:$BL,IF($A$1,MATCH(RIGHT($A49,LEN($A49)-1),Sheet5!$A:$A,0),MATCH($C49,Sheet5!$B:$B,0)),MATCH(AF$1,Sheet5!$A$1:$BL$1,0))</f>
        <v>20120620</v>
      </c>
      <c r="AG49" s="2" t="str">
        <f>INDEX(Sheet5!$A:$BL,IF($A$1,MATCH(RIGHT($A49,LEN($A49)-1),Sheet5!$A:$A,0),MATCH($C49,Sheet5!$B:$B,0)),MATCH(AG$1,Sheet5!$A$1:$BL$1,0))</f>
        <v/>
      </c>
      <c r="AH49" s="2" t="str">
        <f>INDEX(Sheet5!$A:$BL,IF($A$1,MATCH(RIGHT($A49,LEN($A49)-1),Sheet5!$A:$A,0),MATCH($C49,Sheet5!$B:$B,0)),MATCH(AH$1,Sheet5!$A$1:$BL$1,0))</f>
        <v/>
      </c>
      <c r="AI49" s="2" t="str">
        <f>INDEX(Sheet5!$A:$BL,IF($A$1,MATCH(RIGHT($A49,LEN($A49)-1),Sheet5!$A:$A,0),MATCH($C49,Sheet5!$B:$B,0)),MATCH(AI$1,Sheet5!$A$1:$BL$1,0))</f>
        <v/>
      </c>
      <c r="AJ49" s="2" t="str">
        <f>INDEX(Sheet5!$A:$BL,IF($A$1,MATCH(RIGHT($A49,LEN($A49)-1),Sheet5!$A:$A,0),MATCH($C49,Sheet5!$B:$B,0)),MATCH(AJ$1,Sheet5!$A$1:$BL$1,0))</f>
        <v/>
      </c>
      <c r="AK49" s="2" t="str">
        <f>INDEX(Sheet5!$A:$BL,IF($A$1,MATCH(RIGHT($A49,LEN($A49)-1),Sheet5!$A:$A,0),MATCH($C49,Sheet5!$B:$B,0)),MATCH(AK$1,Sheet5!$A$1:$BL$1,0))</f>
        <v/>
      </c>
      <c r="AL49" s="2" t="str">
        <f>INDEX(Sheet5!$A:$BL,IF($A$1,MATCH(RIGHT($A49,LEN($A49)-1),Sheet5!$A:$A,0),MATCH($C49,Sheet5!$B:$B,0)),MATCH(AL$1,Sheet5!$A$1:$BL$1,0))</f>
        <v>20211231</v>
      </c>
      <c r="AM49" s="2" t="str">
        <f>INDEX(Sheet5!$A:$BL,IF($A$1,MATCH(RIGHT($A49,LEN($A49)-1),Sheet5!$A:$A,0),MATCH($C49,Sheet5!$B:$B,0)),MATCH(AM$1,Sheet5!$A$1:$BL$1,0))</f>
        <v>01050975</v>
      </c>
      <c r="AN49" s="2" t="str">
        <f>INDEX(Sheet5!$A:$BL,IF($A$1,MATCH(RIGHT($A49,LEN($A49)-1),Sheet5!$A:$A,0),MATCH($C49,Sheet5!$B:$B,0)),MATCH(AN$1,Sheet5!$A$1:$BL$1,0))</f>
        <v/>
      </c>
      <c r="AO49" s="2" t="str">
        <f>INDEX(Sheet5!$A:$BL,IF($A$1,MATCH(RIGHT($A49,LEN($A49)-1),Sheet5!$A:$A,0),MATCH($C49,Sheet5!$B:$B,0)),MATCH(AO$1,Sheet5!$A$1:$BL$1,0))</f>
        <v/>
      </c>
      <c r="AP49" s="2" t="str">
        <f>INDEX(Sheet5!$A:$BL,IF($A$1,MATCH(RIGHT($A49,LEN($A49)-1),Sheet5!$A:$A,0),MATCH($C49,Sheet5!$B:$B,0)),MATCH(AP$1,Sheet5!$A$1:$BL$1,0))</f>
        <v>A591CA</v>
      </c>
      <c r="AQ49" s="2" t="str">
        <f>INDEX(Sheet5!$A:$BL,IF($A$1,MATCH(RIGHT($A49,LEN($A49)-1),Sheet5!$A:$A,0),MATCH($C49,Sheet5!$B:$B,0)),MATCH(AQ$1,Sheet5!$A$1:$BL$1,0))</f>
        <v>4220016^</v>
      </c>
      <c r="AR49" s="2">
        <f>INDEX(Sheet5!$A:$BL,IF($A$1,MATCH(RIGHT($A49,LEN($A49)-1),Sheet5!$A:$A,0),MATCH($C49,Sheet5!$B:$B,0)),MATCH(AR$1,Sheet5!$A$1:$BL$1,0))</f>
        <v>43479</v>
      </c>
      <c r="AS49" s="2">
        <f>INDEX(Sheet5!$A:$BL,IF($A$1,MATCH(RIGHT($A49,LEN($A49)-1),Sheet5!$A:$A,0),MATCH($C49,Sheet5!$B:$B,0)),MATCH(AS$1,Sheet5!$A$1:$BL$1,0))</f>
        <v>43465</v>
      </c>
      <c r="AT49" s="2">
        <f>INDEX(Sheet5!$A:$BL,IF($A$1,MATCH(RIGHT($A49,LEN($A49)-1),Sheet5!$A:$A,0),MATCH($C49,Sheet5!$B:$B,0)),MATCH(AT$1,Sheet5!$A$1:$BL$1,0))</f>
        <v>41080</v>
      </c>
      <c r="AU49" s="2">
        <f>INDEX(Sheet5!$A:$BL,IF($A$1,MATCH(RIGHT($A49,LEN($A49)-1),Sheet5!$A:$A,0),MATCH($C49,Sheet5!$B:$B,0)),MATCH(AU$1,Sheet5!$A$1:$BL$1,0))</f>
        <v>44561</v>
      </c>
    </row>
    <row r="50" spans="1:47" x14ac:dyDescent="0.25">
      <c r="A50" t="s">
        <v>450</v>
      </c>
      <c r="B50" t="s">
        <v>11</v>
      </c>
      <c r="C50" t="s">
        <v>451</v>
      </c>
      <c r="E50" t="s">
        <v>14</v>
      </c>
      <c r="H50">
        <v>2010</v>
      </c>
      <c r="I50" s="2" t="e">
        <f>INDEX(Sheet5!$A:$BL,IF($A$1,MATCH(RIGHT($A50,LEN($A50)-1),Sheet5!$A:$A,0),MATCH($C50,Sheet5!$B:$B,0)),MATCH(I$1,Sheet5!$A$1:$BL$1,0))</f>
        <v>#N/A</v>
      </c>
      <c r="J50" s="2" t="e">
        <f>INDEX(Sheet5!$A:$BL,IF($A$1,MATCH(RIGHT($A50,LEN($A50)-1),Sheet5!$A:$A,0),MATCH($C50,Sheet5!$B:$B,0)),MATCH(J$1,Sheet5!$A$1:$BL$1,0))</f>
        <v>#N/A</v>
      </c>
      <c r="K50" s="2" t="e">
        <f>INDEX(Sheet5!$A:$BL,IF($A$1,MATCH(RIGHT($A50,LEN($A50)-1),Sheet5!$A:$A,0),MATCH($C50,Sheet5!$B:$B,0)),MATCH(K$1,Sheet5!$A$1:$BL$1,0))</f>
        <v>#N/A</v>
      </c>
      <c r="L50" s="2" t="e">
        <f>INDEX(Sheet5!$A:$BL,IF($A$1,MATCH(RIGHT($A50,LEN($A50)-1),Sheet5!$A:$A,0),MATCH($C50,Sheet5!$B:$B,0)),MATCH(L$1,Sheet5!$A$1:$BL$1,0))</f>
        <v>#N/A</v>
      </c>
      <c r="M50" s="2" t="e">
        <f>INDEX(Sheet5!$A:$BL,IF($A$1,MATCH(RIGHT($A50,LEN($A50)-1),Sheet5!$A:$A,0),MATCH($C50,Sheet5!$B:$B,0)),MATCH(M$1,Sheet5!$A$1:$BL$1,0))</f>
        <v>#N/A</v>
      </c>
      <c r="N50" s="2" t="e">
        <f>INDEX(Sheet5!$A:$BL,IF($A$1,MATCH(RIGHT($A50,LEN($A50)-1),Sheet5!$A:$A,0),MATCH($C50,Sheet5!$B:$B,0)),MATCH(N$1,Sheet5!$A$1:$BL$1,0))</f>
        <v>#N/A</v>
      </c>
      <c r="O50" s="2" t="e">
        <f>INDEX(Sheet5!$A:$BL,IF($A$1,MATCH(RIGHT($A50,LEN($A50)-1),Sheet5!$A:$A,0),MATCH($C50,Sheet5!$B:$B,0)),MATCH(O$1,Sheet5!$A$1:$BL$1,0))</f>
        <v>#N/A</v>
      </c>
      <c r="P50" s="2" t="e">
        <f>INDEX(Sheet5!$A:$BL,IF($A$1,MATCH(RIGHT($A50,LEN($A50)-1),Sheet5!$A:$A,0),MATCH($C50,Sheet5!$B:$B,0)),MATCH(P$1,Sheet5!$A$1:$BL$1,0))</f>
        <v>#N/A</v>
      </c>
      <c r="Q50" s="2" t="e">
        <f>INDEX(Sheet5!$A:$BL,IF($A$1,MATCH(RIGHT($A50,LEN($A50)-1),Sheet5!$A:$A,0),MATCH($C50,Sheet5!$B:$B,0)),MATCH(Q$1,Sheet5!$A$1:$BL$1,0))</f>
        <v>#N/A</v>
      </c>
      <c r="R50" s="2" t="e">
        <f>INDEX(Sheet5!$A:$BL,IF($A$1,MATCH(RIGHT($A50,LEN($A50)-1),Sheet5!$A:$A,0),MATCH($C50,Sheet5!$B:$B,0)),MATCH(R$1,Sheet5!$A$1:$BL$1,0))</f>
        <v>#N/A</v>
      </c>
      <c r="S50" s="2" t="e">
        <f>INDEX(Sheet5!$A:$BL,IF($A$1,MATCH(RIGHT($A50,LEN($A50)-1),Sheet5!$A:$A,0),MATCH($C50,Sheet5!$B:$B,0)),MATCH(S$1,Sheet5!$A$1:$BL$1,0))</f>
        <v>#N/A</v>
      </c>
      <c r="T50" s="2" t="e">
        <f>INDEX(Sheet5!$A:$BL,IF($A$1,MATCH(RIGHT($A50,LEN($A50)-1),Sheet5!$A:$A,0),MATCH($C50,Sheet5!$B:$B,0)),MATCH(T$1,Sheet5!$A$1:$BL$1,0))</f>
        <v>#N/A</v>
      </c>
      <c r="U50" s="2" t="e">
        <f>INDEX(Sheet5!$A:$BL,IF($A$1,MATCH(RIGHT($A50,LEN($A50)-1),Sheet5!$A:$A,0),MATCH($C50,Sheet5!$B:$B,0)),MATCH(U$1,Sheet5!$A$1:$BL$1,0))</f>
        <v>#N/A</v>
      </c>
      <c r="V50" s="2" t="e">
        <f>INDEX(Sheet5!$A:$BL,IF($A$1,MATCH(RIGHT($A50,LEN($A50)-1),Sheet5!$A:$A,0),MATCH($C50,Sheet5!$B:$B,0)),MATCH(V$1,Sheet5!$A$1:$BL$1,0))</f>
        <v>#N/A</v>
      </c>
      <c r="W50" s="2" t="e">
        <f>INDEX(Sheet5!$A:$BL,IF($A$1,MATCH(RIGHT($A50,LEN($A50)-1),Sheet5!$A:$A,0),MATCH($C50,Sheet5!$B:$B,0)),MATCH(W$1,Sheet5!$A$1:$BL$1,0))</f>
        <v>#N/A</v>
      </c>
      <c r="X50" s="2" t="e">
        <f>INDEX(Sheet5!$A:$BL,IF($A$1,MATCH(RIGHT($A50,LEN($A50)-1),Sheet5!$A:$A,0),MATCH($C50,Sheet5!$B:$B,0)),MATCH(X$1,Sheet5!$A$1:$BL$1,0))</f>
        <v>#N/A</v>
      </c>
      <c r="Y50" s="2" t="e">
        <f>INDEX(Sheet5!$A:$BL,IF($A$1,MATCH(RIGHT($A50,LEN($A50)-1),Sheet5!$A:$A,0),MATCH($C50,Sheet5!$B:$B,0)),MATCH(Y$1,Sheet5!$A$1:$BL$1,0))</f>
        <v>#N/A</v>
      </c>
      <c r="Z50" s="2" t="e">
        <f>INDEX(Sheet5!$A:$BL,IF($A$1,MATCH(RIGHT($A50,LEN($A50)-1),Sheet5!$A:$A,0),MATCH($C50,Sheet5!$B:$B,0)),MATCH(Z$1,Sheet5!$A$1:$BL$1,0))</f>
        <v>#N/A</v>
      </c>
      <c r="AA50" s="2" t="e">
        <f>INDEX(Sheet5!$A:$BL,IF($A$1,MATCH(RIGHT($A50,LEN($A50)-1),Sheet5!$A:$A,0),MATCH($C50,Sheet5!$B:$B,0)),MATCH(AA$1,Sheet5!$A$1:$BL$1,0))</f>
        <v>#N/A</v>
      </c>
      <c r="AB50" s="2" t="e">
        <f>INDEX(Sheet5!$A:$BL,IF($A$1,MATCH(RIGHT($A50,LEN($A50)-1),Sheet5!$A:$A,0),MATCH($C50,Sheet5!$B:$B,0)),MATCH(AB$1,Sheet5!$A$1:$BL$1,0))</f>
        <v>#N/A</v>
      </c>
      <c r="AC50" s="2" t="e">
        <f>INDEX(Sheet5!$A:$BL,IF($A$1,MATCH(RIGHT($A50,LEN($A50)-1),Sheet5!$A:$A,0),MATCH($C50,Sheet5!$B:$B,0)),MATCH(AC$1,Sheet5!$A$1:$BL$1,0))</f>
        <v>#N/A</v>
      </c>
      <c r="AD50" s="2" t="e">
        <f>INDEX(Sheet5!$A:$BL,IF($A$1,MATCH(RIGHT($A50,LEN($A50)-1),Sheet5!$A:$A,0),MATCH($C50,Sheet5!$B:$B,0)),MATCH(AD$1,Sheet5!$A$1:$BL$1,0))</f>
        <v>#N/A</v>
      </c>
      <c r="AE50" s="2" t="e">
        <f>INDEX(Sheet5!$A:$BL,IF($A$1,MATCH(RIGHT($A50,LEN($A50)-1),Sheet5!$A:$A,0),MATCH($C50,Sheet5!$B:$B,0)),MATCH(AE$1,Sheet5!$A$1:$BL$1,0))</f>
        <v>#N/A</v>
      </c>
      <c r="AF50" s="2" t="e">
        <f>INDEX(Sheet5!$A:$BL,IF($A$1,MATCH(RIGHT($A50,LEN($A50)-1),Sheet5!$A:$A,0),MATCH($C50,Sheet5!$B:$B,0)),MATCH(AF$1,Sheet5!$A$1:$BL$1,0))</f>
        <v>#N/A</v>
      </c>
      <c r="AG50" s="2" t="e">
        <f>INDEX(Sheet5!$A:$BL,IF($A$1,MATCH(RIGHT($A50,LEN($A50)-1),Sheet5!$A:$A,0),MATCH($C50,Sheet5!$B:$B,0)),MATCH(AG$1,Sheet5!$A$1:$BL$1,0))</f>
        <v>#N/A</v>
      </c>
      <c r="AH50" s="2" t="e">
        <f>INDEX(Sheet5!$A:$BL,IF($A$1,MATCH(RIGHT($A50,LEN($A50)-1),Sheet5!$A:$A,0),MATCH($C50,Sheet5!$B:$B,0)),MATCH(AH$1,Sheet5!$A$1:$BL$1,0))</f>
        <v>#N/A</v>
      </c>
      <c r="AI50" s="2" t="e">
        <f>INDEX(Sheet5!$A:$BL,IF($A$1,MATCH(RIGHT($A50,LEN($A50)-1),Sheet5!$A:$A,0),MATCH($C50,Sheet5!$B:$B,0)),MATCH(AI$1,Sheet5!$A$1:$BL$1,0))</f>
        <v>#N/A</v>
      </c>
      <c r="AJ50" s="2" t="e">
        <f>INDEX(Sheet5!$A:$BL,IF($A$1,MATCH(RIGHT($A50,LEN($A50)-1),Sheet5!$A:$A,0),MATCH($C50,Sheet5!$B:$B,0)),MATCH(AJ$1,Sheet5!$A$1:$BL$1,0))</f>
        <v>#N/A</v>
      </c>
      <c r="AK50" s="2" t="e">
        <f>INDEX(Sheet5!$A:$BL,IF($A$1,MATCH(RIGHT($A50,LEN($A50)-1),Sheet5!$A:$A,0),MATCH($C50,Sheet5!$B:$B,0)),MATCH(AK$1,Sheet5!$A$1:$BL$1,0))</f>
        <v>#N/A</v>
      </c>
      <c r="AL50" s="2" t="e">
        <f>INDEX(Sheet5!$A:$BL,IF($A$1,MATCH(RIGHT($A50,LEN($A50)-1),Sheet5!$A:$A,0),MATCH($C50,Sheet5!$B:$B,0)),MATCH(AL$1,Sheet5!$A$1:$BL$1,0))</f>
        <v>#N/A</v>
      </c>
      <c r="AM50" s="2" t="e">
        <f>INDEX(Sheet5!$A:$BL,IF($A$1,MATCH(RIGHT($A50,LEN($A50)-1),Sheet5!$A:$A,0),MATCH($C50,Sheet5!$B:$B,0)),MATCH(AM$1,Sheet5!$A$1:$BL$1,0))</f>
        <v>#N/A</v>
      </c>
      <c r="AN50" s="2" t="e">
        <f>INDEX(Sheet5!$A:$BL,IF($A$1,MATCH(RIGHT($A50,LEN($A50)-1),Sheet5!$A:$A,0),MATCH($C50,Sheet5!$B:$B,0)),MATCH(AN$1,Sheet5!$A$1:$BL$1,0))</f>
        <v>#N/A</v>
      </c>
      <c r="AO50" s="2" t="e">
        <f>INDEX(Sheet5!$A:$BL,IF($A$1,MATCH(RIGHT($A50,LEN($A50)-1),Sheet5!$A:$A,0),MATCH($C50,Sheet5!$B:$B,0)),MATCH(AO$1,Sheet5!$A$1:$BL$1,0))</f>
        <v>#N/A</v>
      </c>
      <c r="AP50" s="2" t="e">
        <f>INDEX(Sheet5!$A:$BL,IF($A$1,MATCH(RIGHT($A50,LEN($A50)-1),Sheet5!$A:$A,0),MATCH($C50,Sheet5!$B:$B,0)),MATCH(AP$1,Sheet5!$A$1:$BL$1,0))</f>
        <v>#N/A</v>
      </c>
      <c r="AQ50" s="2" t="e">
        <f>INDEX(Sheet5!$A:$BL,IF($A$1,MATCH(RIGHT($A50,LEN($A50)-1),Sheet5!$A:$A,0),MATCH($C50,Sheet5!$B:$B,0)),MATCH(AQ$1,Sheet5!$A$1:$BL$1,0))</f>
        <v>#N/A</v>
      </c>
      <c r="AR50" s="2" t="e">
        <f>INDEX(Sheet5!$A:$BL,IF($A$1,MATCH(RIGHT($A50,LEN($A50)-1),Sheet5!$A:$A,0),MATCH($C50,Sheet5!$B:$B,0)),MATCH(AR$1,Sheet5!$A$1:$BL$1,0))</f>
        <v>#N/A</v>
      </c>
      <c r="AS50" s="2" t="e">
        <f>INDEX(Sheet5!$A:$BL,IF($A$1,MATCH(RIGHT($A50,LEN($A50)-1),Sheet5!$A:$A,0),MATCH($C50,Sheet5!$B:$B,0)),MATCH(AS$1,Sheet5!$A$1:$BL$1,0))</f>
        <v>#N/A</v>
      </c>
      <c r="AT50" s="2" t="e">
        <f>INDEX(Sheet5!$A:$BL,IF($A$1,MATCH(RIGHT($A50,LEN($A50)-1),Sheet5!$A:$A,0),MATCH($C50,Sheet5!$B:$B,0)),MATCH(AT$1,Sheet5!$A$1:$BL$1,0))</f>
        <v>#N/A</v>
      </c>
      <c r="AU50" s="2" t="e">
        <f>INDEX(Sheet5!$A:$BL,IF($A$1,MATCH(RIGHT($A50,LEN($A50)-1),Sheet5!$A:$A,0),MATCH($C50,Sheet5!$B:$B,0)),MATCH(AU$1,Sheet5!$A$1:$BL$1,0))</f>
        <v>#N/A</v>
      </c>
    </row>
    <row r="51" spans="1:47" hidden="1" x14ac:dyDescent="0.25">
      <c r="A51" t="s">
        <v>201</v>
      </c>
      <c r="B51" t="s">
        <v>11</v>
      </c>
      <c r="C51" t="s">
        <v>457</v>
      </c>
      <c r="E51" t="s">
        <v>14</v>
      </c>
      <c r="G51" t="s">
        <v>458</v>
      </c>
      <c r="H51">
        <v>2010</v>
      </c>
      <c r="I51" s="2" t="str">
        <f>INDEX(Sheet5!$A:$BL,IF($A$1,MATCH(RIGHT($A51,LEN($A51)-1),Sheet5!$A:$A,0),MATCH($C51,Sheet5!$B:$B,0)),MATCH(I$1,Sheet5!$A$1:$BL$1,0))</f>
        <v>339RA</v>
      </c>
      <c r="J51" s="2" t="str">
        <f>INDEX(Sheet5!$A:$BL,IF($A$1,MATCH(RIGHT($A51,LEN($A51)-1),Sheet5!$A:$A,0),MATCH($C51,Sheet5!$B:$B,0)),MATCH(J$1,Sheet5!$A$1:$BL$1,0))</f>
        <v>RC-52</v>
      </c>
      <c r="K51" s="2" t="str">
        <f>INDEX(Sheet5!$A:$BL,IF($A$1,MATCH(RIGHT($A51,LEN($A51)-1),Sheet5!$A:$A,0),MATCH($C51,Sheet5!$B:$B,0)),MATCH(K$1,Sheet5!$A$1:$BL$1,0))</f>
        <v>4220016</v>
      </c>
      <c r="L51" s="2" t="str">
        <f>INDEX(Sheet5!$A:$BL,IF($A$1,MATCH(RIGHT($A51,LEN($A51)-1),Sheet5!$A:$A,0),MATCH($C51,Sheet5!$B:$B,0)),MATCH(L$1,Sheet5!$A$1:$BL$1,0))</f>
        <v>52187</v>
      </c>
      <c r="M51" s="2">
        <f>INDEX(Sheet5!$A:$BL,IF($A$1,MATCH(RIGHT($A51,LEN($A51)-1),Sheet5!$A:$A,0),MATCH($C51,Sheet5!$B:$B,0)),MATCH(M$1,Sheet5!$A$1:$BL$1,0))</f>
        <v>2010</v>
      </c>
      <c r="N51" s="2">
        <f>INDEX(Sheet5!$A:$BL,IF($A$1,MATCH(RIGHT($A51,LEN($A51)-1),Sheet5!$A:$A,0),MATCH($C51,Sheet5!$B:$B,0)),MATCH(N$1,Sheet5!$A$1:$BL$1,0))</f>
        <v>7</v>
      </c>
      <c r="O51" s="2" t="str">
        <f>INDEX(Sheet5!$A:$BL,IF($A$1,MATCH(RIGHT($A51,LEN($A51)-1),Sheet5!$A:$A,0),MATCH($C51,Sheet5!$B:$B,0)),MATCH(O$1,Sheet5!$A$1:$BL$1,0))</f>
        <v>GREENLEAF AVIATION LLC</v>
      </c>
      <c r="P51" s="2" t="str">
        <f>INDEX(Sheet5!$A:$BL,IF($A$1,MATCH(RIGHT($A51,LEN($A51)-1),Sheet5!$A:$A,0),MATCH($C51,Sheet5!$B:$B,0)),MATCH(P$1,Sheet5!$A$1:$BL$1,0))</f>
        <v>4381 NW 124TH AVE</v>
      </c>
      <c r="Q51" s="2" t="str">
        <f>INDEX(Sheet5!$A:$BL,IF($A$1,MATCH(RIGHT($A51,LEN($A51)-1),Sheet5!$A:$A,0),MATCH($C51,Sheet5!$B:$B,0)),MATCH(Q$1,Sheet5!$A$1:$BL$1,0))</f>
        <v/>
      </c>
      <c r="R51" s="2" t="str">
        <f>INDEX(Sheet5!$A:$BL,IF($A$1,MATCH(RIGHT($A51,LEN($A51)-1),Sheet5!$A:$A,0),MATCH($C51,Sheet5!$B:$B,0)),MATCH(R$1,Sheet5!$A$1:$BL$1,0))</f>
        <v>CORAL SPRINGS</v>
      </c>
      <c r="S51" s="2" t="str">
        <f>INDEX(Sheet5!$A:$BL,IF($A$1,MATCH(RIGHT($A51,LEN($A51)-1),Sheet5!$A:$A,0),MATCH($C51,Sheet5!$B:$B,0)),MATCH(S$1,Sheet5!$A$1:$BL$1,0))</f>
        <v>FL</v>
      </c>
      <c r="T51" s="2" t="str">
        <f>INDEX(Sheet5!$A:$BL,IF($A$1,MATCH(RIGHT($A51,LEN($A51)-1),Sheet5!$A:$A,0),MATCH($C51,Sheet5!$B:$B,0)),MATCH(T$1,Sheet5!$A$1:$BL$1,0))</f>
        <v>330657634</v>
      </c>
      <c r="U51" s="2" t="str">
        <f>INDEX(Sheet5!$A:$BL,IF($A$1,MATCH(RIGHT($A51,LEN($A51)-1),Sheet5!$A:$A,0),MATCH($C51,Sheet5!$B:$B,0)),MATCH(U$1,Sheet5!$A$1:$BL$1,0))</f>
        <v>7</v>
      </c>
      <c r="V51" s="2">
        <f>INDEX(Sheet5!$A:$BL,IF($A$1,MATCH(RIGHT($A51,LEN($A51)-1),Sheet5!$A:$A,0),MATCH($C51,Sheet5!$B:$B,0)),MATCH(V$1,Sheet5!$A$1:$BL$1,0))</f>
        <v>11</v>
      </c>
      <c r="W51" s="2" t="str">
        <f>INDEX(Sheet5!$A:$BL,IF($A$1,MATCH(RIGHT($A51,LEN($A51)-1),Sheet5!$A:$A,0),MATCH($C51,Sheet5!$B:$B,0)),MATCH(W$1,Sheet5!$A$1:$BL$1,0))</f>
        <v>US</v>
      </c>
      <c r="X51" s="2" t="str">
        <f>INDEX(Sheet5!$A:$BL,IF($A$1,MATCH(RIGHT($A51,LEN($A51)-1),Sheet5!$A:$A,0),MATCH($C51,Sheet5!$B:$B,0)),MATCH(X$1,Sheet5!$A$1:$BL$1,0))</f>
        <v>20181201</v>
      </c>
      <c r="Y51" s="2" t="str">
        <f>INDEX(Sheet5!$A:$BL,IF($A$1,MATCH(RIGHT($A51,LEN($A51)-1),Sheet5!$A:$A,0),MATCH($C51,Sheet5!$B:$B,0)),MATCH(Y$1,Sheet5!$A$1:$BL$1,0))</f>
        <v>20151230</v>
      </c>
      <c r="Z51" s="2" t="str">
        <f>INDEX(Sheet5!$A:$BL,IF($A$1,MATCH(RIGHT($A51,LEN($A51)-1),Sheet5!$A:$A,0),MATCH($C51,Sheet5!$B:$B,0)),MATCH(Z$1,Sheet5!$A$1:$BL$1,0))</f>
        <v>1T</v>
      </c>
      <c r="AA51" s="2" t="str">
        <f>INDEX(Sheet5!$A:$BL,IF($A$1,MATCH(RIGHT($A51,LEN($A51)-1),Sheet5!$A:$A,0),MATCH($C51,Sheet5!$B:$B,0)),MATCH(AA$1,Sheet5!$A$1:$BL$1,0))</f>
        <v>5</v>
      </c>
      <c r="AB51" s="2">
        <f>INDEX(Sheet5!$A:$BL,IF($A$1,MATCH(RIGHT($A51,LEN($A51)-1),Sheet5!$A:$A,0),MATCH($C51,Sheet5!$B:$B,0)),MATCH(AB$1,Sheet5!$A$1:$BL$1,0))</f>
        <v>5</v>
      </c>
      <c r="AC51" s="2" t="str">
        <f>INDEX(Sheet5!$A:$BL,IF($A$1,MATCH(RIGHT($A51,LEN($A51)-1),Sheet5!$A:$A,0),MATCH($C51,Sheet5!$B:$B,0)),MATCH(AC$1,Sheet5!$A$1:$BL$1,0))</f>
        <v>V</v>
      </c>
      <c r="AD51" s="2" t="str">
        <f>INDEX(Sheet5!$A:$BL,IF($A$1,MATCH(RIGHT($A51,LEN($A51)-1),Sheet5!$A:$A,0),MATCH($C51,Sheet5!$B:$B,0)),MATCH(AD$1,Sheet5!$A$1:$BL$1,0))</f>
        <v>50734266</v>
      </c>
      <c r="AE51" s="2" t="str">
        <f>INDEX(Sheet5!$A:$BL,IF($A$1,MATCH(RIGHT($A51,LEN($A51)-1),Sheet5!$A:$A,0),MATCH($C51,Sheet5!$B:$B,0)),MATCH(AE$1,Sheet5!$A$1:$BL$1,0))</f>
        <v/>
      </c>
      <c r="AF51" s="2" t="str">
        <f>INDEX(Sheet5!$A:$BL,IF($A$1,MATCH(RIGHT($A51,LEN($A51)-1),Sheet5!$A:$A,0),MATCH($C51,Sheet5!$B:$B,0)),MATCH(AF$1,Sheet5!$A$1:$BL$1,0))</f>
        <v>20110926</v>
      </c>
      <c r="AG51" s="2" t="str">
        <f>INDEX(Sheet5!$A:$BL,IF($A$1,MATCH(RIGHT($A51,LEN($A51)-1),Sheet5!$A:$A,0),MATCH($C51,Sheet5!$B:$B,0)),MATCH(AG$1,Sheet5!$A$1:$BL$1,0))</f>
        <v/>
      </c>
      <c r="AH51" s="2" t="str">
        <f>INDEX(Sheet5!$A:$BL,IF($A$1,MATCH(RIGHT($A51,LEN($A51)-1),Sheet5!$A:$A,0),MATCH($C51,Sheet5!$B:$B,0)),MATCH(AH$1,Sheet5!$A$1:$BL$1,0))</f>
        <v/>
      </c>
      <c r="AI51" s="2" t="str">
        <f>INDEX(Sheet5!$A:$BL,IF($A$1,MATCH(RIGHT($A51,LEN($A51)-1),Sheet5!$A:$A,0),MATCH($C51,Sheet5!$B:$B,0)),MATCH(AI$1,Sheet5!$A$1:$BL$1,0))</f>
        <v/>
      </c>
      <c r="AJ51" s="2" t="str">
        <f>INDEX(Sheet5!$A:$BL,IF($A$1,MATCH(RIGHT($A51,LEN($A51)-1),Sheet5!$A:$A,0),MATCH($C51,Sheet5!$B:$B,0)),MATCH(AJ$1,Sheet5!$A$1:$BL$1,0))</f>
        <v/>
      </c>
      <c r="AK51" s="2" t="str">
        <f>INDEX(Sheet5!$A:$BL,IF($A$1,MATCH(RIGHT($A51,LEN($A51)-1),Sheet5!$A:$A,0),MATCH($C51,Sheet5!$B:$B,0)),MATCH(AK$1,Sheet5!$A$1:$BL$1,0))</f>
        <v/>
      </c>
      <c r="AL51" s="2" t="str">
        <f>INDEX(Sheet5!$A:$BL,IF($A$1,MATCH(RIGHT($A51,LEN($A51)-1),Sheet5!$A:$A,0),MATCH($C51,Sheet5!$B:$B,0)),MATCH(AL$1,Sheet5!$A$1:$BL$1,0))</f>
        <v>20211231</v>
      </c>
      <c r="AM51" s="2" t="str">
        <f>INDEX(Sheet5!$A:$BL,IF($A$1,MATCH(RIGHT($A51,LEN($A51)-1),Sheet5!$A:$A,0),MATCH($C51,Sheet5!$B:$B,0)),MATCH(AM$1,Sheet5!$A$1:$BL$1,0))</f>
        <v>01052036</v>
      </c>
      <c r="AN51" s="2" t="str">
        <f>INDEX(Sheet5!$A:$BL,IF($A$1,MATCH(RIGHT($A51,LEN($A51)-1),Sheet5!$A:$A,0),MATCH($C51,Sheet5!$B:$B,0)),MATCH(AN$1,Sheet5!$A$1:$BL$1,0))</f>
        <v/>
      </c>
      <c r="AO51" s="2" t="str">
        <f>INDEX(Sheet5!$A:$BL,IF($A$1,MATCH(RIGHT($A51,LEN($A51)-1),Sheet5!$A:$A,0),MATCH($C51,Sheet5!$B:$B,0)),MATCH(AO$1,Sheet5!$A$1:$BL$1,0))</f>
        <v/>
      </c>
      <c r="AP51" s="2" t="str">
        <f>INDEX(Sheet5!$A:$BL,IF($A$1,MATCH(RIGHT($A51,LEN($A51)-1),Sheet5!$A:$A,0),MATCH($C51,Sheet5!$B:$B,0)),MATCH(AP$1,Sheet5!$A$1:$BL$1,0))</f>
        <v>A3B8B6</v>
      </c>
      <c r="AQ51" s="2" t="str">
        <f>INDEX(Sheet5!$A:$BL,IF($A$1,MATCH(RIGHT($A51,LEN($A51)-1),Sheet5!$A:$A,0),MATCH($C51,Sheet5!$B:$B,0)),MATCH(AQ$1,Sheet5!$A$1:$BL$1,0))</f>
        <v>4220016^</v>
      </c>
      <c r="AR51" s="2">
        <f>INDEX(Sheet5!$A:$BL,IF($A$1,MATCH(RIGHT($A51,LEN($A51)-1),Sheet5!$A:$A,0),MATCH($C51,Sheet5!$B:$B,0)),MATCH(AR$1,Sheet5!$A$1:$BL$1,0))</f>
        <v>43435</v>
      </c>
      <c r="AS51" s="2">
        <f>INDEX(Sheet5!$A:$BL,IF($A$1,MATCH(RIGHT($A51,LEN($A51)-1),Sheet5!$A:$A,0),MATCH($C51,Sheet5!$B:$B,0)),MATCH(AS$1,Sheet5!$A$1:$BL$1,0))</f>
        <v>42368</v>
      </c>
      <c r="AT51" s="2">
        <f>INDEX(Sheet5!$A:$BL,IF($A$1,MATCH(RIGHT($A51,LEN($A51)-1),Sheet5!$A:$A,0),MATCH($C51,Sheet5!$B:$B,0)),MATCH(AT$1,Sheet5!$A$1:$BL$1,0))</f>
        <v>40812</v>
      </c>
      <c r="AU51" s="2">
        <f>INDEX(Sheet5!$A:$BL,IF($A$1,MATCH(RIGHT($A51,LEN($A51)-1),Sheet5!$A:$A,0),MATCH($C51,Sheet5!$B:$B,0)),MATCH(AU$1,Sheet5!$A$1:$BL$1,0))</f>
        <v>44561</v>
      </c>
    </row>
    <row r="52" spans="1:47" hidden="1" x14ac:dyDescent="0.25">
      <c r="A52" t="s">
        <v>463</v>
      </c>
      <c r="B52" t="s">
        <v>11</v>
      </c>
      <c r="C52" t="s">
        <v>464</v>
      </c>
      <c r="E52" t="s">
        <v>14</v>
      </c>
      <c r="G52" t="s">
        <v>53</v>
      </c>
      <c r="H52">
        <v>2010</v>
      </c>
      <c r="I52" s="2" t="str">
        <f>INDEX(Sheet5!$A:$BL,IF($A$1,MATCH(RIGHT($A52,LEN($A52)-1),Sheet5!$A:$A,0),MATCH($C52,Sheet5!$B:$B,0)),MATCH(I$1,Sheet5!$A$1:$BL$1,0))</f>
        <v>453JE</v>
      </c>
      <c r="J52" s="2" t="str">
        <f>INDEX(Sheet5!$A:$BL,IF($A$1,MATCH(RIGHT($A52,LEN($A52)-1),Sheet5!$A:$A,0),MATCH($C52,Sheet5!$B:$B,0)),MATCH(J$1,Sheet5!$A$1:$BL$1,0))</f>
        <v>RC-53</v>
      </c>
      <c r="K52" s="2" t="str">
        <f>INDEX(Sheet5!$A:$BL,IF($A$1,MATCH(RIGHT($A52,LEN($A52)-1),Sheet5!$A:$A,0),MATCH($C52,Sheet5!$B:$B,0)),MATCH(K$1,Sheet5!$A$1:$BL$1,0))</f>
        <v>4220016</v>
      </c>
      <c r="L52" s="2" t="str">
        <f>INDEX(Sheet5!$A:$BL,IF($A$1,MATCH(RIGHT($A52,LEN($A52)-1),Sheet5!$A:$A,0),MATCH($C52,Sheet5!$B:$B,0)),MATCH(L$1,Sheet5!$A$1:$BL$1,0))</f>
        <v>52165</v>
      </c>
      <c r="M52" s="2">
        <f>INDEX(Sheet5!$A:$BL,IF($A$1,MATCH(RIGHT($A52,LEN($A52)-1),Sheet5!$A:$A,0),MATCH($C52,Sheet5!$B:$B,0)),MATCH(M$1,Sheet5!$A$1:$BL$1,0))</f>
        <v>2010</v>
      </c>
      <c r="N52" s="2">
        <f>INDEX(Sheet5!$A:$BL,IF($A$1,MATCH(RIGHT($A52,LEN($A52)-1),Sheet5!$A:$A,0),MATCH($C52,Sheet5!$B:$B,0)),MATCH(N$1,Sheet5!$A$1:$BL$1,0))</f>
        <v>7</v>
      </c>
      <c r="O52" s="2" t="str">
        <f>INDEX(Sheet5!$A:$BL,IF($A$1,MATCH(RIGHT($A52,LEN($A52)-1),Sheet5!$A:$A,0),MATCH($C52,Sheet5!$B:$B,0)),MATCH(O$1,Sheet5!$A$1:$BL$1,0))</f>
        <v>HAWKER ACQUISITION LLC</v>
      </c>
      <c r="P52" s="2" t="str">
        <f>INDEX(Sheet5!$A:$BL,IF($A$1,MATCH(RIGHT($A52,LEN($A52)-1),Sheet5!$A:$A,0),MATCH($C52,Sheet5!$B:$B,0)),MATCH(P$1,Sheet5!$A$1:$BL$1,0))</f>
        <v>1400 BROADWAY  15TH FLOOR</v>
      </c>
      <c r="Q52" s="2" t="str">
        <f>INDEX(Sheet5!$A:$BL,IF($A$1,MATCH(RIGHT($A52,LEN($A52)-1),Sheet5!$A:$A,0),MATCH($C52,Sheet5!$B:$B,0)),MATCH(Q$1,Sheet5!$A$1:$BL$1,0))</f>
        <v/>
      </c>
      <c r="R52" s="2" t="str">
        <f>INDEX(Sheet5!$A:$BL,IF($A$1,MATCH(RIGHT($A52,LEN($A52)-1),Sheet5!$A:$A,0),MATCH($C52,Sheet5!$B:$B,0)),MATCH(R$1,Sheet5!$A$1:$BL$1,0))</f>
        <v>NEW YORK</v>
      </c>
      <c r="S52" s="2" t="str">
        <f>INDEX(Sheet5!$A:$BL,IF($A$1,MATCH(RIGHT($A52,LEN($A52)-1),Sheet5!$A:$A,0),MATCH($C52,Sheet5!$B:$B,0)),MATCH(S$1,Sheet5!$A$1:$BL$1,0))</f>
        <v>NY</v>
      </c>
      <c r="T52" s="2" t="str">
        <f>INDEX(Sheet5!$A:$BL,IF($A$1,MATCH(RIGHT($A52,LEN($A52)-1),Sheet5!$A:$A,0),MATCH($C52,Sheet5!$B:$B,0)),MATCH(T$1,Sheet5!$A$1:$BL$1,0))</f>
        <v>100185300</v>
      </c>
      <c r="U52" s="2" t="str">
        <f>INDEX(Sheet5!$A:$BL,IF($A$1,MATCH(RIGHT($A52,LEN($A52)-1),Sheet5!$A:$A,0),MATCH($C52,Sheet5!$B:$B,0)),MATCH(U$1,Sheet5!$A$1:$BL$1,0))</f>
        <v>1</v>
      </c>
      <c r="V52" s="2">
        <f>INDEX(Sheet5!$A:$BL,IF($A$1,MATCH(RIGHT($A52,LEN($A52)-1),Sheet5!$A:$A,0),MATCH($C52,Sheet5!$B:$B,0)),MATCH(V$1,Sheet5!$A$1:$BL$1,0))</f>
        <v>61</v>
      </c>
      <c r="W52" s="2" t="str">
        <f>INDEX(Sheet5!$A:$BL,IF($A$1,MATCH(RIGHT($A52,LEN($A52)-1),Sheet5!$A:$A,0),MATCH($C52,Sheet5!$B:$B,0)),MATCH(W$1,Sheet5!$A$1:$BL$1,0))</f>
        <v>US</v>
      </c>
      <c r="X52" s="2" t="str">
        <f>INDEX(Sheet5!$A:$BL,IF($A$1,MATCH(RIGHT($A52,LEN($A52)-1),Sheet5!$A:$A,0),MATCH($C52,Sheet5!$B:$B,0)),MATCH(X$1,Sheet5!$A$1:$BL$1,0))</f>
        <v>20180710</v>
      </c>
      <c r="Y52" s="2" t="str">
        <f>INDEX(Sheet5!$A:$BL,IF($A$1,MATCH(RIGHT($A52,LEN($A52)-1),Sheet5!$A:$A,0),MATCH($C52,Sheet5!$B:$B,0)),MATCH(Y$1,Sheet5!$A$1:$BL$1,0))</f>
        <v>20121228</v>
      </c>
      <c r="Z52" s="2" t="str">
        <f>INDEX(Sheet5!$A:$BL,IF($A$1,MATCH(RIGHT($A52,LEN($A52)-1),Sheet5!$A:$A,0),MATCH($C52,Sheet5!$B:$B,0)),MATCH(Z$1,Sheet5!$A$1:$BL$1,0))</f>
        <v>1T</v>
      </c>
      <c r="AA52" s="2" t="str">
        <f>INDEX(Sheet5!$A:$BL,IF($A$1,MATCH(RIGHT($A52,LEN($A52)-1),Sheet5!$A:$A,0),MATCH($C52,Sheet5!$B:$B,0)),MATCH(AA$1,Sheet5!$A$1:$BL$1,0))</f>
        <v>5</v>
      </c>
      <c r="AB52" s="2">
        <f>INDEX(Sheet5!$A:$BL,IF($A$1,MATCH(RIGHT($A52,LEN($A52)-1),Sheet5!$A:$A,0),MATCH($C52,Sheet5!$B:$B,0)),MATCH(AB$1,Sheet5!$A$1:$BL$1,0))</f>
        <v>5</v>
      </c>
      <c r="AC52" s="2" t="str">
        <f>INDEX(Sheet5!$A:$BL,IF($A$1,MATCH(RIGHT($A52,LEN($A52)-1),Sheet5!$A:$A,0),MATCH($C52,Sheet5!$B:$B,0)),MATCH(AC$1,Sheet5!$A$1:$BL$1,0))</f>
        <v>V</v>
      </c>
      <c r="AD52" s="2" t="str">
        <f>INDEX(Sheet5!$A:$BL,IF($A$1,MATCH(RIGHT($A52,LEN($A52)-1),Sheet5!$A:$A,0),MATCH($C52,Sheet5!$B:$B,0)),MATCH(AD$1,Sheet5!$A$1:$BL$1,0))</f>
        <v>51277016</v>
      </c>
      <c r="AE52" s="2" t="str">
        <f>INDEX(Sheet5!$A:$BL,IF($A$1,MATCH(RIGHT($A52,LEN($A52)-1),Sheet5!$A:$A,0),MATCH($C52,Sheet5!$B:$B,0)),MATCH(AE$1,Sheet5!$A$1:$BL$1,0))</f>
        <v/>
      </c>
      <c r="AF52" s="2" t="str">
        <f>INDEX(Sheet5!$A:$BL,IF($A$1,MATCH(RIGHT($A52,LEN($A52)-1),Sheet5!$A:$A,0),MATCH($C52,Sheet5!$B:$B,0)),MATCH(AF$1,Sheet5!$A$1:$BL$1,0))</f>
        <v>20110928</v>
      </c>
      <c r="AG52" s="2" t="str">
        <f>INDEX(Sheet5!$A:$BL,IF($A$1,MATCH(RIGHT($A52,LEN($A52)-1),Sheet5!$A:$A,0),MATCH($C52,Sheet5!$B:$B,0)),MATCH(AG$1,Sheet5!$A$1:$BL$1,0))</f>
        <v/>
      </c>
      <c r="AH52" s="2" t="str">
        <f>INDEX(Sheet5!$A:$BL,IF($A$1,MATCH(RIGHT($A52,LEN($A52)-1),Sheet5!$A:$A,0),MATCH($C52,Sheet5!$B:$B,0)),MATCH(AH$1,Sheet5!$A$1:$BL$1,0))</f>
        <v/>
      </c>
      <c r="AI52" s="2" t="str">
        <f>INDEX(Sheet5!$A:$BL,IF($A$1,MATCH(RIGHT($A52,LEN($A52)-1),Sheet5!$A:$A,0),MATCH($C52,Sheet5!$B:$B,0)),MATCH(AI$1,Sheet5!$A$1:$BL$1,0))</f>
        <v/>
      </c>
      <c r="AJ52" s="2" t="str">
        <f>INDEX(Sheet5!$A:$BL,IF($A$1,MATCH(RIGHT($A52,LEN($A52)-1),Sheet5!$A:$A,0),MATCH($C52,Sheet5!$B:$B,0)),MATCH(AJ$1,Sheet5!$A$1:$BL$1,0))</f>
        <v/>
      </c>
      <c r="AK52" s="2" t="str">
        <f>INDEX(Sheet5!$A:$BL,IF($A$1,MATCH(RIGHT($A52,LEN($A52)-1),Sheet5!$A:$A,0),MATCH($C52,Sheet5!$B:$B,0)),MATCH(AK$1,Sheet5!$A$1:$BL$1,0))</f>
        <v/>
      </c>
      <c r="AL52" s="2" t="str">
        <f>INDEX(Sheet5!$A:$BL,IF($A$1,MATCH(RIGHT($A52,LEN($A52)-1),Sheet5!$A:$A,0),MATCH($C52,Sheet5!$B:$B,0)),MATCH(AL$1,Sheet5!$A$1:$BL$1,0))</f>
        <v>20211231</v>
      </c>
      <c r="AM52" s="2" t="str">
        <f>INDEX(Sheet5!$A:$BL,IF($A$1,MATCH(RIGHT($A52,LEN($A52)-1),Sheet5!$A:$A,0),MATCH($C52,Sheet5!$B:$B,0)),MATCH(AM$1,Sheet5!$A$1:$BL$1,0))</f>
        <v>01052034</v>
      </c>
      <c r="AN52" s="2" t="str">
        <f>INDEX(Sheet5!$A:$BL,IF($A$1,MATCH(RIGHT($A52,LEN($A52)-1),Sheet5!$A:$A,0),MATCH($C52,Sheet5!$B:$B,0)),MATCH(AN$1,Sheet5!$A$1:$BL$1,0))</f>
        <v/>
      </c>
      <c r="AO52" s="2" t="str">
        <f>INDEX(Sheet5!$A:$BL,IF($A$1,MATCH(RIGHT($A52,LEN($A52)-1),Sheet5!$A:$A,0),MATCH($C52,Sheet5!$B:$B,0)),MATCH(AO$1,Sheet5!$A$1:$BL$1,0))</f>
        <v/>
      </c>
      <c r="AP52" s="2" t="str">
        <f>INDEX(Sheet5!$A:$BL,IF($A$1,MATCH(RIGHT($A52,LEN($A52)-1),Sheet5!$A:$A,0),MATCH($C52,Sheet5!$B:$B,0)),MATCH(AP$1,Sheet5!$A$1:$BL$1,0))</f>
        <v>A57E0E</v>
      </c>
      <c r="AQ52" s="2" t="str">
        <f>INDEX(Sheet5!$A:$BL,IF($A$1,MATCH(RIGHT($A52,LEN($A52)-1),Sheet5!$A:$A,0),MATCH($C52,Sheet5!$B:$B,0)),MATCH(AQ$1,Sheet5!$A$1:$BL$1,0))</f>
        <v>4220016^</v>
      </c>
      <c r="AR52" s="2">
        <f>INDEX(Sheet5!$A:$BL,IF($A$1,MATCH(RIGHT($A52,LEN($A52)-1),Sheet5!$A:$A,0),MATCH($C52,Sheet5!$B:$B,0)),MATCH(AR$1,Sheet5!$A$1:$BL$1,0))</f>
        <v>43291</v>
      </c>
      <c r="AS52" s="2">
        <f>INDEX(Sheet5!$A:$BL,IF($A$1,MATCH(RIGHT($A52,LEN($A52)-1),Sheet5!$A:$A,0),MATCH($C52,Sheet5!$B:$B,0)),MATCH(AS$1,Sheet5!$A$1:$BL$1,0))</f>
        <v>41271</v>
      </c>
      <c r="AT52" s="2">
        <f>INDEX(Sheet5!$A:$BL,IF($A$1,MATCH(RIGHT($A52,LEN($A52)-1),Sheet5!$A:$A,0),MATCH($C52,Sheet5!$B:$B,0)),MATCH(AT$1,Sheet5!$A$1:$BL$1,0))</f>
        <v>40814</v>
      </c>
      <c r="AU52" s="2">
        <f>INDEX(Sheet5!$A:$BL,IF($A$1,MATCH(RIGHT($A52,LEN($A52)-1),Sheet5!$A:$A,0),MATCH($C52,Sheet5!$B:$B,0)),MATCH(AU$1,Sheet5!$A$1:$BL$1,0))</f>
        <v>44561</v>
      </c>
    </row>
    <row r="53" spans="1:47" hidden="1" x14ac:dyDescent="0.25">
      <c r="A53" t="s">
        <v>469</v>
      </c>
      <c r="B53" t="s">
        <v>11</v>
      </c>
      <c r="C53" t="s">
        <v>470</v>
      </c>
      <c r="E53" t="s">
        <v>14</v>
      </c>
      <c r="H53">
        <v>2010</v>
      </c>
      <c r="I53" s="2" t="str">
        <f>INDEX(Sheet5!$A:$BL,IF($A$1,MATCH(RIGHT($A53,LEN($A53)-1),Sheet5!$A:$A,0),MATCH($C53,Sheet5!$B:$B,0)),MATCH(I$1,Sheet5!$A$1:$BL$1,0))</f>
        <v>837RE</v>
      </c>
      <c r="J53" s="2" t="str">
        <f>INDEX(Sheet5!$A:$BL,IF($A$1,MATCH(RIGHT($A53,LEN($A53)-1),Sheet5!$A:$A,0),MATCH($C53,Sheet5!$B:$B,0)),MATCH(J$1,Sheet5!$A$1:$BL$1,0))</f>
        <v>RC-54</v>
      </c>
      <c r="K53" s="2" t="str">
        <f>INDEX(Sheet5!$A:$BL,IF($A$1,MATCH(RIGHT($A53,LEN($A53)-1),Sheet5!$A:$A,0),MATCH($C53,Sheet5!$B:$B,0)),MATCH(K$1,Sheet5!$A$1:$BL$1,0))</f>
        <v>4220016</v>
      </c>
      <c r="L53" s="2" t="str">
        <f>INDEX(Sheet5!$A:$BL,IF($A$1,MATCH(RIGHT($A53,LEN($A53)-1),Sheet5!$A:$A,0),MATCH($C53,Sheet5!$B:$B,0)),MATCH(L$1,Sheet5!$A$1:$BL$1,0))</f>
        <v>52187</v>
      </c>
      <c r="M53" s="2">
        <f>INDEX(Sheet5!$A:$BL,IF($A$1,MATCH(RIGHT($A53,LEN($A53)-1),Sheet5!$A:$A,0),MATCH($C53,Sheet5!$B:$B,0)),MATCH(M$1,Sheet5!$A$1:$BL$1,0))</f>
        <v>2010</v>
      </c>
      <c r="N53" s="2">
        <f>INDEX(Sheet5!$A:$BL,IF($A$1,MATCH(RIGHT($A53,LEN($A53)-1),Sheet5!$A:$A,0),MATCH($C53,Sheet5!$B:$B,0)),MATCH(N$1,Sheet5!$A$1:$BL$1,0))</f>
        <v>3</v>
      </c>
      <c r="O53" s="2" t="str">
        <f>INDEX(Sheet5!$A:$BL,IF($A$1,MATCH(RIGHT($A53,LEN($A53)-1),Sheet5!$A:$A,0),MATCH($C53,Sheet5!$B:$B,0)),MATCH(O$1,Sheet5!$A$1:$BL$1,0))</f>
        <v>UDR INC</v>
      </c>
      <c r="P53" s="2" t="str">
        <f>INDEX(Sheet5!$A:$BL,IF($A$1,MATCH(RIGHT($A53,LEN($A53)-1),Sheet5!$A:$A,0),MATCH($C53,Sheet5!$B:$B,0)),MATCH(P$1,Sheet5!$A$1:$BL$1,0))</f>
        <v>1745 SHEA CENTER DR STE 200</v>
      </c>
      <c r="Q53" s="2" t="str">
        <f>INDEX(Sheet5!$A:$BL,IF($A$1,MATCH(RIGHT($A53,LEN($A53)-1),Sheet5!$A:$A,0),MATCH($C53,Sheet5!$B:$B,0)),MATCH(Q$1,Sheet5!$A$1:$BL$1,0))</f>
        <v/>
      </c>
      <c r="R53" s="2" t="str">
        <f>INDEX(Sheet5!$A:$BL,IF($A$1,MATCH(RIGHT($A53,LEN($A53)-1),Sheet5!$A:$A,0),MATCH($C53,Sheet5!$B:$B,0)),MATCH(R$1,Sheet5!$A$1:$BL$1,0))</f>
        <v>HIGHLANDS RANCH</v>
      </c>
      <c r="S53" s="2" t="str">
        <f>INDEX(Sheet5!$A:$BL,IF($A$1,MATCH(RIGHT($A53,LEN($A53)-1),Sheet5!$A:$A,0),MATCH($C53,Sheet5!$B:$B,0)),MATCH(S$1,Sheet5!$A$1:$BL$1,0))</f>
        <v>CO</v>
      </c>
      <c r="T53" s="2" t="str">
        <f>INDEX(Sheet5!$A:$BL,IF($A$1,MATCH(RIGHT($A53,LEN($A53)-1),Sheet5!$A:$A,0),MATCH($C53,Sheet5!$B:$B,0)),MATCH(T$1,Sheet5!$A$1:$BL$1,0))</f>
        <v>801291540</v>
      </c>
      <c r="U53" s="2" t="str">
        <f>INDEX(Sheet5!$A:$BL,IF($A$1,MATCH(RIGHT($A53,LEN($A53)-1),Sheet5!$A:$A,0),MATCH($C53,Sheet5!$B:$B,0)),MATCH(U$1,Sheet5!$A$1:$BL$1,0))</f>
        <v>S</v>
      </c>
      <c r="V53" s="2">
        <f>INDEX(Sheet5!$A:$BL,IF($A$1,MATCH(RIGHT($A53,LEN($A53)-1),Sheet5!$A:$A,0),MATCH($C53,Sheet5!$B:$B,0)),MATCH(V$1,Sheet5!$A$1:$BL$1,0))</f>
        <v>31</v>
      </c>
      <c r="W53" s="2" t="str">
        <f>INDEX(Sheet5!$A:$BL,IF($A$1,MATCH(RIGHT($A53,LEN($A53)-1),Sheet5!$A:$A,0),MATCH($C53,Sheet5!$B:$B,0)),MATCH(W$1,Sheet5!$A$1:$BL$1,0))</f>
        <v>US</v>
      </c>
      <c r="X53" s="2" t="str">
        <f>INDEX(Sheet5!$A:$BL,IF($A$1,MATCH(RIGHT($A53,LEN($A53)-1),Sheet5!$A:$A,0),MATCH($C53,Sheet5!$B:$B,0)),MATCH(X$1,Sheet5!$A$1:$BL$1,0))</f>
        <v>20200512</v>
      </c>
      <c r="Y53" s="2" t="str">
        <f>INDEX(Sheet5!$A:$BL,IF($A$1,MATCH(RIGHT($A53,LEN($A53)-1),Sheet5!$A:$A,0),MATCH($C53,Sheet5!$B:$B,0)),MATCH(Y$1,Sheet5!$A$1:$BL$1,0))</f>
        <v>20111013</v>
      </c>
      <c r="Z53" s="2" t="str">
        <f>INDEX(Sheet5!$A:$BL,IF($A$1,MATCH(RIGHT($A53,LEN($A53)-1),Sheet5!$A:$A,0),MATCH($C53,Sheet5!$B:$B,0)),MATCH(Z$1,Sheet5!$A$1:$BL$1,0))</f>
        <v>1T</v>
      </c>
      <c r="AA53" s="2" t="str">
        <f>INDEX(Sheet5!$A:$BL,IF($A$1,MATCH(RIGHT($A53,LEN($A53)-1),Sheet5!$A:$A,0),MATCH($C53,Sheet5!$B:$B,0)),MATCH(AA$1,Sheet5!$A$1:$BL$1,0))</f>
        <v>5</v>
      </c>
      <c r="AB53" s="2">
        <f>INDEX(Sheet5!$A:$BL,IF($A$1,MATCH(RIGHT($A53,LEN($A53)-1),Sheet5!$A:$A,0),MATCH($C53,Sheet5!$B:$B,0)),MATCH(AB$1,Sheet5!$A$1:$BL$1,0))</f>
        <v>5</v>
      </c>
      <c r="AC53" s="2" t="str">
        <f>INDEX(Sheet5!$A:$BL,IF($A$1,MATCH(RIGHT($A53,LEN($A53)-1),Sheet5!$A:$A,0),MATCH($C53,Sheet5!$B:$B,0)),MATCH(AC$1,Sheet5!$A$1:$BL$1,0))</f>
        <v>V</v>
      </c>
      <c r="AD53" s="2" t="str">
        <f>INDEX(Sheet5!$A:$BL,IF($A$1,MATCH(RIGHT($A53,LEN($A53)-1),Sheet5!$A:$A,0),MATCH($C53,Sheet5!$B:$B,0)),MATCH(AD$1,Sheet5!$A$1:$BL$1,0))</f>
        <v>52671727</v>
      </c>
      <c r="AE53" s="2" t="str">
        <f>INDEX(Sheet5!$A:$BL,IF($A$1,MATCH(RIGHT($A53,LEN($A53)-1),Sheet5!$A:$A,0),MATCH($C53,Sheet5!$B:$B,0)),MATCH(AE$1,Sheet5!$A$1:$BL$1,0))</f>
        <v/>
      </c>
      <c r="AF53" s="2" t="str">
        <f>INDEX(Sheet5!$A:$BL,IF($A$1,MATCH(RIGHT($A53,LEN($A53)-1),Sheet5!$A:$A,0),MATCH($C53,Sheet5!$B:$B,0)),MATCH(AF$1,Sheet5!$A$1:$BL$1,0))</f>
        <v>20110922</v>
      </c>
      <c r="AG53" s="2" t="str">
        <f>INDEX(Sheet5!$A:$BL,IF($A$1,MATCH(RIGHT($A53,LEN($A53)-1),Sheet5!$A:$A,0),MATCH($C53,Sheet5!$B:$B,0)),MATCH(AG$1,Sheet5!$A$1:$BL$1,0))</f>
        <v/>
      </c>
      <c r="AH53" s="2" t="str">
        <f>INDEX(Sheet5!$A:$BL,IF($A$1,MATCH(RIGHT($A53,LEN($A53)-1),Sheet5!$A:$A,0),MATCH($C53,Sheet5!$B:$B,0)),MATCH(AH$1,Sheet5!$A$1:$BL$1,0))</f>
        <v/>
      </c>
      <c r="AI53" s="2" t="str">
        <f>INDEX(Sheet5!$A:$BL,IF($A$1,MATCH(RIGHT($A53,LEN($A53)-1),Sheet5!$A:$A,0),MATCH($C53,Sheet5!$B:$B,0)),MATCH(AI$1,Sheet5!$A$1:$BL$1,0))</f>
        <v/>
      </c>
      <c r="AJ53" s="2" t="str">
        <f>INDEX(Sheet5!$A:$BL,IF($A$1,MATCH(RIGHT($A53,LEN($A53)-1),Sheet5!$A:$A,0),MATCH($C53,Sheet5!$B:$B,0)),MATCH(AJ$1,Sheet5!$A$1:$BL$1,0))</f>
        <v/>
      </c>
      <c r="AK53" s="2" t="str">
        <f>INDEX(Sheet5!$A:$BL,IF($A$1,MATCH(RIGHT($A53,LEN($A53)-1),Sheet5!$A:$A,0),MATCH($C53,Sheet5!$B:$B,0)),MATCH(AK$1,Sheet5!$A$1:$BL$1,0))</f>
        <v/>
      </c>
      <c r="AL53" s="2" t="str">
        <f>INDEX(Sheet5!$A:$BL,IF($A$1,MATCH(RIGHT($A53,LEN($A53)-1),Sheet5!$A:$A,0),MATCH($C53,Sheet5!$B:$B,0)),MATCH(AL$1,Sheet5!$A$1:$BL$1,0))</f>
        <v>20231031</v>
      </c>
      <c r="AM53" s="2" t="str">
        <f>INDEX(Sheet5!$A:$BL,IF($A$1,MATCH(RIGHT($A53,LEN($A53)-1),Sheet5!$A:$A,0),MATCH($C53,Sheet5!$B:$B,0)),MATCH(AM$1,Sheet5!$A$1:$BL$1,0))</f>
        <v>01052031</v>
      </c>
      <c r="AN53" s="2" t="str">
        <f>INDEX(Sheet5!$A:$BL,IF($A$1,MATCH(RIGHT($A53,LEN($A53)-1),Sheet5!$A:$A,0),MATCH($C53,Sheet5!$B:$B,0)),MATCH(AN$1,Sheet5!$A$1:$BL$1,0))</f>
        <v/>
      </c>
      <c r="AO53" s="2" t="str">
        <f>INDEX(Sheet5!$A:$BL,IF($A$1,MATCH(RIGHT($A53,LEN($A53)-1),Sheet5!$A:$A,0),MATCH($C53,Sheet5!$B:$B,0)),MATCH(AO$1,Sheet5!$A$1:$BL$1,0))</f>
        <v/>
      </c>
      <c r="AP53" s="2" t="str">
        <f>INDEX(Sheet5!$A:$BL,IF($A$1,MATCH(RIGHT($A53,LEN($A53)-1),Sheet5!$A:$A,0),MATCH($C53,Sheet5!$B:$B,0)),MATCH(AP$1,Sheet5!$A$1:$BL$1,0))</f>
        <v>AB73D7</v>
      </c>
      <c r="AQ53" s="2" t="str">
        <f>INDEX(Sheet5!$A:$BL,IF($A$1,MATCH(RIGHT($A53,LEN($A53)-1),Sheet5!$A:$A,0),MATCH($C53,Sheet5!$B:$B,0)),MATCH(AQ$1,Sheet5!$A$1:$BL$1,0))</f>
        <v>4220016^</v>
      </c>
      <c r="AR53" s="2">
        <f>INDEX(Sheet5!$A:$BL,IF($A$1,MATCH(RIGHT($A53,LEN($A53)-1),Sheet5!$A:$A,0),MATCH($C53,Sheet5!$B:$B,0)),MATCH(AR$1,Sheet5!$A$1:$BL$1,0))</f>
        <v>43963</v>
      </c>
      <c r="AS53" s="2">
        <f>INDEX(Sheet5!$A:$BL,IF($A$1,MATCH(RIGHT($A53,LEN($A53)-1),Sheet5!$A:$A,0),MATCH($C53,Sheet5!$B:$B,0)),MATCH(AS$1,Sheet5!$A$1:$BL$1,0))</f>
        <v>40829</v>
      </c>
      <c r="AT53" s="2">
        <f>INDEX(Sheet5!$A:$BL,IF($A$1,MATCH(RIGHT($A53,LEN($A53)-1),Sheet5!$A:$A,0),MATCH($C53,Sheet5!$B:$B,0)),MATCH(AT$1,Sheet5!$A$1:$BL$1,0))</f>
        <v>40808</v>
      </c>
      <c r="AU53" s="2">
        <f>INDEX(Sheet5!$A:$BL,IF($A$1,MATCH(RIGHT($A53,LEN($A53)-1),Sheet5!$A:$A,0),MATCH($C53,Sheet5!$B:$B,0)),MATCH(AU$1,Sheet5!$A$1:$BL$1,0))</f>
        <v>45230</v>
      </c>
    </row>
    <row r="54" spans="1:47" hidden="1" x14ac:dyDescent="0.25">
      <c r="A54" t="s">
        <v>473</v>
      </c>
      <c r="B54" t="s">
        <v>11</v>
      </c>
      <c r="C54" t="s">
        <v>474</v>
      </c>
      <c r="E54" t="s">
        <v>14</v>
      </c>
      <c r="G54" t="s">
        <v>53</v>
      </c>
      <c r="H54">
        <v>2010</v>
      </c>
      <c r="I54" s="2" t="str">
        <f>INDEX(Sheet5!$A:$BL,IF($A$1,MATCH(RIGHT($A54,LEN($A54)-1),Sheet5!$A:$A,0),MATCH($C54,Sheet5!$B:$B,0)),MATCH(I$1,Sheet5!$A$1:$BL$1,0))</f>
        <v>3663T</v>
      </c>
      <c r="J54" s="2" t="str">
        <f>INDEX(Sheet5!$A:$BL,IF($A$1,MATCH(RIGHT($A54,LEN($A54)-1),Sheet5!$A:$A,0),MATCH($C54,Sheet5!$B:$B,0)),MATCH(J$1,Sheet5!$A$1:$BL$1,0))</f>
        <v>RC-55</v>
      </c>
      <c r="K54" s="2" t="str">
        <f>INDEX(Sheet5!$A:$BL,IF($A$1,MATCH(RIGHT($A54,LEN($A54)-1),Sheet5!$A:$A,0),MATCH($C54,Sheet5!$B:$B,0)),MATCH(K$1,Sheet5!$A$1:$BL$1,0))</f>
        <v>4220015</v>
      </c>
      <c r="L54" s="2" t="str">
        <f>INDEX(Sheet5!$A:$BL,IF($A$1,MATCH(RIGHT($A54,LEN($A54)-1),Sheet5!$A:$A,0),MATCH($C54,Sheet5!$B:$B,0)),MATCH(L$1,Sheet5!$A$1:$BL$1,0))</f>
        <v>52187</v>
      </c>
      <c r="M54" s="2">
        <f>INDEX(Sheet5!$A:$BL,IF($A$1,MATCH(RIGHT($A54,LEN($A54)-1),Sheet5!$A:$A,0),MATCH($C54,Sheet5!$B:$B,0)),MATCH(M$1,Sheet5!$A$1:$BL$1,0))</f>
        <v>2008</v>
      </c>
      <c r="N54" s="2">
        <f>INDEX(Sheet5!$A:$BL,IF($A$1,MATCH(RIGHT($A54,LEN($A54)-1),Sheet5!$A:$A,0),MATCH($C54,Sheet5!$B:$B,0)),MATCH(N$1,Sheet5!$A$1:$BL$1,0))</f>
        <v>3</v>
      </c>
      <c r="O54" s="2" t="str">
        <f>INDEX(Sheet5!$A:$BL,IF($A$1,MATCH(RIGHT($A54,LEN($A54)-1),Sheet5!$A:$A,0),MATCH($C54,Sheet5!$B:$B,0)),MATCH(O$1,Sheet5!$A$1:$BL$1,0))</f>
        <v>TVPX AIRCRAFT SOLUTIONS INC TRUSTEE</v>
      </c>
      <c r="P54" s="2" t="str">
        <f>INDEX(Sheet5!$A:$BL,IF($A$1,MATCH(RIGHT($A54,LEN($A54)-1),Sheet5!$A:$A,0),MATCH($C54,Sheet5!$B:$B,0)),MATCH(P$1,Sheet5!$A$1:$BL$1,0))</f>
        <v>39 E EAGLE RIDGE DR STE 201</v>
      </c>
      <c r="Q54" s="2" t="str">
        <f>INDEX(Sheet5!$A:$BL,IF($A$1,MATCH(RIGHT($A54,LEN($A54)-1),Sheet5!$A:$A,0),MATCH($C54,Sheet5!$B:$B,0)),MATCH(Q$1,Sheet5!$A$1:$BL$1,0))</f>
        <v/>
      </c>
      <c r="R54" s="2" t="str">
        <f>INDEX(Sheet5!$A:$BL,IF($A$1,MATCH(RIGHT($A54,LEN($A54)-1),Sheet5!$A:$A,0),MATCH($C54,Sheet5!$B:$B,0)),MATCH(R$1,Sheet5!$A$1:$BL$1,0))</f>
        <v>NORTH SALT LAKE</v>
      </c>
      <c r="S54" s="2" t="str">
        <f>INDEX(Sheet5!$A:$BL,IF($A$1,MATCH(RIGHT($A54,LEN($A54)-1),Sheet5!$A:$A,0),MATCH($C54,Sheet5!$B:$B,0)),MATCH(S$1,Sheet5!$A$1:$BL$1,0))</f>
        <v>UT</v>
      </c>
      <c r="T54" s="2" t="str">
        <f>INDEX(Sheet5!$A:$BL,IF($A$1,MATCH(RIGHT($A54,LEN($A54)-1),Sheet5!$A:$A,0),MATCH($C54,Sheet5!$B:$B,0)),MATCH(T$1,Sheet5!$A$1:$BL$1,0))</f>
        <v>840542533</v>
      </c>
      <c r="U54" s="2" t="str">
        <f>INDEX(Sheet5!$A:$BL,IF($A$1,MATCH(RIGHT($A54,LEN($A54)-1),Sheet5!$A:$A,0),MATCH($C54,Sheet5!$B:$B,0)),MATCH(U$1,Sheet5!$A$1:$BL$1,0))</f>
        <v>S</v>
      </c>
      <c r="V54" s="2">
        <f>INDEX(Sheet5!$A:$BL,IF($A$1,MATCH(RIGHT($A54,LEN($A54)-1),Sheet5!$A:$A,0),MATCH($C54,Sheet5!$B:$B,0)),MATCH(V$1,Sheet5!$A$1:$BL$1,0))</f>
        <v>13</v>
      </c>
      <c r="W54" s="2" t="str">
        <f>INDEX(Sheet5!$A:$BL,IF($A$1,MATCH(RIGHT($A54,LEN($A54)-1),Sheet5!$A:$A,0),MATCH($C54,Sheet5!$B:$B,0)),MATCH(W$1,Sheet5!$A$1:$BL$1,0))</f>
        <v>US</v>
      </c>
      <c r="X54" s="2" t="str">
        <f>INDEX(Sheet5!$A:$BL,IF($A$1,MATCH(RIGHT($A54,LEN($A54)-1),Sheet5!$A:$A,0),MATCH($C54,Sheet5!$B:$B,0)),MATCH(X$1,Sheet5!$A$1:$BL$1,0))</f>
        <v>20180820</v>
      </c>
      <c r="Y54" s="2" t="str">
        <f>INDEX(Sheet5!$A:$BL,IF($A$1,MATCH(RIGHT($A54,LEN($A54)-1),Sheet5!$A:$A,0),MATCH($C54,Sheet5!$B:$B,0)),MATCH(Y$1,Sheet5!$A$1:$BL$1,0))</f>
        <v>20180820</v>
      </c>
      <c r="Z54" s="2" t="str">
        <f>INDEX(Sheet5!$A:$BL,IF($A$1,MATCH(RIGHT($A54,LEN($A54)-1),Sheet5!$A:$A,0),MATCH($C54,Sheet5!$B:$B,0)),MATCH(Z$1,Sheet5!$A$1:$BL$1,0))</f>
        <v>1T</v>
      </c>
      <c r="AA54" s="2" t="str">
        <f>INDEX(Sheet5!$A:$BL,IF($A$1,MATCH(RIGHT($A54,LEN($A54)-1),Sheet5!$A:$A,0),MATCH($C54,Sheet5!$B:$B,0)),MATCH(AA$1,Sheet5!$A$1:$BL$1,0))</f>
        <v>5</v>
      </c>
      <c r="AB54" s="2">
        <f>INDEX(Sheet5!$A:$BL,IF($A$1,MATCH(RIGHT($A54,LEN($A54)-1),Sheet5!$A:$A,0),MATCH($C54,Sheet5!$B:$B,0)),MATCH(AB$1,Sheet5!$A$1:$BL$1,0))</f>
        <v>5</v>
      </c>
      <c r="AC54" s="2" t="str">
        <f>INDEX(Sheet5!$A:$BL,IF($A$1,MATCH(RIGHT($A54,LEN($A54)-1),Sheet5!$A:$A,0),MATCH($C54,Sheet5!$B:$B,0)),MATCH(AC$1,Sheet5!$A$1:$BL$1,0))</f>
        <v>25</v>
      </c>
      <c r="AD54" s="2" t="str">
        <f>INDEX(Sheet5!$A:$BL,IF($A$1,MATCH(RIGHT($A54,LEN($A54)-1),Sheet5!$A:$A,0),MATCH($C54,Sheet5!$B:$B,0)),MATCH(AD$1,Sheet5!$A$1:$BL$1,0))</f>
        <v>51022551</v>
      </c>
      <c r="AE54" s="2" t="str">
        <f>INDEX(Sheet5!$A:$BL,IF($A$1,MATCH(RIGHT($A54,LEN($A54)-1),Sheet5!$A:$A,0),MATCH($C54,Sheet5!$B:$B,0)),MATCH(AE$1,Sheet5!$A$1:$BL$1,0))</f>
        <v/>
      </c>
      <c r="AF54" s="2" t="str">
        <f>INDEX(Sheet5!$A:$BL,IF($A$1,MATCH(RIGHT($A54,LEN($A54)-1),Sheet5!$A:$A,0),MATCH($C54,Sheet5!$B:$B,0)),MATCH(AF$1,Sheet5!$A$1:$BL$1,0))</f>
        <v>20141219</v>
      </c>
      <c r="AG54" s="2" t="str">
        <f>INDEX(Sheet5!$A:$BL,IF($A$1,MATCH(RIGHT($A54,LEN($A54)-1),Sheet5!$A:$A,0),MATCH($C54,Sheet5!$B:$B,0)),MATCH(AG$1,Sheet5!$A$1:$BL$1,0))</f>
        <v/>
      </c>
      <c r="AH54" s="2" t="str">
        <f>INDEX(Sheet5!$A:$BL,IF($A$1,MATCH(RIGHT($A54,LEN($A54)-1),Sheet5!$A:$A,0),MATCH($C54,Sheet5!$B:$B,0)),MATCH(AH$1,Sheet5!$A$1:$BL$1,0))</f>
        <v/>
      </c>
      <c r="AI54" s="2" t="str">
        <f>INDEX(Sheet5!$A:$BL,IF($A$1,MATCH(RIGHT($A54,LEN($A54)-1),Sheet5!$A:$A,0),MATCH($C54,Sheet5!$B:$B,0)),MATCH(AI$1,Sheet5!$A$1:$BL$1,0))</f>
        <v/>
      </c>
      <c r="AJ54" s="2" t="str">
        <f>INDEX(Sheet5!$A:$BL,IF($A$1,MATCH(RIGHT($A54,LEN($A54)-1),Sheet5!$A:$A,0),MATCH($C54,Sheet5!$B:$B,0)),MATCH(AJ$1,Sheet5!$A$1:$BL$1,0))</f>
        <v/>
      </c>
      <c r="AK54" s="2" t="str">
        <f>INDEX(Sheet5!$A:$BL,IF($A$1,MATCH(RIGHT($A54,LEN($A54)-1),Sheet5!$A:$A,0),MATCH($C54,Sheet5!$B:$B,0)),MATCH(AK$1,Sheet5!$A$1:$BL$1,0))</f>
        <v/>
      </c>
      <c r="AL54" s="2" t="str">
        <f>INDEX(Sheet5!$A:$BL,IF($A$1,MATCH(RIGHT($A54,LEN($A54)-1),Sheet5!$A:$A,0),MATCH($C54,Sheet5!$B:$B,0)),MATCH(AL$1,Sheet5!$A$1:$BL$1,0))</f>
        <v>20210831</v>
      </c>
      <c r="AM54" s="2" t="str">
        <f>INDEX(Sheet5!$A:$BL,IF($A$1,MATCH(RIGHT($A54,LEN($A54)-1),Sheet5!$A:$A,0),MATCH($C54,Sheet5!$B:$B,0)),MATCH(AM$1,Sheet5!$A$1:$BL$1,0))</f>
        <v>01038078</v>
      </c>
      <c r="AN54" s="2" t="str">
        <f>INDEX(Sheet5!$A:$BL,IF($A$1,MATCH(RIGHT($A54,LEN($A54)-1),Sheet5!$A:$A,0),MATCH($C54,Sheet5!$B:$B,0)),MATCH(AN$1,Sheet5!$A$1:$BL$1,0))</f>
        <v/>
      </c>
      <c r="AO54" s="2" t="str">
        <f>INDEX(Sheet5!$A:$BL,IF($A$1,MATCH(RIGHT($A54,LEN($A54)-1),Sheet5!$A:$A,0),MATCH($C54,Sheet5!$B:$B,0)),MATCH(AO$1,Sheet5!$A$1:$BL$1,0))</f>
        <v/>
      </c>
      <c r="AP54" s="2" t="str">
        <f>INDEX(Sheet5!$A:$BL,IF($A$1,MATCH(RIGHT($A54,LEN($A54)-1),Sheet5!$A:$A,0),MATCH($C54,Sheet5!$B:$B,0)),MATCH(AP$1,Sheet5!$A$1:$BL$1,0))</f>
        <v>A42569</v>
      </c>
      <c r="AQ54" s="2" t="str">
        <f>INDEX(Sheet5!$A:$BL,IF($A$1,MATCH(RIGHT($A54,LEN($A54)-1),Sheet5!$A:$A,0),MATCH($C54,Sheet5!$B:$B,0)),MATCH(AQ$1,Sheet5!$A$1:$BL$1,0))</f>
        <v>4220015^</v>
      </c>
      <c r="AR54" s="2">
        <f>INDEX(Sheet5!$A:$BL,IF($A$1,MATCH(RIGHT($A54,LEN($A54)-1),Sheet5!$A:$A,0),MATCH($C54,Sheet5!$B:$B,0)),MATCH(AR$1,Sheet5!$A$1:$BL$1,0))</f>
        <v>43332</v>
      </c>
      <c r="AS54" s="2">
        <f>INDEX(Sheet5!$A:$BL,IF($A$1,MATCH(RIGHT($A54,LEN($A54)-1),Sheet5!$A:$A,0),MATCH($C54,Sheet5!$B:$B,0)),MATCH(AS$1,Sheet5!$A$1:$BL$1,0))</f>
        <v>43332</v>
      </c>
      <c r="AT54" s="2">
        <f>INDEX(Sheet5!$A:$BL,IF($A$1,MATCH(RIGHT($A54,LEN($A54)-1),Sheet5!$A:$A,0),MATCH($C54,Sheet5!$B:$B,0)),MATCH(AT$1,Sheet5!$A$1:$BL$1,0))</f>
        <v>41992</v>
      </c>
      <c r="AU54" s="2">
        <f>INDEX(Sheet5!$A:$BL,IF($A$1,MATCH(RIGHT($A54,LEN($A54)-1),Sheet5!$A:$A,0),MATCH($C54,Sheet5!$B:$B,0)),MATCH(AU$1,Sheet5!$A$1:$BL$1,0))</f>
        <v>44439</v>
      </c>
    </row>
    <row r="55" spans="1:47" x14ac:dyDescent="0.25">
      <c r="A55" t="s">
        <v>133</v>
      </c>
      <c r="B55" t="s">
        <v>11</v>
      </c>
      <c r="C55" t="s">
        <v>481</v>
      </c>
      <c r="E55" t="s">
        <v>14</v>
      </c>
      <c r="G55" t="s">
        <v>482</v>
      </c>
      <c r="H55">
        <v>2009</v>
      </c>
      <c r="I55" s="2" t="e">
        <f>INDEX(Sheet5!$A:$BL,IF($A$1,MATCH(RIGHT($A55,LEN($A55)-1),Sheet5!$A:$A,0),MATCH($C55,Sheet5!$B:$B,0)),MATCH(I$1,Sheet5!$A$1:$BL$1,0))</f>
        <v>#N/A</v>
      </c>
      <c r="J55" s="2" t="e">
        <f>INDEX(Sheet5!$A:$BL,IF($A$1,MATCH(RIGHT($A55,LEN($A55)-1),Sheet5!$A:$A,0),MATCH($C55,Sheet5!$B:$B,0)),MATCH(J$1,Sheet5!$A$1:$BL$1,0))</f>
        <v>#N/A</v>
      </c>
      <c r="K55" s="2" t="e">
        <f>INDEX(Sheet5!$A:$BL,IF($A$1,MATCH(RIGHT($A55,LEN($A55)-1),Sheet5!$A:$A,0),MATCH($C55,Sheet5!$B:$B,0)),MATCH(K$1,Sheet5!$A$1:$BL$1,0))</f>
        <v>#N/A</v>
      </c>
      <c r="L55" s="2" t="e">
        <f>INDEX(Sheet5!$A:$BL,IF($A$1,MATCH(RIGHT($A55,LEN($A55)-1),Sheet5!$A:$A,0),MATCH($C55,Sheet5!$B:$B,0)),MATCH(L$1,Sheet5!$A$1:$BL$1,0))</f>
        <v>#N/A</v>
      </c>
      <c r="M55" s="2" t="e">
        <f>INDEX(Sheet5!$A:$BL,IF($A$1,MATCH(RIGHT($A55,LEN($A55)-1),Sheet5!$A:$A,0),MATCH($C55,Sheet5!$B:$B,0)),MATCH(M$1,Sheet5!$A$1:$BL$1,0))</f>
        <v>#N/A</v>
      </c>
      <c r="N55" s="2" t="e">
        <f>INDEX(Sheet5!$A:$BL,IF($A$1,MATCH(RIGHT($A55,LEN($A55)-1),Sheet5!$A:$A,0),MATCH($C55,Sheet5!$B:$B,0)),MATCH(N$1,Sheet5!$A$1:$BL$1,0))</f>
        <v>#N/A</v>
      </c>
      <c r="O55" s="2" t="e">
        <f>INDEX(Sheet5!$A:$BL,IF($A$1,MATCH(RIGHT($A55,LEN($A55)-1),Sheet5!$A:$A,0),MATCH($C55,Sheet5!$B:$B,0)),MATCH(O$1,Sheet5!$A$1:$BL$1,0))</f>
        <v>#N/A</v>
      </c>
      <c r="P55" s="2" t="e">
        <f>INDEX(Sheet5!$A:$BL,IF($A$1,MATCH(RIGHT($A55,LEN($A55)-1),Sheet5!$A:$A,0),MATCH($C55,Sheet5!$B:$B,0)),MATCH(P$1,Sheet5!$A$1:$BL$1,0))</f>
        <v>#N/A</v>
      </c>
      <c r="Q55" s="2" t="e">
        <f>INDEX(Sheet5!$A:$BL,IF($A$1,MATCH(RIGHT($A55,LEN($A55)-1),Sheet5!$A:$A,0),MATCH($C55,Sheet5!$B:$B,0)),MATCH(Q$1,Sheet5!$A$1:$BL$1,0))</f>
        <v>#N/A</v>
      </c>
      <c r="R55" s="2" t="e">
        <f>INDEX(Sheet5!$A:$BL,IF($A$1,MATCH(RIGHT($A55,LEN($A55)-1),Sheet5!$A:$A,0),MATCH($C55,Sheet5!$B:$B,0)),MATCH(R$1,Sheet5!$A$1:$BL$1,0))</f>
        <v>#N/A</v>
      </c>
      <c r="S55" s="2" t="e">
        <f>INDEX(Sheet5!$A:$BL,IF($A$1,MATCH(RIGHT($A55,LEN($A55)-1),Sheet5!$A:$A,0),MATCH($C55,Sheet5!$B:$B,0)),MATCH(S$1,Sheet5!$A$1:$BL$1,0))</f>
        <v>#N/A</v>
      </c>
      <c r="T55" s="2" t="e">
        <f>INDEX(Sheet5!$A:$BL,IF($A$1,MATCH(RIGHT($A55,LEN($A55)-1),Sheet5!$A:$A,0),MATCH($C55,Sheet5!$B:$B,0)),MATCH(T$1,Sheet5!$A$1:$BL$1,0))</f>
        <v>#N/A</v>
      </c>
      <c r="U55" s="2" t="e">
        <f>INDEX(Sheet5!$A:$BL,IF($A$1,MATCH(RIGHT($A55,LEN($A55)-1),Sheet5!$A:$A,0),MATCH($C55,Sheet5!$B:$B,0)),MATCH(U$1,Sheet5!$A$1:$BL$1,0))</f>
        <v>#N/A</v>
      </c>
      <c r="V55" s="2" t="e">
        <f>INDEX(Sheet5!$A:$BL,IF($A$1,MATCH(RIGHT($A55,LEN($A55)-1),Sheet5!$A:$A,0),MATCH($C55,Sheet5!$B:$B,0)),MATCH(V$1,Sheet5!$A$1:$BL$1,0))</f>
        <v>#N/A</v>
      </c>
      <c r="W55" s="2" t="e">
        <f>INDEX(Sheet5!$A:$BL,IF($A$1,MATCH(RIGHT($A55,LEN($A55)-1),Sheet5!$A:$A,0),MATCH($C55,Sheet5!$B:$B,0)),MATCH(W$1,Sheet5!$A$1:$BL$1,0))</f>
        <v>#N/A</v>
      </c>
      <c r="X55" s="2" t="e">
        <f>INDEX(Sheet5!$A:$BL,IF($A$1,MATCH(RIGHT($A55,LEN($A55)-1),Sheet5!$A:$A,0),MATCH($C55,Sheet5!$B:$B,0)),MATCH(X$1,Sheet5!$A$1:$BL$1,0))</f>
        <v>#N/A</v>
      </c>
      <c r="Y55" s="2" t="e">
        <f>INDEX(Sheet5!$A:$BL,IF($A$1,MATCH(RIGHT($A55,LEN($A55)-1),Sheet5!$A:$A,0),MATCH($C55,Sheet5!$B:$B,0)),MATCH(Y$1,Sheet5!$A$1:$BL$1,0))</f>
        <v>#N/A</v>
      </c>
      <c r="Z55" s="2" t="e">
        <f>INDEX(Sheet5!$A:$BL,IF($A$1,MATCH(RIGHT($A55,LEN($A55)-1),Sheet5!$A:$A,0),MATCH($C55,Sheet5!$B:$B,0)),MATCH(Z$1,Sheet5!$A$1:$BL$1,0))</f>
        <v>#N/A</v>
      </c>
      <c r="AA55" s="2" t="e">
        <f>INDEX(Sheet5!$A:$BL,IF($A$1,MATCH(RIGHT($A55,LEN($A55)-1),Sheet5!$A:$A,0),MATCH($C55,Sheet5!$B:$B,0)),MATCH(AA$1,Sheet5!$A$1:$BL$1,0))</f>
        <v>#N/A</v>
      </c>
      <c r="AB55" s="2" t="e">
        <f>INDEX(Sheet5!$A:$BL,IF($A$1,MATCH(RIGHT($A55,LEN($A55)-1),Sheet5!$A:$A,0),MATCH($C55,Sheet5!$B:$B,0)),MATCH(AB$1,Sheet5!$A$1:$BL$1,0))</f>
        <v>#N/A</v>
      </c>
      <c r="AC55" s="2" t="e">
        <f>INDEX(Sheet5!$A:$BL,IF($A$1,MATCH(RIGHT($A55,LEN($A55)-1),Sheet5!$A:$A,0),MATCH($C55,Sheet5!$B:$B,0)),MATCH(AC$1,Sheet5!$A$1:$BL$1,0))</f>
        <v>#N/A</v>
      </c>
      <c r="AD55" s="2" t="e">
        <f>INDEX(Sheet5!$A:$BL,IF($A$1,MATCH(RIGHT($A55,LEN($A55)-1),Sheet5!$A:$A,0),MATCH($C55,Sheet5!$B:$B,0)),MATCH(AD$1,Sheet5!$A$1:$BL$1,0))</f>
        <v>#N/A</v>
      </c>
      <c r="AE55" s="2" t="e">
        <f>INDEX(Sheet5!$A:$BL,IF($A$1,MATCH(RIGHT($A55,LEN($A55)-1),Sheet5!$A:$A,0),MATCH($C55,Sheet5!$B:$B,0)),MATCH(AE$1,Sheet5!$A$1:$BL$1,0))</f>
        <v>#N/A</v>
      </c>
      <c r="AF55" s="2" t="e">
        <f>INDEX(Sheet5!$A:$BL,IF($A$1,MATCH(RIGHT($A55,LEN($A55)-1),Sheet5!$A:$A,0),MATCH($C55,Sheet5!$B:$B,0)),MATCH(AF$1,Sheet5!$A$1:$BL$1,0))</f>
        <v>#N/A</v>
      </c>
      <c r="AG55" s="2" t="e">
        <f>INDEX(Sheet5!$A:$BL,IF($A$1,MATCH(RIGHT($A55,LEN($A55)-1),Sheet5!$A:$A,0),MATCH($C55,Sheet5!$B:$B,0)),MATCH(AG$1,Sheet5!$A$1:$BL$1,0))</f>
        <v>#N/A</v>
      </c>
      <c r="AH55" s="2" t="e">
        <f>INDEX(Sheet5!$A:$BL,IF($A$1,MATCH(RIGHT($A55,LEN($A55)-1),Sheet5!$A:$A,0),MATCH($C55,Sheet5!$B:$B,0)),MATCH(AH$1,Sheet5!$A$1:$BL$1,0))</f>
        <v>#N/A</v>
      </c>
      <c r="AI55" s="2" t="e">
        <f>INDEX(Sheet5!$A:$BL,IF($A$1,MATCH(RIGHT($A55,LEN($A55)-1),Sheet5!$A:$A,0),MATCH($C55,Sheet5!$B:$B,0)),MATCH(AI$1,Sheet5!$A$1:$BL$1,0))</f>
        <v>#N/A</v>
      </c>
      <c r="AJ55" s="2" t="e">
        <f>INDEX(Sheet5!$A:$BL,IF($A$1,MATCH(RIGHT($A55,LEN($A55)-1),Sheet5!$A:$A,0),MATCH($C55,Sheet5!$B:$B,0)),MATCH(AJ$1,Sheet5!$A$1:$BL$1,0))</f>
        <v>#N/A</v>
      </c>
      <c r="AK55" s="2" t="e">
        <f>INDEX(Sheet5!$A:$BL,IF($A$1,MATCH(RIGHT($A55,LEN($A55)-1),Sheet5!$A:$A,0),MATCH($C55,Sheet5!$B:$B,0)),MATCH(AK$1,Sheet5!$A$1:$BL$1,0))</f>
        <v>#N/A</v>
      </c>
      <c r="AL55" s="2" t="e">
        <f>INDEX(Sheet5!$A:$BL,IF($A$1,MATCH(RIGHT($A55,LEN($A55)-1),Sheet5!$A:$A,0),MATCH($C55,Sheet5!$B:$B,0)),MATCH(AL$1,Sheet5!$A$1:$BL$1,0))</f>
        <v>#N/A</v>
      </c>
      <c r="AM55" s="2" t="e">
        <f>INDEX(Sheet5!$A:$BL,IF($A$1,MATCH(RIGHT($A55,LEN($A55)-1),Sheet5!$A:$A,0),MATCH($C55,Sheet5!$B:$B,0)),MATCH(AM$1,Sheet5!$A$1:$BL$1,0))</f>
        <v>#N/A</v>
      </c>
      <c r="AN55" s="2" t="e">
        <f>INDEX(Sheet5!$A:$BL,IF($A$1,MATCH(RIGHT($A55,LEN($A55)-1),Sheet5!$A:$A,0),MATCH($C55,Sheet5!$B:$B,0)),MATCH(AN$1,Sheet5!$A$1:$BL$1,0))</f>
        <v>#N/A</v>
      </c>
      <c r="AO55" s="2" t="e">
        <f>INDEX(Sheet5!$A:$BL,IF($A$1,MATCH(RIGHT($A55,LEN($A55)-1),Sheet5!$A:$A,0),MATCH($C55,Sheet5!$B:$B,0)),MATCH(AO$1,Sheet5!$A$1:$BL$1,0))</f>
        <v>#N/A</v>
      </c>
      <c r="AP55" s="2" t="e">
        <f>INDEX(Sheet5!$A:$BL,IF($A$1,MATCH(RIGHT($A55,LEN($A55)-1),Sheet5!$A:$A,0),MATCH($C55,Sheet5!$B:$B,0)),MATCH(AP$1,Sheet5!$A$1:$BL$1,0))</f>
        <v>#N/A</v>
      </c>
      <c r="AQ55" s="2" t="e">
        <f>INDEX(Sheet5!$A:$BL,IF($A$1,MATCH(RIGHT($A55,LEN($A55)-1),Sheet5!$A:$A,0),MATCH($C55,Sheet5!$B:$B,0)),MATCH(AQ$1,Sheet5!$A$1:$BL$1,0))</f>
        <v>#N/A</v>
      </c>
      <c r="AR55" s="2" t="e">
        <f>INDEX(Sheet5!$A:$BL,IF($A$1,MATCH(RIGHT($A55,LEN($A55)-1),Sheet5!$A:$A,0),MATCH($C55,Sheet5!$B:$B,0)),MATCH(AR$1,Sheet5!$A$1:$BL$1,0))</f>
        <v>#N/A</v>
      </c>
      <c r="AS55" s="2" t="e">
        <f>INDEX(Sheet5!$A:$BL,IF($A$1,MATCH(RIGHT($A55,LEN($A55)-1),Sheet5!$A:$A,0),MATCH($C55,Sheet5!$B:$B,0)),MATCH(AS$1,Sheet5!$A$1:$BL$1,0))</f>
        <v>#N/A</v>
      </c>
      <c r="AT55" s="2" t="e">
        <f>INDEX(Sheet5!$A:$BL,IF($A$1,MATCH(RIGHT($A55,LEN($A55)-1),Sheet5!$A:$A,0),MATCH($C55,Sheet5!$B:$B,0)),MATCH(AT$1,Sheet5!$A$1:$BL$1,0))</f>
        <v>#N/A</v>
      </c>
      <c r="AU55" s="2" t="e">
        <f>INDEX(Sheet5!$A:$BL,IF($A$1,MATCH(RIGHT($A55,LEN($A55)-1),Sheet5!$A:$A,0),MATCH($C55,Sheet5!$B:$B,0)),MATCH(AU$1,Sheet5!$A$1:$BL$1,0))</f>
        <v>#N/A</v>
      </c>
    </row>
    <row r="56" spans="1:47" x14ac:dyDescent="0.25">
      <c r="A56" t="s">
        <v>486</v>
      </c>
      <c r="B56" t="s">
        <v>11</v>
      </c>
      <c r="C56" t="s">
        <v>487</v>
      </c>
      <c r="E56" t="s">
        <v>14</v>
      </c>
      <c r="G56" t="s">
        <v>301</v>
      </c>
      <c r="H56">
        <v>2011</v>
      </c>
      <c r="I56" s="2" t="e">
        <f>INDEX(Sheet5!$A:$BL,IF($A$1,MATCH(RIGHT($A56,LEN($A56)-1),Sheet5!$A:$A,0),MATCH($C56,Sheet5!$B:$B,0)),MATCH(I$1,Sheet5!$A$1:$BL$1,0))</f>
        <v>#N/A</v>
      </c>
      <c r="J56" s="2" t="e">
        <f>INDEX(Sheet5!$A:$BL,IF($A$1,MATCH(RIGHT($A56,LEN($A56)-1),Sheet5!$A:$A,0),MATCH($C56,Sheet5!$B:$B,0)),MATCH(J$1,Sheet5!$A$1:$BL$1,0))</f>
        <v>#N/A</v>
      </c>
      <c r="K56" s="2" t="e">
        <f>INDEX(Sheet5!$A:$BL,IF($A$1,MATCH(RIGHT($A56,LEN($A56)-1),Sheet5!$A:$A,0),MATCH($C56,Sheet5!$B:$B,0)),MATCH(K$1,Sheet5!$A$1:$BL$1,0))</f>
        <v>#N/A</v>
      </c>
      <c r="L56" s="2" t="e">
        <f>INDEX(Sheet5!$A:$BL,IF($A$1,MATCH(RIGHT($A56,LEN($A56)-1),Sheet5!$A:$A,0),MATCH($C56,Sheet5!$B:$B,0)),MATCH(L$1,Sheet5!$A$1:$BL$1,0))</f>
        <v>#N/A</v>
      </c>
      <c r="M56" s="2" t="e">
        <f>INDEX(Sheet5!$A:$BL,IF($A$1,MATCH(RIGHT($A56,LEN($A56)-1),Sheet5!$A:$A,0),MATCH($C56,Sheet5!$B:$B,0)),MATCH(M$1,Sheet5!$A$1:$BL$1,0))</f>
        <v>#N/A</v>
      </c>
      <c r="N56" s="2" t="e">
        <f>INDEX(Sheet5!$A:$BL,IF($A$1,MATCH(RIGHT($A56,LEN($A56)-1),Sheet5!$A:$A,0),MATCH($C56,Sheet5!$B:$B,0)),MATCH(N$1,Sheet5!$A$1:$BL$1,0))</f>
        <v>#N/A</v>
      </c>
      <c r="O56" s="2" t="e">
        <f>INDEX(Sheet5!$A:$BL,IF($A$1,MATCH(RIGHT($A56,LEN($A56)-1),Sheet5!$A:$A,0),MATCH($C56,Sheet5!$B:$B,0)),MATCH(O$1,Sheet5!$A$1:$BL$1,0))</f>
        <v>#N/A</v>
      </c>
      <c r="P56" s="2" t="e">
        <f>INDEX(Sheet5!$A:$BL,IF($A$1,MATCH(RIGHT($A56,LEN($A56)-1),Sheet5!$A:$A,0),MATCH($C56,Sheet5!$B:$B,0)),MATCH(P$1,Sheet5!$A$1:$BL$1,0))</f>
        <v>#N/A</v>
      </c>
      <c r="Q56" s="2" t="e">
        <f>INDEX(Sheet5!$A:$BL,IF($A$1,MATCH(RIGHT($A56,LEN($A56)-1),Sheet5!$A:$A,0),MATCH($C56,Sheet5!$B:$B,0)),MATCH(Q$1,Sheet5!$A$1:$BL$1,0))</f>
        <v>#N/A</v>
      </c>
      <c r="R56" s="2" t="e">
        <f>INDEX(Sheet5!$A:$BL,IF($A$1,MATCH(RIGHT($A56,LEN($A56)-1),Sheet5!$A:$A,0),MATCH($C56,Sheet5!$B:$B,0)),MATCH(R$1,Sheet5!$A$1:$BL$1,0))</f>
        <v>#N/A</v>
      </c>
      <c r="S56" s="2" t="e">
        <f>INDEX(Sheet5!$A:$BL,IF($A$1,MATCH(RIGHT($A56,LEN($A56)-1),Sheet5!$A:$A,0),MATCH($C56,Sheet5!$B:$B,0)),MATCH(S$1,Sheet5!$A$1:$BL$1,0))</f>
        <v>#N/A</v>
      </c>
      <c r="T56" s="2" t="e">
        <f>INDEX(Sheet5!$A:$BL,IF($A$1,MATCH(RIGHT($A56,LEN($A56)-1),Sheet5!$A:$A,0),MATCH($C56,Sheet5!$B:$B,0)),MATCH(T$1,Sheet5!$A$1:$BL$1,0))</f>
        <v>#N/A</v>
      </c>
      <c r="U56" s="2" t="e">
        <f>INDEX(Sheet5!$A:$BL,IF($A$1,MATCH(RIGHT($A56,LEN($A56)-1),Sheet5!$A:$A,0),MATCH($C56,Sheet5!$B:$B,0)),MATCH(U$1,Sheet5!$A$1:$BL$1,0))</f>
        <v>#N/A</v>
      </c>
      <c r="V56" s="2" t="e">
        <f>INDEX(Sheet5!$A:$BL,IF($A$1,MATCH(RIGHT($A56,LEN($A56)-1),Sheet5!$A:$A,0),MATCH($C56,Sheet5!$B:$B,0)),MATCH(V$1,Sheet5!$A$1:$BL$1,0))</f>
        <v>#N/A</v>
      </c>
      <c r="W56" s="2" t="e">
        <f>INDEX(Sheet5!$A:$BL,IF($A$1,MATCH(RIGHT($A56,LEN($A56)-1),Sheet5!$A:$A,0),MATCH($C56,Sheet5!$B:$B,0)),MATCH(W$1,Sheet5!$A$1:$BL$1,0))</f>
        <v>#N/A</v>
      </c>
      <c r="X56" s="2" t="e">
        <f>INDEX(Sheet5!$A:$BL,IF($A$1,MATCH(RIGHT($A56,LEN($A56)-1),Sheet5!$A:$A,0),MATCH($C56,Sheet5!$B:$B,0)),MATCH(X$1,Sheet5!$A$1:$BL$1,0))</f>
        <v>#N/A</v>
      </c>
      <c r="Y56" s="2" t="e">
        <f>INDEX(Sheet5!$A:$BL,IF($A$1,MATCH(RIGHT($A56,LEN($A56)-1),Sheet5!$A:$A,0),MATCH($C56,Sheet5!$B:$B,0)),MATCH(Y$1,Sheet5!$A$1:$BL$1,0))</f>
        <v>#N/A</v>
      </c>
      <c r="Z56" s="2" t="e">
        <f>INDEX(Sheet5!$A:$BL,IF($A$1,MATCH(RIGHT($A56,LEN($A56)-1),Sheet5!$A:$A,0),MATCH($C56,Sheet5!$B:$B,0)),MATCH(Z$1,Sheet5!$A$1:$BL$1,0))</f>
        <v>#N/A</v>
      </c>
      <c r="AA56" s="2" t="e">
        <f>INDEX(Sheet5!$A:$BL,IF($A$1,MATCH(RIGHT($A56,LEN($A56)-1),Sheet5!$A:$A,0),MATCH($C56,Sheet5!$B:$B,0)),MATCH(AA$1,Sheet5!$A$1:$BL$1,0))</f>
        <v>#N/A</v>
      </c>
      <c r="AB56" s="2" t="e">
        <f>INDEX(Sheet5!$A:$BL,IF($A$1,MATCH(RIGHT($A56,LEN($A56)-1),Sheet5!$A:$A,0),MATCH($C56,Sheet5!$B:$B,0)),MATCH(AB$1,Sheet5!$A$1:$BL$1,0))</f>
        <v>#N/A</v>
      </c>
      <c r="AC56" s="2" t="e">
        <f>INDEX(Sheet5!$A:$BL,IF($A$1,MATCH(RIGHT($A56,LEN($A56)-1),Sheet5!$A:$A,0),MATCH($C56,Sheet5!$B:$B,0)),MATCH(AC$1,Sheet5!$A$1:$BL$1,0))</f>
        <v>#N/A</v>
      </c>
      <c r="AD56" s="2" t="e">
        <f>INDEX(Sheet5!$A:$BL,IF($A$1,MATCH(RIGHT($A56,LEN($A56)-1),Sheet5!$A:$A,0),MATCH($C56,Sheet5!$B:$B,0)),MATCH(AD$1,Sheet5!$A$1:$BL$1,0))</f>
        <v>#N/A</v>
      </c>
      <c r="AE56" s="2" t="e">
        <f>INDEX(Sheet5!$A:$BL,IF($A$1,MATCH(RIGHT($A56,LEN($A56)-1),Sheet5!$A:$A,0),MATCH($C56,Sheet5!$B:$B,0)),MATCH(AE$1,Sheet5!$A$1:$BL$1,0))</f>
        <v>#N/A</v>
      </c>
      <c r="AF56" s="2" t="e">
        <f>INDEX(Sheet5!$A:$BL,IF($A$1,MATCH(RIGHT($A56,LEN($A56)-1),Sheet5!$A:$A,0),MATCH($C56,Sheet5!$B:$B,0)),MATCH(AF$1,Sheet5!$A$1:$BL$1,0))</f>
        <v>#N/A</v>
      </c>
      <c r="AG56" s="2" t="e">
        <f>INDEX(Sheet5!$A:$BL,IF($A$1,MATCH(RIGHT($A56,LEN($A56)-1),Sheet5!$A:$A,0),MATCH($C56,Sheet5!$B:$B,0)),MATCH(AG$1,Sheet5!$A$1:$BL$1,0))</f>
        <v>#N/A</v>
      </c>
      <c r="AH56" s="2" t="e">
        <f>INDEX(Sheet5!$A:$BL,IF($A$1,MATCH(RIGHT($A56,LEN($A56)-1),Sheet5!$A:$A,0),MATCH($C56,Sheet5!$B:$B,0)),MATCH(AH$1,Sheet5!$A$1:$BL$1,0))</f>
        <v>#N/A</v>
      </c>
      <c r="AI56" s="2" t="e">
        <f>INDEX(Sheet5!$A:$BL,IF($A$1,MATCH(RIGHT($A56,LEN($A56)-1),Sheet5!$A:$A,0),MATCH($C56,Sheet5!$B:$B,0)),MATCH(AI$1,Sheet5!$A$1:$BL$1,0))</f>
        <v>#N/A</v>
      </c>
      <c r="AJ56" s="2" t="e">
        <f>INDEX(Sheet5!$A:$BL,IF($A$1,MATCH(RIGHT($A56,LEN($A56)-1),Sheet5!$A:$A,0),MATCH($C56,Sheet5!$B:$B,0)),MATCH(AJ$1,Sheet5!$A$1:$BL$1,0))</f>
        <v>#N/A</v>
      </c>
      <c r="AK56" s="2" t="e">
        <f>INDEX(Sheet5!$A:$BL,IF($A$1,MATCH(RIGHT($A56,LEN($A56)-1),Sheet5!$A:$A,0),MATCH($C56,Sheet5!$B:$B,0)),MATCH(AK$1,Sheet5!$A$1:$BL$1,0))</f>
        <v>#N/A</v>
      </c>
      <c r="AL56" s="2" t="e">
        <f>INDEX(Sheet5!$A:$BL,IF($A$1,MATCH(RIGHT($A56,LEN($A56)-1),Sheet5!$A:$A,0),MATCH($C56,Sheet5!$B:$B,0)),MATCH(AL$1,Sheet5!$A$1:$BL$1,0))</f>
        <v>#N/A</v>
      </c>
      <c r="AM56" s="2" t="e">
        <f>INDEX(Sheet5!$A:$BL,IF($A$1,MATCH(RIGHT($A56,LEN($A56)-1),Sheet5!$A:$A,0),MATCH($C56,Sheet5!$B:$B,0)),MATCH(AM$1,Sheet5!$A$1:$BL$1,0))</f>
        <v>#N/A</v>
      </c>
      <c r="AN56" s="2" t="e">
        <f>INDEX(Sheet5!$A:$BL,IF($A$1,MATCH(RIGHT($A56,LEN($A56)-1),Sheet5!$A:$A,0),MATCH($C56,Sheet5!$B:$B,0)),MATCH(AN$1,Sheet5!$A$1:$BL$1,0))</f>
        <v>#N/A</v>
      </c>
      <c r="AO56" s="2" t="e">
        <f>INDEX(Sheet5!$A:$BL,IF($A$1,MATCH(RIGHT($A56,LEN($A56)-1),Sheet5!$A:$A,0),MATCH($C56,Sheet5!$B:$B,0)),MATCH(AO$1,Sheet5!$A$1:$BL$1,0))</f>
        <v>#N/A</v>
      </c>
      <c r="AP56" s="2" t="e">
        <f>INDEX(Sheet5!$A:$BL,IF($A$1,MATCH(RIGHT($A56,LEN($A56)-1),Sheet5!$A:$A,0),MATCH($C56,Sheet5!$B:$B,0)),MATCH(AP$1,Sheet5!$A$1:$BL$1,0))</f>
        <v>#N/A</v>
      </c>
      <c r="AQ56" s="2" t="e">
        <f>INDEX(Sheet5!$A:$BL,IF($A$1,MATCH(RIGHT($A56,LEN($A56)-1),Sheet5!$A:$A,0),MATCH($C56,Sheet5!$B:$B,0)),MATCH(AQ$1,Sheet5!$A$1:$BL$1,0))</f>
        <v>#N/A</v>
      </c>
      <c r="AR56" s="2" t="e">
        <f>INDEX(Sheet5!$A:$BL,IF($A$1,MATCH(RIGHT($A56,LEN($A56)-1),Sheet5!$A:$A,0),MATCH($C56,Sheet5!$B:$B,0)),MATCH(AR$1,Sheet5!$A$1:$BL$1,0))</f>
        <v>#N/A</v>
      </c>
      <c r="AS56" s="2" t="e">
        <f>INDEX(Sheet5!$A:$BL,IF($A$1,MATCH(RIGHT($A56,LEN($A56)-1),Sheet5!$A:$A,0),MATCH($C56,Sheet5!$B:$B,0)),MATCH(AS$1,Sheet5!$A$1:$BL$1,0))</f>
        <v>#N/A</v>
      </c>
      <c r="AT56" s="2" t="e">
        <f>INDEX(Sheet5!$A:$BL,IF($A$1,MATCH(RIGHT($A56,LEN($A56)-1),Sheet5!$A:$A,0),MATCH($C56,Sheet5!$B:$B,0)),MATCH(AT$1,Sheet5!$A$1:$BL$1,0))</f>
        <v>#N/A</v>
      </c>
      <c r="AU56" s="2" t="e">
        <f>INDEX(Sheet5!$A:$BL,IF($A$1,MATCH(RIGHT($A56,LEN($A56)-1),Sheet5!$A:$A,0),MATCH($C56,Sheet5!$B:$B,0)),MATCH(AU$1,Sheet5!$A$1:$BL$1,0))</f>
        <v>#N/A</v>
      </c>
    </row>
    <row r="57" spans="1:47" hidden="1" x14ac:dyDescent="0.25">
      <c r="A57" t="s">
        <v>492</v>
      </c>
      <c r="B57" t="s">
        <v>11</v>
      </c>
      <c r="C57" t="s">
        <v>493</v>
      </c>
      <c r="E57" t="s">
        <v>14</v>
      </c>
      <c r="H57">
        <v>2011</v>
      </c>
      <c r="I57" s="2" t="e">
        <f>INDEX(Sheet5!$A:$BL,IF($A$1,MATCH(RIGHT($A57,LEN($A57)-1),Sheet5!$A:$A,0),MATCH($C57,Sheet5!$B:$B,0)),MATCH(I$1,Sheet5!$A$1:$BL$1,0))</f>
        <v>#N/A</v>
      </c>
      <c r="J57" s="2" t="e">
        <f>INDEX(Sheet5!$A:$BL,IF($A$1,MATCH(RIGHT($A57,LEN($A57)-1),Sheet5!$A:$A,0),MATCH($C57,Sheet5!$B:$B,0)),MATCH(J$1,Sheet5!$A$1:$BL$1,0))</f>
        <v>#N/A</v>
      </c>
      <c r="K57" s="2" t="e">
        <f>INDEX(Sheet5!$A:$BL,IF($A$1,MATCH(RIGHT($A57,LEN($A57)-1),Sheet5!$A:$A,0),MATCH($C57,Sheet5!$B:$B,0)),MATCH(K$1,Sheet5!$A$1:$BL$1,0))</f>
        <v>#N/A</v>
      </c>
      <c r="L57" s="2" t="e">
        <f>INDEX(Sheet5!$A:$BL,IF($A$1,MATCH(RIGHT($A57,LEN($A57)-1),Sheet5!$A:$A,0),MATCH($C57,Sheet5!$B:$B,0)),MATCH(L$1,Sheet5!$A$1:$BL$1,0))</f>
        <v>#N/A</v>
      </c>
      <c r="M57" s="2" t="e">
        <f>INDEX(Sheet5!$A:$BL,IF($A$1,MATCH(RIGHT($A57,LEN($A57)-1),Sheet5!$A:$A,0),MATCH($C57,Sheet5!$B:$B,0)),MATCH(M$1,Sheet5!$A$1:$BL$1,0))</f>
        <v>#N/A</v>
      </c>
      <c r="N57" s="2" t="e">
        <f>INDEX(Sheet5!$A:$BL,IF($A$1,MATCH(RIGHT($A57,LEN($A57)-1),Sheet5!$A:$A,0),MATCH($C57,Sheet5!$B:$B,0)),MATCH(N$1,Sheet5!$A$1:$BL$1,0))</f>
        <v>#N/A</v>
      </c>
      <c r="O57" s="2" t="e">
        <f>INDEX(Sheet5!$A:$BL,IF($A$1,MATCH(RIGHT($A57,LEN($A57)-1),Sheet5!$A:$A,0),MATCH($C57,Sheet5!$B:$B,0)),MATCH(O$1,Sheet5!$A$1:$BL$1,0))</f>
        <v>#N/A</v>
      </c>
      <c r="P57" s="2" t="e">
        <f>INDEX(Sheet5!$A:$BL,IF($A$1,MATCH(RIGHT($A57,LEN($A57)-1),Sheet5!$A:$A,0),MATCH($C57,Sheet5!$B:$B,0)),MATCH(P$1,Sheet5!$A$1:$BL$1,0))</f>
        <v>#N/A</v>
      </c>
      <c r="Q57" s="2" t="e">
        <f>INDEX(Sheet5!$A:$BL,IF($A$1,MATCH(RIGHT($A57,LEN($A57)-1),Sheet5!$A:$A,0),MATCH($C57,Sheet5!$B:$B,0)),MATCH(Q$1,Sheet5!$A$1:$BL$1,0))</f>
        <v>#N/A</v>
      </c>
      <c r="R57" s="2" t="e">
        <f>INDEX(Sheet5!$A:$BL,IF($A$1,MATCH(RIGHT($A57,LEN($A57)-1),Sheet5!$A:$A,0),MATCH($C57,Sheet5!$B:$B,0)),MATCH(R$1,Sheet5!$A$1:$BL$1,0))</f>
        <v>#N/A</v>
      </c>
      <c r="S57" s="2" t="e">
        <f>INDEX(Sheet5!$A:$BL,IF($A$1,MATCH(RIGHT($A57,LEN($A57)-1),Sheet5!$A:$A,0),MATCH($C57,Sheet5!$B:$B,0)),MATCH(S$1,Sheet5!$A$1:$BL$1,0))</f>
        <v>#N/A</v>
      </c>
      <c r="T57" s="2" t="e">
        <f>INDEX(Sheet5!$A:$BL,IF($A$1,MATCH(RIGHT($A57,LEN($A57)-1),Sheet5!$A:$A,0),MATCH($C57,Sheet5!$B:$B,0)),MATCH(T$1,Sheet5!$A$1:$BL$1,0))</f>
        <v>#N/A</v>
      </c>
      <c r="U57" s="2" t="e">
        <f>INDEX(Sheet5!$A:$BL,IF($A$1,MATCH(RIGHT($A57,LEN($A57)-1),Sheet5!$A:$A,0),MATCH($C57,Sheet5!$B:$B,0)),MATCH(U$1,Sheet5!$A$1:$BL$1,0))</f>
        <v>#N/A</v>
      </c>
      <c r="V57" s="2" t="e">
        <f>INDEX(Sheet5!$A:$BL,IF($A$1,MATCH(RIGHT($A57,LEN($A57)-1),Sheet5!$A:$A,0),MATCH($C57,Sheet5!$B:$B,0)),MATCH(V$1,Sheet5!$A$1:$BL$1,0))</f>
        <v>#N/A</v>
      </c>
      <c r="W57" s="2" t="e">
        <f>INDEX(Sheet5!$A:$BL,IF($A$1,MATCH(RIGHT($A57,LEN($A57)-1),Sheet5!$A:$A,0),MATCH($C57,Sheet5!$B:$B,0)),MATCH(W$1,Sheet5!$A$1:$BL$1,0))</f>
        <v>#N/A</v>
      </c>
      <c r="X57" s="2" t="e">
        <f>INDEX(Sheet5!$A:$BL,IF($A$1,MATCH(RIGHT($A57,LEN($A57)-1),Sheet5!$A:$A,0),MATCH($C57,Sheet5!$B:$B,0)),MATCH(X$1,Sheet5!$A$1:$BL$1,0))</f>
        <v>#N/A</v>
      </c>
      <c r="Y57" s="2" t="e">
        <f>INDEX(Sheet5!$A:$BL,IF($A$1,MATCH(RIGHT($A57,LEN($A57)-1),Sheet5!$A:$A,0),MATCH($C57,Sheet5!$B:$B,0)),MATCH(Y$1,Sheet5!$A$1:$BL$1,0))</f>
        <v>#N/A</v>
      </c>
      <c r="Z57" s="2" t="e">
        <f>INDEX(Sheet5!$A:$BL,IF($A$1,MATCH(RIGHT($A57,LEN($A57)-1),Sheet5!$A:$A,0),MATCH($C57,Sheet5!$B:$B,0)),MATCH(Z$1,Sheet5!$A$1:$BL$1,0))</f>
        <v>#N/A</v>
      </c>
      <c r="AA57" s="2" t="e">
        <f>INDEX(Sheet5!$A:$BL,IF($A$1,MATCH(RIGHT($A57,LEN($A57)-1),Sheet5!$A:$A,0),MATCH($C57,Sheet5!$B:$B,0)),MATCH(AA$1,Sheet5!$A$1:$BL$1,0))</f>
        <v>#N/A</v>
      </c>
      <c r="AB57" s="2" t="e">
        <f>INDEX(Sheet5!$A:$BL,IF($A$1,MATCH(RIGHT($A57,LEN($A57)-1),Sheet5!$A:$A,0),MATCH($C57,Sheet5!$B:$B,0)),MATCH(AB$1,Sheet5!$A$1:$BL$1,0))</f>
        <v>#N/A</v>
      </c>
      <c r="AC57" s="2" t="e">
        <f>INDEX(Sheet5!$A:$BL,IF($A$1,MATCH(RIGHT($A57,LEN($A57)-1),Sheet5!$A:$A,0),MATCH($C57,Sheet5!$B:$B,0)),MATCH(AC$1,Sheet5!$A$1:$BL$1,0))</f>
        <v>#N/A</v>
      </c>
      <c r="AD57" s="2" t="e">
        <f>INDEX(Sheet5!$A:$BL,IF($A$1,MATCH(RIGHT($A57,LEN($A57)-1),Sheet5!$A:$A,0),MATCH($C57,Sheet5!$B:$B,0)),MATCH(AD$1,Sheet5!$A$1:$BL$1,0))</f>
        <v>#N/A</v>
      </c>
      <c r="AE57" s="2" t="e">
        <f>INDEX(Sheet5!$A:$BL,IF($A$1,MATCH(RIGHT($A57,LEN($A57)-1),Sheet5!$A:$A,0),MATCH($C57,Sheet5!$B:$B,0)),MATCH(AE$1,Sheet5!$A$1:$BL$1,0))</f>
        <v>#N/A</v>
      </c>
      <c r="AF57" s="2" t="e">
        <f>INDEX(Sheet5!$A:$BL,IF($A$1,MATCH(RIGHT($A57,LEN($A57)-1),Sheet5!$A:$A,0),MATCH($C57,Sheet5!$B:$B,0)),MATCH(AF$1,Sheet5!$A$1:$BL$1,0))</f>
        <v>#N/A</v>
      </c>
      <c r="AG57" s="2" t="e">
        <f>INDEX(Sheet5!$A:$BL,IF($A$1,MATCH(RIGHT($A57,LEN($A57)-1),Sheet5!$A:$A,0),MATCH($C57,Sheet5!$B:$B,0)),MATCH(AG$1,Sheet5!$A$1:$BL$1,0))</f>
        <v>#N/A</v>
      </c>
      <c r="AH57" s="2" t="e">
        <f>INDEX(Sheet5!$A:$BL,IF($A$1,MATCH(RIGHT($A57,LEN($A57)-1),Sheet5!$A:$A,0),MATCH($C57,Sheet5!$B:$B,0)),MATCH(AH$1,Sheet5!$A$1:$BL$1,0))</f>
        <v>#N/A</v>
      </c>
      <c r="AI57" s="2" t="e">
        <f>INDEX(Sheet5!$A:$BL,IF($A$1,MATCH(RIGHT($A57,LEN($A57)-1),Sheet5!$A:$A,0),MATCH($C57,Sheet5!$B:$B,0)),MATCH(AI$1,Sheet5!$A$1:$BL$1,0))</f>
        <v>#N/A</v>
      </c>
      <c r="AJ57" s="2" t="e">
        <f>INDEX(Sheet5!$A:$BL,IF($A$1,MATCH(RIGHT($A57,LEN($A57)-1),Sheet5!$A:$A,0),MATCH($C57,Sheet5!$B:$B,0)),MATCH(AJ$1,Sheet5!$A$1:$BL$1,0))</f>
        <v>#N/A</v>
      </c>
      <c r="AK57" s="2" t="e">
        <f>INDEX(Sheet5!$A:$BL,IF($A$1,MATCH(RIGHT($A57,LEN($A57)-1),Sheet5!$A:$A,0),MATCH($C57,Sheet5!$B:$B,0)),MATCH(AK$1,Sheet5!$A$1:$BL$1,0))</f>
        <v>#N/A</v>
      </c>
      <c r="AL57" s="2" t="e">
        <f>INDEX(Sheet5!$A:$BL,IF($A$1,MATCH(RIGHT($A57,LEN($A57)-1),Sheet5!$A:$A,0),MATCH($C57,Sheet5!$B:$B,0)),MATCH(AL$1,Sheet5!$A$1:$BL$1,0))</f>
        <v>#N/A</v>
      </c>
      <c r="AM57" s="2" t="e">
        <f>INDEX(Sheet5!$A:$BL,IF($A$1,MATCH(RIGHT($A57,LEN($A57)-1),Sheet5!$A:$A,0),MATCH($C57,Sheet5!$B:$B,0)),MATCH(AM$1,Sheet5!$A$1:$BL$1,0))</f>
        <v>#N/A</v>
      </c>
      <c r="AN57" s="2" t="e">
        <f>INDEX(Sheet5!$A:$BL,IF($A$1,MATCH(RIGHT($A57,LEN($A57)-1),Sheet5!$A:$A,0),MATCH($C57,Sheet5!$B:$B,0)),MATCH(AN$1,Sheet5!$A$1:$BL$1,0))</f>
        <v>#N/A</v>
      </c>
      <c r="AO57" s="2" t="e">
        <f>INDEX(Sheet5!$A:$BL,IF($A$1,MATCH(RIGHT($A57,LEN($A57)-1),Sheet5!$A:$A,0),MATCH($C57,Sheet5!$B:$B,0)),MATCH(AO$1,Sheet5!$A$1:$BL$1,0))</f>
        <v>#N/A</v>
      </c>
      <c r="AP57" s="2" t="e">
        <f>INDEX(Sheet5!$A:$BL,IF($A$1,MATCH(RIGHT($A57,LEN($A57)-1),Sheet5!$A:$A,0),MATCH($C57,Sheet5!$B:$B,0)),MATCH(AP$1,Sheet5!$A$1:$BL$1,0))</f>
        <v>#N/A</v>
      </c>
      <c r="AQ57" s="2" t="e">
        <f>INDEX(Sheet5!$A:$BL,IF($A$1,MATCH(RIGHT($A57,LEN($A57)-1),Sheet5!$A:$A,0),MATCH($C57,Sheet5!$B:$B,0)),MATCH(AQ$1,Sheet5!$A$1:$BL$1,0))</f>
        <v>#N/A</v>
      </c>
      <c r="AR57" s="2" t="e">
        <f>INDEX(Sheet5!$A:$BL,IF($A$1,MATCH(RIGHT($A57,LEN($A57)-1),Sheet5!$A:$A,0),MATCH($C57,Sheet5!$B:$B,0)),MATCH(AR$1,Sheet5!$A$1:$BL$1,0))</f>
        <v>#N/A</v>
      </c>
      <c r="AS57" s="2" t="e">
        <f>INDEX(Sheet5!$A:$BL,IF($A$1,MATCH(RIGHT($A57,LEN($A57)-1),Sheet5!$A:$A,0),MATCH($C57,Sheet5!$B:$B,0)),MATCH(AS$1,Sheet5!$A$1:$BL$1,0))</f>
        <v>#N/A</v>
      </c>
      <c r="AT57" s="2" t="e">
        <f>INDEX(Sheet5!$A:$BL,IF($A$1,MATCH(RIGHT($A57,LEN($A57)-1),Sheet5!$A:$A,0),MATCH($C57,Sheet5!$B:$B,0)),MATCH(AT$1,Sheet5!$A$1:$BL$1,0))</f>
        <v>#N/A</v>
      </c>
      <c r="AU57" s="2" t="e">
        <f>INDEX(Sheet5!$A:$BL,IF($A$1,MATCH(RIGHT($A57,LEN($A57)-1),Sheet5!$A:$A,0),MATCH($C57,Sheet5!$B:$B,0)),MATCH(AU$1,Sheet5!$A$1:$BL$1,0))</f>
        <v>#N/A</v>
      </c>
    </row>
    <row r="58" spans="1:47" x14ac:dyDescent="0.25">
      <c r="A58" t="s">
        <v>500</v>
      </c>
      <c r="B58" t="s">
        <v>69</v>
      </c>
      <c r="C58" t="s">
        <v>501</v>
      </c>
      <c r="E58" t="s">
        <v>14</v>
      </c>
      <c r="H58">
        <v>2011</v>
      </c>
      <c r="I58" s="2" t="e">
        <f>INDEX(Sheet5!$A:$BL,IF($A$1,MATCH(RIGHT($A58,LEN($A58)-1),Sheet5!$A:$A,0),MATCH($C58,Sheet5!$B:$B,0)),MATCH(I$1,Sheet5!$A$1:$BL$1,0))</f>
        <v>#N/A</v>
      </c>
      <c r="J58" s="2" t="e">
        <f>INDEX(Sheet5!$A:$BL,IF($A$1,MATCH(RIGHT($A58,LEN($A58)-1),Sheet5!$A:$A,0),MATCH($C58,Sheet5!$B:$B,0)),MATCH(J$1,Sheet5!$A$1:$BL$1,0))</f>
        <v>#N/A</v>
      </c>
      <c r="K58" s="2" t="e">
        <f>INDEX(Sheet5!$A:$BL,IF($A$1,MATCH(RIGHT($A58,LEN($A58)-1),Sheet5!$A:$A,0),MATCH($C58,Sheet5!$B:$B,0)),MATCH(K$1,Sheet5!$A$1:$BL$1,0))</f>
        <v>#N/A</v>
      </c>
      <c r="L58" s="2" t="e">
        <f>INDEX(Sheet5!$A:$BL,IF($A$1,MATCH(RIGHT($A58,LEN($A58)-1),Sheet5!$A:$A,0),MATCH($C58,Sheet5!$B:$B,0)),MATCH(L$1,Sheet5!$A$1:$BL$1,0))</f>
        <v>#N/A</v>
      </c>
      <c r="M58" s="2" t="e">
        <f>INDEX(Sheet5!$A:$BL,IF($A$1,MATCH(RIGHT($A58,LEN($A58)-1),Sheet5!$A:$A,0),MATCH($C58,Sheet5!$B:$B,0)),MATCH(M$1,Sheet5!$A$1:$BL$1,0))</f>
        <v>#N/A</v>
      </c>
      <c r="N58" s="2" t="e">
        <f>INDEX(Sheet5!$A:$BL,IF($A$1,MATCH(RIGHT($A58,LEN($A58)-1),Sheet5!$A:$A,0),MATCH($C58,Sheet5!$B:$B,0)),MATCH(N$1,Sheet5!$A$1:$BL$1,0))</f>
        <v>#N/A</v>
      </c>
      <c r="O58" s="2" t="e">
        <f>INDEX(Sheet5!$A:$BL,IF($A$1,MATCH(RIGHT($A58,LEN($A58)-1),Sheet5!$A:$A,0),MATCH($C58,Sheet5!$B:$B,0)),MATCH(O$1,Sheet5!$A$1:$BL$1,0))</f>
        <v>#N/A</v>
      </c>
      <c r="P58" s="2" t="e">
        <f>INDEX(Sheet5!$A:$BL,IF($A$1,MATCH(RIGHT($A58,LEN($A58)-1),Sheet5!$A:$A,0),MATCH($C58,Sheet5!$B:$B,0)),MATCH(P$1,Sheet5!$A$1:$BL$1,0))</f>
        <v>#N/A</v>
      </c>
      <c r="Q58" s="2" t="e">
        <f>INDEX(Sheet5!$A:$BL,IF($A$1,MATCH(RIGHT($A58,LEN($A58)-1),Sheet5!$A:$A,0),MATCH($C58,Sheet5!$B:$B,0)),MATCH(Q$1,Sheet5!$A$1:$BL$1,0))</f>
        <v>#N/A</v>
      </c>
      <c r="R58" s="2" t="e">
        <f>INDEX(Sheet5!$A:$BL,IF($A$1,MATCH(RIGHT($A58,LEN($A58)-1),Sheet5!$A:$A,0),MATCH($C58,Sheet5!$B:$B,0)),MATCH(R$1,Sheet5!$A$1:$BL$1,0))</f>
        <v>#N/A</v>
      </c>
      <c r="S58" s="2" t="e">
        <f>INDEX(Sheet5!$A:$BL,IF($A$1,MATCH(RIGHT($A58,LEN($A58)-1),Sheet5!$A:$A,0),MATCH($C58,Sheet5!$B:$B,0)),MATCH(S$1,Sheet5!$A$1:$BL$1,0))</f>
        <v>#N/A</v>
      </c>
      <c r="T58" s="2" t="e">
        <f>INDEX(Sheet5!$A:$BL,IF($A$1,MATCH(RIGHT($A58,LEN($A58)-1),Sheet5!$A:$A,0),MATCH($C58,Sheet5!$B:$B,0)),MATCH(T$1,Sheet5!$A$1:$BL$1,0))</f>
        <v>#N/A</v>
      </c>
      <c r="U58" s="2" t="e">
        <f>INDEX(Sheet5!$A:$BL,IF($A$1,MATCH(RIGHT($A58,LEN($A58)-1),Sheet5!$A:$A,0),MATCH($C58,Sheet5!$B:$B,0)),MATCH(U$1,Sheet5!$A$1:$BL$1,0))</f>
        <v>#N/A</v>
      </c>
      <c r="V58" s="2" t="e">
        <f>INDEX(Sheet5!$A:$BL,IF($A$1,MATCH(RIGHT($A58,LEN($A58)-1),Sheet5!$A:$A,0),MATCH($C58,Sheet5!$B:$B,0)),MATCH(V$1,Sheet5!$A$1:$BL$1,0))</f>
        <v>#N/A</v>
      </c>
      <c r="W58" s="2" t="e">
        <f>INDEX(Sheet5!$A:$BL,IF($A$1,MATCH(RIGHT($A58,LEN($A58)-1),Sheet5!$A:$A,0),MATCH($C58,Sheet5!$B:$B,0)),MATCH(W$1,Sheet5!$A$1:$BL$1,0))</f>
        <v>#N/A</v>
      </c>
      <c r="X58" s="2" t="e">
        <f>INDEX(Sheet5!$A:$BL,IF($A$1,MATCH(RIGHT($A58,LEN($A58)-1),Sheet5!$A:$A,0),MATCH($C58,Sheet5!$B:$B,0)),MATCH(X$1,Sheet5!$A$1:$BL$1,0))</f>
        <v>#N/A</v>
      </c>
      <c r="Y58" s="2" t="e">
        <f>INDEX(Sheet5!$A:$BL,IF($A$1,MATCH(RIGHT($A58,LEN($A58)-1),Sheet5!$A:$A,0),MATCH($C58,Sheet5!$B:$B,0)),MATCH(Y$1,Sheet5!$A$1:$BL$1,0))</f>
        <v>#N/A</v>
      </c>
      <c r="Z58" s="2" t="e">
        <f>INDEX(Sheet5!$A:$BL,IF($A$1,MATCH(RIGHT($A58,LEN($A58)-1),Sheet5!$A:$A,0),MATCH($C58,Sheet5!$B:$B,0)),MATCH(Z$1,Sheet5!$A$1:$BL$1,0))</f>
        <v>#N/A</v>
      </c>
      <c r="AA58" s="2" t="e">
        <f>INDEX(Sheet5!$A:$BL,IF($A$1,MATCH(RIGHT($A58,LEN($A58)-1),Sheet5!$A:$A,0),MATCH($C58,Sheet5!$B:$B,0)),MATCH(AA$1,Sheet5!$A$1:$BL$1,0))</f>
        <v>#N/A</v>
      </c>
      <c r="AB58" s="2" t="e">
        <f>INDEX(Sheet5!$A:$BL,IF($A$1,MATCH(RIGHT($A58,LEN($A58)-1),Sheet5!$A:$A,0),MATCH($C58,Sheet5!$B:$B,0)),MATCH(AB$1,Sheet5!$A$1:$BL$1,0))</f>
        <v>#N/A</v>
      </c>
      <c r="AC58" s="2" t="e">
        <f>INDEX(Sheet5!$A:$BL,IF($A$1,MATCH(RIGHT($A58,LEN($A58)-1),Sheet5!$A:$A,0),MATCH($C58,Sheet5!$B:$B,0)),MATCH(AC$1,Sheet5!$A$1:$BL$1,0))</f>
        <v>#N/A</v>
      </c>
      <c r="AD58" s="2" t="e">
        <f>INDEX(Sheet5!$A:$BL,IF($A$1,MATCH(RIGHT($A58,LEN($A58)-1),Sheet5!$A:$A,0),MATCH($C58,Sheet5!$B:$B,0)),MATCH(AD$1,Sheet5!$A$1:$BL$1,0))</f>
        <v>#N/A</v>
      </c>
      <c r="AE58" s="2" t="e">
        <f>INDEX(Sheet5!$A:$BL,IF($A$1,MATCH(RIGHT($A58,LEN($A58)-1),Sheet5!$A:$A,0),MATCH($C58,Sheet5!$B:$B,0)),MATCH(AE$1,Sheet5!$A$1:$BL$1,0))</f>
        <v>#N/A</v>
      </c>
      <c r="AF58" s="2" t="e">
        <f>INDEX(Sheet5!$A:$BL,IF($A$1,MATCH(RIGHT($A58,LEN($A58)-1),Sheet5!$A:$A,0),MATCH($C58,Sheet5!$B:$B,0)),MATCH(AF$1,Sheet5!$A$1:$BL$1,0))</f>
        <v>#N/A</v>
      </c>
      <c r="AG58" s="2" t="e">
        <f>INDEX(Sheet5!$A:$BL,IF($A$1,MATCH(RIGHT($A58,LEN($A58)-1),Sheet5!$A:$A,0),MATCH($C58,Sheet5!$B:$B,0)),MATCH(AG$1,Sheet5!$A$1:$BL$1,0))</f>
        <v>#N/A</v>
      </c>
      <c r="AH58" s="2" t="e">
        <f>INDEX(Sheet5!$A:$BL,IF($A$1,MATCH(RIGHT($A58,LEN($A58)-1),Sheet5!$A:$A,0),MATCH($C58,Sheet5!$B:$B,0)),MATCH(AH$1,Sheet5!$A$1:$BL$1,0))</f>
        <v>#N/A</v>
      </c>
      <c r="AI58" s="2" t="e">
        <f>INDEX(Sheet5!$A:$BL,IF($A$1,MATCH(RIGHT($A58,LEN($A58)-1),Sheet5!$A:$A,0),MATCH($C58,Sheet5!$B:$B,0)),MATCH(AI$1,Sheet5!$A$1:$BL$1,0))</f>
        <v>#N/A</v>
      </c>
      <c r="AJ58" s="2" t="e">
        <f>INDEX(Sheet5!$A:$BL,IF($A$1,MATCH(RIGHT($A58,LEN($A58)-1),Sheet5!$A:$A,0),MATCH($C58,Sheet5!$B:$B,0)),MATCH(AJ$1,Sheet5!$A$1:$BL$1,0))</f>
        <v>#N/A</v>
      </c>
      <c r="AK58" s="2" t="e">
        <f>INDEX(Sheet5!$A:$BL,IF($A$1,MATCH(RIGHT($A58,LEN($A58)-1),Sheet5!$A:$A,0),MATCH($C58,Sheet5!$B:$B,0)),MATCH(AK$1,Sheet5!$A$1:$BL$1,0))</f>
        <v>#N/A</v>
      </c>
      <c r="AL58" s="2" t="e">
        <f>INDEX(Sheet5!$A:$BL,IF($A$1,MATCH(RIGHT($A58,LEN($A58)-1),Sheet5!$A:$A,0),MATCH($C58,Sheet5!$B:$B,0)),MATCH(AL$1,Sheet5!$A$1:$BL$1,0))</f>
        <v>#N/A</v>
      </c>
      <c r="AM58" s="2" t="e">
        <f>INDEX(Sheet5!$A:$BL,IF($A$1,MATCH(RIGHT($A58,LEN($A58)-1),Sheet5!$A:$A,0),MATCH($C58,Sheet5!$B:$B,0)),MATCH(AM$1,Sheet5!$A$1:$BL$1,0))</f>
        <v>#N/A</v>
      </c>
      <c r="AN58" s="2" t="e">
        <f>INDEX(Sheet5!$A:$BL,IF($A$1,MATCH(RIGHT($A58,LEN($A58)-1),Sheet5!$A:$A,0),MATCH($C58,Sheet5!$B:$B,0)),MATCH(AN$1,Sheet5!$A$1:$BL$1,0))</f>
        <v>#N/A</v>
      </c>
      <c r="AO58" s="2" t="e">
        <f>INDEX(Sheet5!$A:$BL,IF($A$1,MATCH(RIGHT($A58,LEN($A58)-1),Sheet5!$A:$A,0),MATCH($C58,Sheet5!$B:$B,0)),MATCH(AO$1,Sheet5!$A$1:$BL$1,0))</f>
        <v>#N/A</v>
      </c>
      <c r="AP58" s="2" t="e">
        <f>INDEX(Sheet5!$A:$BL,IF($A$1,MATCH(RIGHT($A58,LEN($A58)-1),Sheet5!$A:$A,0),MATCH($C58,Sheet5!$B:$B,0)),MATCH(AP$1,Sheet5!$A$1:$BL$1,0))</f>
        <v>#N/A</v>
      </c>
      <c r="AQ58" s="2" t="e">
        <f>INDEX(Sheet5!$A:$BL,IF($A$1,MATCH(RIGHT($A58,LEN($A58)-1),Sheet5!$A:$A,0),MATCH($C58,Sheet5!$B:$B,0)),MATCH(AQ$1,Sheet5!$A$1:$BL$1,0))</f>
        <v>#N/A</v>
      </c>
      <c r="AR58" s="2" t="e">
        <f>INDEX(Sheet5!$A:$BL,IF($A$1,MATCH(RIGHT($A58,LEN($A58)-1),Sheet5!$A:$A,0),MATCH($C58,Sheet5!$B:$B,0)),MATCH(AR$1,Sheet5!$A$1:$BL$1,0))</f>
        <v>#N/A</v>
      </c>
      <c r="AS58" s="2" t="e">
        <f>INDEX(Sheet5!$A:$BL,IF($A$1,MATCH(RIGHT($A58,LEN($A58)-1),Sheet5!$A:$A,0),MATCH($C58,Sheet5!$B:$B,0)),MATCH(AS$1,Sheet5!$A$1:$BL$1,0))</f>
        <v>#N/A</v>
      </c>
      <c r="AT58" s="2" t="e">
        <f>INDEX(Sheet5!$A:$BL,IF($A$1,MATCH(RIGHT($A58,LEN($A58)-1),Sheet5!$A:$A,0),MATCH($C58,Sheet5!$B:$B,0)),MATCH(AT$1,Sheet5!$A$1:$BL$1,0))</f>
        <v>#N/A</v>
      </c>
      <c r="AU58" s="2" t="e">
        <f>INDEX(Sheet5!$A:$BL,IF($A$1,MATCH(RIGHT($A58,LEN($A58)-1),Sheet5!$A:$A,0),MATCH($C58,Sheet5!$B:$B,0)),MATCH(AU$1,Sheet5!$A$1:$BL$1,0))</f>
        <v>#N/A</v>
      </c>
    </row>
    <row r="59" spans="1:47" hidden="1" x14ac:dyDescent="0.25">
      <c r="A59" t="s">
        <v>506</v>
      </c>
      <c r="B59" t="s">
        <v>11</v>
      </c>
      <c r="C59" t="s">
        <v>507</v>
      </c>
      <c r="E59" t="s">
        <v>14</v>
      </c>
      <c r="G59" t="s">
        <v>53</v>
      </c>
      <c r="H59">
        <v>2011</v>
      </c>
      <c r="I59" s="2" t="e">
        <f>INDEX(Sheet5!$A:$BL,IF($A$1,MATCH(RIGHT($A59,LEN($A59)-1),Sheet5!$A:$A,0),MATCH($C59,Sheet5!$B:$B,0)),MATCH(I$1,Sheet5!$A$1:$BL$1,0))</f>
        <v>#N/A</v>
      </c>
      <c r="J59" s="2" t="e">
        <f>INDEX(Sheet5!$A:$BL,IF($A$1,MATCH(RIGHT($A59,LEN($A59)-1),Sheet5!$A:$A,0),MATCH($C59,Sheet5!$B:$B,0)),MATCH(J$1,Sheet5!$A$1:$BL$1,0))</f>
        <v>#N/A</v>
      </c>
      <c r="K59" s="2" t="e">
        <f>INDEX(Sheet5!$A:$BL,IF($A$1,MATCH(RIGHT($A59,LEN($A59)-1),Sheet5!$A:$A,0),MATCH($C59,Sheet5!$B:$B,0)),MATCH(K$1,Sheet5!$A$1:$BL$1,0))</f>
        <v>#N/A</v>
      </c>
      <c r="L59" s="2" t="e">
        <f>INDEX(Sheet5!$A:$BL,IF($A$1,MATCH(RIGHT($A59,LEN($A59)-1),Sheet5!$A:$A,0),MATCH($C59,Sheet5!$B:$B,0)),MATCH(L$1,Sheet5!$A$1:$BL$1,0))</f>
        <v>#N/A</v>
      </c>
      <c r="M59" s="2" t="e">
        <f>INDEX(Sheet5!$A:$BL,IF($A$1,MATCH(RIGHT($A59,LEN($A59)-1),Sheet5!$A:$A,0),MATCH($C59,Sheet5!$B:$B,0)),MATCH(M$1,Sheet5!$A$1:$BL$1,0))</f>
        <v>#N/A</v>
      </c>
      <c r="N59" s="2" t="e">
        <f>INDEX(Sheet5!$A:$BL,IF($A$1,MATCH(RIGHT($A59,LEN($A59)-1),Sheet5!$A:$A,0),MATCH($C59,Sheet5!$B:$B,0)),MATCH(N$1,Sheet5!$A$1:$BL$1,0))</f>
        <v>#N/A</v>
      </c>
      <c r="O59" s="2" t="e">
        <f>INDEX(Sheet5!$A:$BL,IF($A$1,MATCH(RIGHT($A59,LEN($A59)-1),Sheet5!$A:$A,0),MATCH($C59,Sheet5!$B:$B,0)),MATCH(O$1,Sheet5!$A$1:$BL$1,0))</f>
        <v>#N/A</v>
      </c>
      <c r="P59" s="2" t="e">
        <f>INDEX(Sheet5!$A:$BL,IF($A$1,MATCH(RIGHT($A59,LEN($A59)-1),Sheet5!$A:$A,0),MATCH($C59,Sheet5!$B:$B,0)),MATCH(P$1,Sheet5!$A$1:$BL$1,0))</f>
        <v>#N/A</v>
      </c>
      <c r="Q59" s="2" t="e">
        <f>INDEX(Sheet5!$A:$BL,IF($A$1,MATCH(RIGHT($A59,LEN($A59)-1),Sheet5!$A:$A,0),MATCH($C59,Sheet5!$B:$B,0)),MATCH(Q$1,Sheet5!$A$1:$BL$1,0))</f>
        <v>#N/A</v>
      </c>
      <c r="R59" s="2" t="e">
        <f>INDEX(Sheet5!$A:$BL,IF($A$1,MATCH(RIGHT($A59,LEN($A59)-1),Sheet5!$A:$A,0),MATCH($C59,Sheet5!$B:$B,0)),MATCH(R$1,Sheet5!$A$1:$BL$1,0))</f>
        <v>#N/A</v>
      </c>
      <c r="S59" s="2" t="e">
        <f>INDEX(Sheet5!$A:$BL,IF($A$1,MATCH(RIGHT($A59,LEN($A59)-1),Sheet5!$A:$A,0),MATCH($C59,Sheet5!$B:$B,0)),MATCH(S$1,Sheet5!$A$1:$BL$1,0))</f>
        <v>#N/A</v>
      </c>
      <c r="T59" s="2" t="e">
        <f>INDEX(Sheet5!$A:$BL,IF($A$1,MATCH(RIGHT($A59,LEN($A59)-1),Sheet5!$A:$A,0),MATCH($C59,Sheet5!$B:$B,0)),MATCH(T$1,Sheet5!$A$1:$BL$1,0))</f>
        <v>#N/A</v>
      </c>
      <c r="U59" s="2" t="e">
        <f>INDEX(Sheet5!$A:$BL,IF($A$1,MATCH(RIGHT($A59,LEN($A59)-1),Sheet5!$A:$A,0),MATCH($C59,Sheet5!$B:$B,0)),MATCH(U$1,Sheet5!$A$1:$BL$1,0))</f>
        <v>#N/A</v>
      </c>
      <c r="V59" s="2" t="e">
        <f>INDEX(Sheet5!$A:$BL,IF($A$1,MATCH(RIGHT($A59,LEN($A59)-1),Sheet5!$A:$A,0),MATCH($C59,Sheet5!$B:$B,0)),MATCH(V$1,Sheet5!$A$1:$BL$1,0))</f>
        <v>#N/A</v>
      </c>
      <c r="W59" s="2" t="e">
        <f>INDEX(Sheet5!$A:$BL,IF($A$1,MATCH(RIGHT($A59,LEN($A59)-1),Sheet5!$A:$A,0),MATCH($C59,Sheet5!$B:$B,0)),MATCH(W$1,Sheet5!$A$1:$BL$1,0))</f>
        <v>#N/A</v>
      </c>
      <c r="X59" s="2" t="e">
        <f>INDEX(Sheet5!$A:$BL,IF($A$1,MATCH(RIGHT($A59,LEN($A59)-1),Sheet5!$A:$A,0),MATCH($C59,Sheet5!$B:$B,0)),MATCH(X$1,Sheet5!$A$1:$BL$1,0))</f>
        <v>#N/A</v>
      </c>
      <c r="Y59" s="2" t="e">
        <f>INDEX(Sheet5!$A:$BL,IF($A$1,MATCH(RIGHT($A59,LEN($A59)-1),Sheet5!$A:$A,0),MATCH($C59,Sheet5!$B:$B,0)),MATCH(Y$1,Sheet5!$A$1:$BL$1,0))</f>
        <v>#N/A</v>
      </c>
      <c r="Z59" s="2" t="e">
        <f>INDEX(Sheet5!$A:$BL,IF($A$1,MATCH(RIGHT($A59,LEN($A59)-1),Sheet5!$A:$A,0),MATCH($C59,Sheet5!$B:$B,0)),MATCH(Z$1,Sheet5!$A$1:$BL$1,0))</f>
        <v>#N/A</v>
      </c>
      <c r="AA59" s="2" t="e">
        <f>INDEX(Sheet5!$A:$BL,IF($A$1,MATCH(RIGHT($A59,LEN($A59)-1),Sheet5!$A:$A,0),MATCH($C59,Sheet5!$B:$B,0)),MATCH(AA$1,Sheet5!$A$1:$BL$1,0))</f>
        <v>#N/A</v>
      </c>
      <c r="AB59" s="2" t="e">
        <f>INDEX(Sheet5!$A:$BL,IF($A$1,MATCH(RIGHT($A59,LEN($A59)-1),Sheet5!$A:$A,0),MATCH($C59,Sheet5!$B:$B,0)),MATCH(AB$1,Sheet5!$A$1:$BL$1,0))</f>
        <v>#N/A</v>
      </c>
      <c r="AC59" s="2" t="e">
        <f>INDEX(Sheet5!$A:$BL,IF($A$1,MATCH(RIGHT($A59,LEN($A59)-1),Sheet5!$A:$A,0),MATCH($C59,Sheet5!$B:$B,0)),MATCH(AC$1,Sheet5!$A$1:$BL$1,0))</f>
        <v>#N/A</v>
      </c>
      <c r="AD59" s="2" t="e">
        <f>INDEX(Sheet5!$A:$BL,IF($A$1,MATCH(RIGHT($A59,LEN($A59)-1),Sheet5!$A:$A,0),MATCH($C59,Sheet5!$B:$B,0)),MATCH(AD$1,Sheet5!$A$1:$BL$1,0))</f>
        <v>#N/A</v>
      </c>
      <c r="AE59" s="2" t="e">
        <f>INDEX(Sheet5!$A:$BL,IF($A$1,MATCH(RIGHT($A59,LEN($A59)-1),Sheet5!$A:$A,0),MATCH($C59,Sheet5!$B:$B,0)),MATCH(AE$1,Sheet5!$A$1:$BL$1,0))</f>
        <v>#N/A</v>
      </c>
      <c r="AF59" s="2" t="e">
        <f>INDEX(Sheet5!$A:$BL,IF($A$1,MATCH(RIGHT($A59,LEN($A59)-1),Sheet5!$A:$A,0),MATCH($C59,Sheet5!$B:$B,0)),MATCH(AF$1,Sheet5!$A$1:$BL$1,0))</f>
        <v>#N/A</v>
      </c>
      <c r="AG59" s="2" t="e">
        <f>INDEX(Sheet5!$A:$BL,IF($A$1,MATCH(RIGHT($A59,LEN($A59)-1),Sheet5!$A:$A,0),MATCH($C59,Sheet5!$B:$B,0)),MATCH(AG$1,Sheet5!$A$1:$BL$1,0))</f>
        <v>#N/A</v>
      </c>
      <c r="AH59" s="2" t="e">
        <f>INDEX(Sheet5!$A:$BL,IF($A$1,MATCH(RIGHT($A59,LEN($A59)-1),Sheet5!$A:$A,0),MATCH($C59,Sheet5!$B:$B,0)),MATCH(AH$1,Sheet5!$A$1:$BL$1,0))</f>
        <v>#N/A</v>
      </c>
      <c r="AI59" s="2" t="e">
        <f>INDEX(Sheet5!$A:$BL,IF($A$1,MATCH(RIGHT($A59,LEN($A59)-1),Sheet5!$A:$A,0),MATCH($C59,Sheet5!$B:$B,0)),MATCH(AI$1,Sheet5!$A$1:$BL$1,0))</f>
        <v>#N/A</v>
      </c>
      <c r="AJ59" s="2" t="e">
        <f>INDEX(Sheet5!$A:$BL,IF($A$1,MATCH(RIGHT($A59,LEN($A59)-1),Sheet5!$A:$A,0),MATCH($C59,Sheet5!$B:$B,0)),MATCH(AJ$1,Sheet5!$A$1:$BL$1,0))</f>
        <v>#N/A</v>
      </c>
      <c r="AK59" s="2" t="e">
        <f>INDEX(Sheet5!$A:$BL,IF($A$1,MATCH(RIGHT($A59,LEN($A59)-1),Sheet5!$A:$A,0),MATCH($C59,Sheet5!$B:$B,0)),MATCH(AK$1,Sheet5!$A$1:$BL$1,0))</f>
        <v>#N/A</v>
      </c>
      <c r="AL59" s="2" t="e">
        <f>INDEX(Sheet5!$A:$BL,IF($A$1,MATCH(RIGHT($A59,LEN($A59)-1),Sheet5!$A:$A,0),MATCH($C59,Sheet5!$B:$B,0)),MATCH(AL$1,Sheet5!$A$1:$BL$1,0))</f>
        <v>#N/A</v>
      </c>
      <c r="AM59" s="2" t="e">
        <f>INDEX(Sheet5!$A:$BL,IF($A$1,MATCH(RIGHT($A59,LEN($A59)-1),Sheet5!$A:$A,0),MATCH($C59,Sheet5!$B:$B,0)),MATCH(AM$1,Sheet5!$A$1:$BL$1,0))</f>
        <v>#N/A</v>
      </c>
      <c r="AN59" s="2" t="e">
        <f>INDEX(Sheet5!$A:$BL,IF($A$1,MATCH(RIGHT($A59,LEN($A59)-1),Sheet5!$A:$A,0),MATCH($C59,Sheet5!$B:$B,0)),MATCH(AN$1,Sheet5!$A$1:$BL$1,0))</f>
        <v>#N/A</v>
      </c>
      <c r="AO59" s="2" t="e">
        <f>INDEX(Sheet5!$A:$BL,IF($A$1,MATCH(RIGHT($A59,LEN($A59)-1),Sheet5!$A:$A,0),MATCH($C59,Sheet5!$B:$B,0)),MATCH(AO$1,Sheet5!$A$1:$BL$1,0))</f>
        <v>#N/A</v>
      </c>
      <c r="AP59" s="2" t="e">
        <f>INDEX(Sheet5!$A:$BL,IF($A$1,MATCH(RIGHT($A59,LEN($A59)-1),Sheet5!$A:$A,0),MATCH($C59,Sheet5!$B:$B,0)),MATCH(AP$1,Sheet5!$A$1:$BL$1,0))</f>
        <v>#N/A</v>
      </c>
      <c r="AQ59" s="2" t="e">
        <f>INDEX(Sheet5!$A:$BL,IF($A$1,MATCH(RIGHT($A59,LEN($A59)-1),Sheet5!$A:$A,0),MATCH($C59,Sheet5!$B:$B,0)),MATCH(AQ$1,Sheet5!$A$1:$BL$1,0))</f>
        <v>#N/A</v>
      </c>
      <c r="AR59" s="2" t="e">
        <f>INDEX(Sheet5!$A:$BL,IF($A$1,MATCH(RIGHT($A59,LEN($A59)-1),Sheet5!$A:$A,0),MATCH($C59,Sheet5!$B:$B,0)),MATCH(AR$1,Sheet5!$A$1:$BL$1,0))</f>
        <v>#N/A</v>
      </c>
      <c r="AS59" s="2" t="e">
        <f>INDEX(Sheet5!$A:$BL,IF($A$1,MATCH(RIGHT($A59,LEN($A59)-1),Sheet5!$A:$A,0),MATCH($C59,Sheet5!$B:$B,0)),MATCH(AS$1,Sheet5!$A$1:$BL$1,0))</f>
        <v>#N/A</v>
      </c>
      <c r="AT59" s="2" t="e">
        <f>INDEX(Sheet5!$A:$BL,IF($A$1,MATCH(RIGHT($A59,LEN($A59)-1),Sheet5!$A:$A,0),MATCH($C59,Sheet5!$B:$B,0)),MATCH(AT$1,Sheet5!$A$1:$BL$1,0))</f>
        <v>#N/A</v>
      </c>
      <c r="AU59" s="2" t="e">
        <f>INDEX(Sheet5!$A:$BL,IF($A$1,MATCH(RIGHT($A59,LEN($A59)-1),Sheet5!$A:$A,0),MATCH($C59,Sheet5!$B:$B,0)),MATCH(AU$1,Sheet5!$A$1:$BL$1,0))</f>
        <v>#N/A</v>
      </c>
    </row>
    <row r="60" spans="1:47" hidden="1" x14ac:dyDescent="0.25">
      <c r="A60" t="s">
        <v>512</v>
      </c>
      <c r="B60" t="s">
        <v>11</v>
      </c>
      <c r="C60" t="s">
        <v>513</v>
      </c>
      <c r="E60" t="s">
        <v>14</v>
      </c>
      <c r="G60" t="s">
        <v>62</v>
      </c>
      <c r="H60">
        <v>2011</v>
      </c>
      <c r="I60" s="2" t="str">
        <f>INDEX(Sheet5!$A:$BL,IF($A$1,MATCH(RIGHT($A60,LEN($A60)-1),Sheet5!$A:$A,0),MATCH($C60,Sheet5!$B:$B,0)),MATCH(I$1,Sheet5!$A$1:$BL$1,0))</f>
        <v>796RM</v>
      </c>
      <c r="J60" s="2" t="str">
        <f>INDEX(Sheet5!$A:$BL,IF($A$1,MATCH(RIGHT($A60,LEN($A60)-1),Sheet5!$A:$A,0),MATCH($C60,Sheet5!$B:$B,0)),MATCH(J$1,Sheet5!$A$1:$BL$1,0))</f>
        <v>RC-61</v>
      </c>
      <c r="K60" s="2" t="str">
        <f>INDEX(Sheet5!$A:$BL,IF($A$1,MATCH(RIGHT($A60,LEN($A60)-1),Sheet5!$A:$A,0),MATCH($C60,Sheet5!$B:$B,0)),MATCH(K$1,Sheet5!$A$1:$BL$1,0))</f>
        <v>4220016</v>
      </c>
      <c r="L60" s="2" t="str">
        <f>INDEX(Sheet5!$A:$BL,IF($A$1,MATCH(RIGHT($A60,LEN($A60)-1),Sheet5!$A:$A,0),MATCH($C60,Sheet5!$B:$B,0)),MATCH(L$1,Sheet5!$A$1:$BL$1,0))</f>
        <v>52187</v>
      </c>
      <c r="M60" s="2">
        <f>INDEX(Sheet5!$A:$BL,IF($A$1,MATCH(RIGHT($A60,LEN($A60)-1),Sheet5!$A:$A,0),MATCH($C60,Sheet5!$B:$B,0)),MATCH(M$1,Sheet5!$A$1:$BL$1,0))</f>
        <v>2011</v>
      </c>
      <c r="N60" s="2">
        <f>INDEX(Sheet5!$A:$BL,IF($A$1,MATCH(RIGHT($A60,LEN($A60)-1),Sheet5!$A:$A,0),MATCH($C60,Sheet5!$B:$B,0)),MATCH(N$1,Sheet5!$A$1:$BL$1,0))</f>
        <v>7</v>
      </c>
      <c r="O60" s="2" t="str">
        <f>INDEX(Sheet5!$A:$BL,IF($A$1,MATCH(RIGHT($A60,LEN($A60)-1),Sheet5!$A:$A,0),MATCH($C60,Sheet5!$B:$B,0)),MATCH(O$1,Sheet5!$A$1:$BL$1,0))</f>
        <v>WHITE OAK AVIATION LLC</v>
      </c>
      <c r="P60" s="2" t="str">
        <f>INDEX(Sheet5!$A:$BL,IF($A$1,MATCH(RIGHT($A60,LEN($A60)-1),Sheet5!$A:$A,0),MATCH($C60,Sheet5!$B:$B,0)),MATCH(P$1,Sheet5!$A$1:$BL$1,0))</f>
        <v>1101 SKOKIE BLVD STE 300</v>
      </c>
      <c r="Q60" s="2" t="str">
        <f>INDEX(Sheet5!$A:$BL,IF($A$1,MATCH(RIGHT($A60,LEN($A60)-1),Sheet5!$A:$A,0),MATCH($C60,Sheet5!$B:$B,0)),MATCH(Q$1,Sheet5!$A$1:$BL$1,0))</f>
        <v/>
      </c>
      <c r="R60" s="2" t="str">
        <f>INDEX(Sheet5!$A:$BL,IF($A$1,MATCH(RIGHT($A60,LEN($A60)-1),Sheet5!$A:$A,0),MATCH($C60,Sheet5!$B:$B,0)),MATCH(R$1,Sheet5!$A$1:$BL$1,0))</f>
        <v>NORTHBROOK</v>
      </c>
      <c r="S60" s="2" t="str">
        <f>INDEX(Sheet5!$A:$BL,IF($A$1,MATCH(RIGHT($A60,LEN($A60)-1),Sheet5!$A:$A,0),MATCH($C60,Sheet5!$B:$B,0)),MATCH(S$1,Sheet5!$A$1:$BL$1,0))</f>
        <v>IL</v>
      </c>
      <c r="T60" s="2" t="str">
        <f>INDEX(Sheet5!$A:$BL,IF($A$1,MATCH(RIGHT($A60,LEN($A60)-1),Sheet5!$A:$A,0),MATCH($C60,Sheet5!$B:$B,0)),MATCH(T$1,Sheet5!$A$1:$BL$1,0))</f>
        <v>600624124</v>
      </c>
      <c r="U60" s="2" t="str">
        <f>INDEX(Sheet5!$A:$BL,IF($A$1,MATCH(RIGHT($A60,LEN($A60)-1),Sheet5!$A:$A,0),MATCH($C60,Sheet5!$B:$B,0)),MATCH(U$1,Sheet5!$A$1:$BL$1,0))</f>
        <v>C</v>
      </c>
      <c r="V60" s="2">
        <f>INDEX(Sheet5!$A:$BL,IF($A$1,MATCH(RIGHT($A60,LEN($A60)-1),Sheet5!$A:$A,0),MATCH($C60,Sheet5!$B:$B,0)),MATCH(V$1,Sheet5!$A$1:$BL$1,0))</f>
        <v>31</v>
      </c>
      <c r="W60" s="2" t="str">
        <f>INDEX(Sheet5!$A:$BL,IF($A$1,MATCH(RIGHT($A60,LEN($A60)-1),Sheet5!$A:$A,0),MATCH($C60,Sheet5!$B:$B,0)),MATCH(W$1,Sheet5!$A$1:$BL$1,0))</f>
        <v>US</v>
      </c>
      <c r="X60" s="2" t="str">
        <f>INDEX(Sheet5!$A:$BL,IF($A$1,MATCH(RIGHT($A60,LEN($A60)-1),Sheet5!$A:$A,0),MATCH($C60,Sheet5!$B:$B,0)),MATCH(X$1,Sheet5!$A$1:$BL$1,0))</f>
        <v>20180823</v>
      </c>
      <c r="Y60" s="2" t="str">
        <f>INDEX(Sheet5!$A:$BL,IF($A$1,MATCH(RIGHT($A60,LEN($A60)-1),Sheet5!$A:$A,0),MATCH($C60,Sheet5!$B:$B,0)),MATCH(Y$1,Sheet5!$A$1:$BL$1,0))</f>
        <v>20130107</v>
      </c>
      <c r="Z60" s="2" t="str">
        <f>INDEX(Sheet5!$A:$BL,IF($A$1,MATCH(RIGHT($A60,LEN($A60)-1),Sheet5!$A:$A,0),MATCH($C60,Sheet5!$B:$B,0)),MATCH(Z$1,Sheet5!$A$1:$BL$1,0))</f>
        <v>1T</v>
      </c>
      <c r="AA60" s="2" t="str">
        <f>INDEX(Sheet5!$A:$BL,IF($A$1,MATCH(RIGHT($A60,LEN($A60)-1),Sheet5!$A:$A,0),MATCH($C60,Sheet5!$B:$B,0)),MATCH(AA$1,Sheet5!$A$1:$BL$1,0))</f>
        <v>5</v>
      </c>
      <c r="AB60" s="2">
        <f>INDEX(Sheet5!$A:$BL,IF($A$1,MATCH(RIGHT($A60,LEN($A60)-1),Sheet5!$A:$A,0),MATCH($C60,Sheet5!$B:$B,0)),MATCH(AB$1,Sheet5!$A$1:$BL$1,0))</f>
        <v>5</v>
      </c>
      <c r="AC60" s="2" t="str">
        <f>INDEX(Sheet5!$A:$BL,IF($A$1,MATCH(RIGHT($A60,LEN($A60)-1),Sheet5!$A:$A,0),MATCH($C60,Sheet5!$B:$B,0)),MATCH(AC$1,Sheet5!$A$1:$BL$1,0))</f>
        <v>V</v>
      </c>
      <c r="AD60" s="2" t="str">
        <f>INDEX(Sheet5!$A:$BL,IF($A$1,MATCH(RIGHT($A60,LEN($A60)-1),Sheet5!$A:$A,0),MATCH($C60,Sheet5!$B:$B,0)),MATCH(AD$1,Sheet5!$A$1:$BL$1,0))</f>
        <v>52547722</v>
      </c>
      <c r="AE60" s="2" t="str">
        <f>INDEX(Sheet5!$A:$BL,IF($A$1,MATCH(RIGHT($A60,LEN($A60)-1),Sheet5!$A:$A,0),MATCH($C60,Sheet5!$B:$B,0)),MATCH(AE$1,Sheet5!$A$1:$BL$1,0))</f>
        <v/>
      </c>
      <c r="AF60" s="2" t="str">
        <f>INDEX(Sheet5!$A:$BL,IF($A$1,MATCH(RIGHT($A60,LEN($A60)-1),Sheet5!$A:$A,0),MATCH($C60,Sheet5!$B:$B,0)),MATCH(AF$1,Sheet5!$A$1:$BL$1,0))</f>
        <v>20111121</v>
      </c>
      <c r="AG60" s="2" t="str">
        <f>INDEX(Sheet5!$A:$BL,IF($A$1,MATCH(RIGHT($A60,LEN($A60)-1),Sheet5!$A:$A,0),MATCH($C60,Sheet5!$B:$B,0)),MATCH(AG$1,Sheet5!$A$1:$BL$1,0))</f>
        <v/>
      </c>
      <c r="AH60" s="2" t="str">
        <f>INDEX(Sheet5!$A:$BL,IF($A$1,MATCH(RIGHT($A60,LEN($A60)-1),Sheet5!$A:$A,0),MATCH($C60,Sheet5!$B:$B,0)),MATCH(AH$1,Sheet5!$A$1:$BL$1,0))</f>
        <v/>
      </c>
      <c r="AI60" s="2" t="str">
        <f>INDEX(Sheet5!$A:$BL,IF($A$1,MATCH(RIGHT($A60,LEN($A60)-1),Sheet5!$A:$A,0),MATCH($C60,Sheet5!$B:$B,0)),MATCH(AI$1,Sheet5!$A$1:$BL$1,0))</f>
        <v/>
      </c>
      <c r="AJ60" s="2" t="str">
        <f>INDEX(Sheet5!$A:$BL,IF($A$1,MATCH(RIGHT($A60,LEN($A60)-1),Sheet5!$A:$A,0),MATCH($C60,Sheet5!$B:$B,0)),MATCH(AJ$1,Sheet5!$A$1:$BL$1,0))</f>
        <v/>
      </c>
      <c r="AK60" s="2" t="str">
        <f>INDEX(Sheet5!$A:$BL,IF($A$1,MATCH(RIGHT($A60,LEN($A60)-1),Sheet5!$A:$A,0),MATCH($C60,Sheet5!$B:$B,0)),MATCH(AK$1,Sheet5!$A$1:$BL$1,0))</f>
        <v/>
      </c>
      <c r="AL60" s="2" t="str">
        <f>INDEX(Sheet5!$A:$BL,IF($A$1,MATCH(RIGHT($A60,LEN($A60)-1),Sheet5!$A:$A,0),MATCH($C60,Sheet5!$B:$B,0)),MATCH(AL$1,Sheet5!$A$1:$BL$1,0))</f>
        <v>20220131</v>
      </c>
      <c r="AM60" s="2" t="str">
        <f>INDEX(Sheet5!$A:$BL,IF($A$1,MATCH(RIGHT($A60,LEN($A60)-1),Sheet5!$A:$A,0),MATCH($C60,Sheet5!$B:$B,0)),MATCH(AM$1,Sheet5!$A$1:$BL$1,0))</f>
        <v>01064201</v>
      </c>
      <c r="AN60" s="2" t="str">
        <f>INDEX(Sheet5!$A:$BL,IF($A$1,MATCH(RIGHT($A60,LEN($A60)-1),Sheet5!$A:$A,0),MATCH($C60,Sheet5!$B:$B,0)),MATCH(AN$1,Sheet5!$A$1:$BL$1,0))</f>
        <v/>
      </c>
      <c r="AO60" s="2" t="str">
        <f>INDEX(Sheet5!$A:$BL,IF($A$1,MATCH(RIGHT($A60,LEN($A60)-1),Sheet5!$A:$A,0),MATCH($C60,Sheet5!$B:$B,0)),MATCH(AO$1,Sheet5!$A$1:$BL$1,0))</f>
        <v/>
      </c>
      <c r="AP60" s="2" t="str">
        <f>INDEX(Sheet5!$A:$BL,IF($A$1,MATCH(RIGHT($A60,LEN($A60)-1),Sheet5!$A:$A,0),MATCH($C60,Sheet5!$B:$B,0)),MATCH(AP$1,Sheet5!$A$1:$BL$1,0))</f>
        <v>AACFD2</v>
      </c>
      <c r="AQ60" s="2" t="str">
        <f>INDEX(Sheet5!$A:$BL,IF($A$1,MATCH(RIGHT($A60,LEN($A60)-1),Sheet5!$A:$A,0),MATCH($C60,Sheet5!$B:$B,0)),MATCH(AQ$1,Sheet5!$A$1:$BL$1,0))</f>
        <v>4220016^</v>
      </c>
      <c r="AR60" s="2">
        <f>INDEX(Sheet5!$A:$BL,IF($A$1,MATCH(RIGHT($A60,LEN($A60)-1),Sheet5!$A:$A,0),MATCH($C60,Sheet5!$B:$B,0)),MATCH(AR$1,Sheet5!$A$1:$BL$1,0))</f>
        <v>43335</v>
      </c>
      <c r="AS60" s="2">
        <f>INDEX(Sheet5!$A:$BL,IF($A$1,MATCH(RIGHT($A60,LEN($A60)-1),Sheet5!$A:$A,0),MATCH($C60,Sheet5!$B:$B,0)),MATCH(AS$1,Sheet5!$A$1:$BL$1,0))</f>
        <v>41281</v>
      </c>
      <c r="AT60" s="2">
        <f>INDEX(Sheet5!$A:$BL,IF($A$1,MATCH(RIGHT($A60,LEN($A60)-1),Sheet5!$A:$A,0),MATCH($C60,Sheet5!$B:$B,0)),MATCH(AT$1,Sheet5!$A$1:$BL$1,0))</f>
        <v>40868</v>
      </c>
      <c r="AU60" s="2">
        <f>INDEX(Sheet5!$A:$BL,IF($A$1,MATCH(RIGHT($A60,LEN($A60)-1),Sheet5!$A:$A,0),MATCH($C60,Sheet5!$B:$B,0)),MATCH(AU$1,Sheet5!$A$1:$BL$1,0))</f>
        <v>44592</v>
      </c>
    </row>
    <row r="61" spans="1:47" hidden="1" x14ac:dyDescent="0.25">
      <c r="A61" t="s">
        <v>516</v>
      </c>
      <c r="B61" t="s">
        <v>11</v>
      </c>
      <c r="C61" t="s">
        <v>517</v>
      </c>
      <c r="E61" t="s">
        <v>14</v>
      </c>
      <c r="G61" t="s">
        <v>53</v>
      </c>
      <c r="H61">
        <v>2011</v>
      </c>
      <c r="I61" s="2" t="str">
        <f>INDEX(Sheet5!$A:$BL,IF($A$1,MATCH(RIGHT($A61,LEN($A61)-1),Sheet5!$A:$A,0),MATCH($C61,Sheet5!$B:$B,0)),MATCH(I$1,Sheet5!$A$1:$BL$1,0))</f>
        <v>21FX</v>
      </c>
      <c r="J61" s="2" t="str">
        <f>INDEX(Sheet5!$A:$BL,IF($A$1,MATCH(RIGHT($A61,LEN($A61)-1),Sheet5!$A:$A,0),MATCH($C61,Sheet5!$B:$B,0)),MATCH(J$1,Sheet5!$A$1:$BL$1,0))</f>
        <v>RC-62</v>
      </c>
      <c r="K61" s="2" t="str">
        <f>INDEX(Sheet5!$A:$BL,IF($A$1,MATCH(RIGHT($A61,LEN($A61)-1),Sheet5!$A:$A,0),MATCH($C61,Sheet5!$B:$B,0)),MATCH(K$1,Sheet5!$A$1:$BL$1,0))</f>
        <v>4220016</v>
      </c>
      <c r="L61" s="2" t="str">
        <f>INDEX(Sheet5!$A:$BL,IF($A$1,MATCH(RIGHT($A61,LEN($A61)-1),Sheet5!$A:$A,0),MATCH($C61,Sheet5!$B:$B,0)),MATCH(L$1,Sheet5!$A$1:$BL$1,0))</f>
        <v>52187</v>
      </c>
      <c r="M61" s="2">
        <f>INDEX(Sheet5!$A:$BL,IF($A$1,MATCH(RIGHT($A61,LEN($A61)-1),Sheet5!$A:$A,0),MATCH($C61,Sheet5!$B:$B,0)),MATCH(M$1,Sheet5!$A$1:$BL$1,0))</f>
        <v>2011</v>
      </c>
      <c r="N61" s="2">
        <f>INDEX(Sheet5!$A:$BL,IF($A$1,MATCH(RIGHT($A61,LEN($A61)-1),Sheet5!$A:$A,0),MATCH($C61,Sheet5!$B:$B,0)),MATCH(N$1,Sheet5!$A$1:$BL$1,0))</f>
        <v>7</v>
      </c>
      <c r="O61" s="2" t="str">
        <f>INDEX(Sheet5!$A:$BL,IF($A$1,MATCH(RIGHT($A61,LEN($A61)-1),Sheet5!$A:$A,0),MATCH($C61,Sheet5!$B:$B,0)),MATCH(O$1,Sheet5!$A$1:$BL$1,0))</f>
        <v>GREENWICH STREET LEASING LLC</v>
      </c>
      <c r="P61" s="2" t="str">
        <f>INDEX(Sheet5!$A:$BL,IF($A$1,MATCH(RIGHT($A61,LEN($A61)-1),Sheet5!$A:$A,0),MATCH($C61,Sheet5!$B:$B,0)),MATCH(P$1,Sheet5!$A$1:$BL$1,0))</f>
        <v>117 SALEM CHURCH RD</v>
      </c>
      <c r="Q61" s="2" t="str">
        <f>INDEX(Sheet5!$A:$BL,IF($A$1,MATCH(RIGHT($A61,LEN($A61)-1),Sheet5!$A:$A,0),MATCH($C61,Sheet5!$B:$B,0)),MATCH(Q$1,Sheet5!$A$1:$BL$1,0))</f>
        <v/>
      </c>
      <c r="R61" s="2" t="str">
        <f>INDEX(Sheet5!$A:$BL,IF($A$1,MATCH(RIGHT($A61,LEN($A61)-1),Sheet5!$A:$A,0),MATCH($C61,Sheet5!$B:$B,0)),MATCH(R$1,Sheet5!$A$1:$BL$1,0))</f>
        <v>NEWARK</v>
      </c>
      <c r="S61" s="2" t="str">
        <f>INDEX(Sheet5!$A:$BL,IF($A$1,MATCH(RIGHT($A61,LEN($A61)-1),Sheet5!$A:$A,0),MATCH($C61,Sheet5!$B:$B,0)),MATCH(S$1,Sheet5!$A$1:$BL$1,0))</f>
        <v>DE</v>
      </c>
      <c r="T61" s="2" t="str">
        <f>INDEX(Sheet5!$A:$BL,IF($A$1,MATCH(RIGHT($A61,LEN($A61)-1),Sheet5!$A:$A,0),MATCH($C61,Sheet5!$B:$B,0)),MATCH(T$1,Sheet5!$A$1:$BL$1,0))</f>
        <v>197132940</v>
      </c>
      <c r="U61" s="2" t="str">
        <f>INDEX(Sheet5!$A:$BL,IF($A$1,MATCH(RIGHT($A61,LEN($A61)-1),Sheet5!$A:$A,0),MATCH($C61,Sheet5!$B:$B,0)),MATCH(U$1,Sheet5!$A$1:$BL$1,0))</f>
        <v>1</v>
      </c>
      <c r="V61" s="2">
        <f>INDEX(Sheet5!$A:$BL,IF($A$1,MATCH(RIGHT($A61,LEN($A61)-1),Sheet5!$A:$A,0),MATCH($C61,Sheet5!$B:$B,0)),MATCH(V$1,Sheet5!$A$1:$BL$1,0))</f>
        <v>3</v>
      </c>
      <c r="W61" s="2" t="str">
        <f>INDEX(Sheet5!$A:$BL,IF($A$1,MATCH(RIGHT($A61,LEN($A61)-1),Sheet5!$A:$A,0),MATCH($C61,Sheet5!$B:$B,0)),MATCH(W$1,Sheet5!$A$1:$BL$1,0))</f>
        <v>US</v>
      </c>
      <c r="X61" s="2" t="str">
        <f>INDEX(Sheet5!$A:$BL,IF($A$1,MATCH(RIGHT($A61,LEN($A61)-1),Sheet5!$A:$A,0),MATCH($C61,Sheet5!$B:$B,0)),MATCH(X$1,Sheet5!$A$1:$BL$1,0))</f>
        <v>20180614</v>
      </c>
      <c r="Y61" s="2" t="str">
        <f>INDEX(Sheet5!$A:$BL,IF($A$1,MATCH(RIGHT($A61,LEN($A61)-1),Sheet5!$A:$A,0),MATCH($C61,Sheet5!$B:$B,0)),MATCH(Y$1,Sheet5!$A$1:$BL$1,0))</f>
        <v>20120523</v>
      </c>
      <c r="Z61" s="2" t="str">
        <f>INDEX(Sheet5!$A:$BL,IF($A$1,MATCH(RIGHT($A61,LEN($A61)-1),Sheet5!$A:$A,0),MATCH($C61,Sheet5!$B:$B,0)),MATCH(Z$1,Sheet5!$A$1:$BL$1,0))</f>
        <v>1T</v>
      </c>
      <c r="AA61" s="2" t="str">
        <f>INDEX(Sheet5!$A:$BL,IF($A$1,MATCH(RIGHT($A61,LEN($A61)-1),Sheet5!$A:$A,0),MATCH($C61,Sheet5!$B:$B,0)),MATCH(AA$1,Sheet5!$A$1:$BL$1,0))</f>
        <v>5</v>
      </c>
      <c r="AB61" s="2">
        <f>INDEX(Sheet5!$A:$BL,IF($A$1,MATCH(RIGHT($A61,LEN($A61)-1),Sheet5!$A:$A,0),MATCH($C61,Sheet5!$B:$B,0)),MATCH(AB$1,Sheet5!$A$1:$BL$1,0))</f>
        <v>5</v>
      </c>
      <c r="AC61" s="2" t="str">
        <f>INDEX(Sheet5!$A:$BL,IF($A$1,MATCH(RIGHT($A61,LEN($A61)-1),Sheet5!$A:$A,0),MATCH($C61,Sheet5!$B:$B,0)),MATCH(AC$1,Sheet5!$A$1:$BL$1,0))</f>
        <v>25</v>
      </c>
      <c r="AD61" s="2" t="str">
        <f>INDEX(Sheet5!$A:$BL,IF($A$1,MATCH(RIGHT($A61,LEN($A61)-1),Sheet5!$A:$A,0),MATCH($C61,Sheet5!$B:$B,0)),MATCH(AD$1,Sheet5!$A$1:$BL$1,0))</f>
        <v>50333674</v>
      </c>
      <c r="AE61" s="2" t="str">
        <f>INDEX(Sheet5!$A:$BL,IF($A$1,MATCH(RIGHT($A61,LEN($A61)-1),Sheet5!$A:$A,0),MATCH($C61,Sheet5!$B:$B,0)),MATCH(AE$1,Sheet5!$A$1:$BL$1,0))</f>
        <v/>
      </c>
      <c r="AF61" s="2" t="str">
        <f>INDEX(Sheet5!$A:$BL,IF($A$1,MATCH(RIGHT($A61,LEN($A61)-1),Sheet5!$A:$A,0),MATCH($C61,Sheet5!$B:$B,0)),MATCH(AF$1,Sheet5!$A$1:$BL$1,0))</f>
        <v>20111216</v>
      </c>
      <c r="AG61" s="2" t="str">
        <f>INDEX(Sheet5!$A:$BL,IF($A$1,MATCH(RIGHT($A61,LEN($A61)-1),Sheet5!$A:$A,0),MATCH($C61,Sheet5!$B:$B,0)),MATCH(AG$1,Sheet5!$A$1:$BL$1,0))</f>
        <v/>
      </c>
      <c r="AH61" s="2" t="str">
        <f>INDEX(Sheet5!$A:$BL,IF($A$1,MATCH(RIGHT($A61,LEN($A61)-1),Sheet5!$A:$A,0),MATCH($C61,Sheet5!$B:$B,0)),MATCH(AH$1,Sheet5!$A$1:$BL$1,0))</f>
        <v/>
      </c>
      <c r="AI61" s="2" t="str">
        <f>INDEX(Sheet5!$A:$BL,IF($A$1,MATCH(RIGHT($A61,LEN($A61)-1),Sheet5!$A:$A,0),MATCH($C61,Sheet5!$B:$B,0)),MATCH(AI$1,Sheet5!$A$1:$BL$1,0))</f>
        <v/>
      </c>
      <c r="AJ61" s="2" t="str">
        <f>INDEX(Sheet5!$A:$BL,IF($A$1,MATCH(RIGHT($A61,LEN($A61)-1),Sheet5!$A:$A,0),MATCH($C61,Sheet5!$B:$B,0)),MATCH(AJ$1,Sheet5!$A$1:$BL$1,0))</f>
        <v/>
      </c>
      <c r="AK61" s="2" t="str">
        <f>INDEX(Sheet5!$A:$BL,IF($A$1,MATCH(RIGHT($A61,LEN($A61)-1),Sheet5!$A:$A,0),MATCH($C61,Sheet5!$B:$B,0)),MATCH(AK$1,Sheet5!$A$1:$BL$1,0))</f>
        <v/>
      </c>
      <c r="AL61" s="2" t="str">
        <f>INDEX(Sheet5!$A:$BL,IF($A$1,MATCH(RIGHT($A61,LEN($A61)-1),Sheet5!$A:$A,0),MATCH($C61,Sheet5!$B:$B,0)),MATCH(AL$1,Sheet5!$A$1:$BL$1,0))</f>
        <v>20210531</v>
      </c>
      <c r="AM61" s="2" t="str">
        <f>INDEX(Sheet5!$A:$BL,IF($A$1,MATCH(RIGHT($A61,LEN($A61)-1),Sheet5!$A:$A,0),MATCH($C61,Sheet5!$B:$B,0)),MATCH(AM$1,Sheet5!$A$1:$BL$1,0))</f>
        <v>01063669</v>
      </c>
      <c r="AN61" s="2" t="str">
        <f>INDEX(Sheet5!$A:$BL,IF($A$1,MATCH(RIGHT($A61,LEN($A61)-1),Sheet5!$A:$A,0),MATCH($C61,Sheet5!$B:$B,0)),MATCH(AN$1,Sheet5!$A$1:$BL$1,0))</f>
        <v/>
      </c>
      <c r="AO61" s="2" t="str">
        <f>INDEX(Sheet5!$A:$BL,IF($A$1,MATCH(RIGHT($A61,LEN($A61)-1),Sheet5!$A:$A,0),MATCH($C61,Sheet5!$B:$B,0)),MATCH(AO$1,Sheet5!$A$1:$BL$1,0))</f>
        <v/>
      </c>
      <c r="AP61" s="2" t="str">
        <f>INDEX(Sheet5!$A:$BL,IF($A$1,MATCH(RIGHT($A61,LEN($A61)-1),Sheet5!$A:$A,0),MATCH($C61,Sheet5!$B:$B,0)),MATCH(AP$1,Sheet5!$A$1:$BL$1,0))</f>
        <v>A1B7BC</v>
      </c>
      <c r="AQ61" s="2" t="str">
        <f>INDEX(Sheet5!$A:$BL,IF($A$1,MATCH(RIGHT($A61,LEN($A61)-1),Sheet5!$A:$A,0),MATCH($C61,Sheet5!$B:$B,0)),MATCH(AQ$1,Sheet5!$A$1:$BL$1,0))</f>
        <v>4220016^</v>
      </c>
      <c r="AR61" s="2">
        <f>INDEX(Sheet5!$A:$BL,IF($A$1,MATCH(RIGHT($A61,LEN($A61)-1),Sheet5!$A:$A,0),MATCH($C61,Sheet5!$B:$B,0)),MATCH(AR$1,Sheet5!$A$1:$BL$1,0))</f>
        <v>43265</v>
      </c>
      <c r="AS61" s="2">
        <f>INDEX(Sheet5!$A:$BL,IF($A$1,MATCH(RIGHT($A61,LEN($A61)-1),Sheet5!$A:$A,0),MATCH($C61,Sheet5!$B:$B,0)),MATCH(AS$1,Sheet5!$A$1:$BL$1,0))</f>
        <v>41052</v>
      </c>
      <c r="AT61" s="2">
        <f>INDEX(Sheet5!$A:$BL,IF($A$1,MATCH(RIGHT($A61,LEN($A61)-1),Sheet5!$A:$A,0),MATCH($C61,Sheet5!$B:$B,0)),MATCH(AT$1,Sheet5!$A$1:$BL$1,0))</f>
        <v>40893</v>
      </c>
      <c r="AU61" s="2">
        <f>INDEX(Sheet5!$A:$BL,IF($A$1,MATCH(RIGHT($A61,LEN($A61)-1),Sheet5!$A:$A,0),MATCH($C61,Sheet5!$B:$B,0)),MATCH(AU$1,Sheet5!$A$1:$BL$1,0))</f>
        <v>44347</v>
      </c>
    </row>
    <row r="62" spans="1:47" hidden="1" x14ac:dyDescent="0.25">
      <c r="A62" t="s">
        <v>520</v>
      </c>
      <c r="B62" t="s">
        <v>11</v>
      </c>
      <c r="C62" t="s">
        <v>521</v>
      </c>
      <c r="E62" t="s">
        <v>14</v>
      </c>
      <c r="H62">
        <v>2011</v>
      </c>
      <c r="I62" s="2" t="str">
        <f>INDEX(Sheet5!$A:$BL,IF($A$1,MATCH(RIGHT($A62,LEN($A62)-1),Sheet5!$A:$A,0),MATCH($C62,Sheet5!$B:$B,0)),MATCH(I$1,Sheet5!$A$1:$BL$1,0))</f>
        <v>46WC</v>
      </c>
      <c r="J62" s="2" t="str">
        <f>INDEX(Sheet5!$A:$BL,IF($A$1,MATCH(RIGHT($A62,LEN($A62)-1),Sheet5!$A:$A,0),MATCH($C62,Sheet5!$B:$B,0)),MATCH(J$1,Sheet5!$A$1:$BL$1,0))</f>
        <v>RC-63</v>
      </c>
      <c r="K62" s="2" t="str">
        <f>INDEX(Sheet5!$A:$BL,IF($A$1,MATCH(RIGHT($A62,LEN($A62)-1),Sheet5!$A:$A,0),MATCH($C62,Sheet5!$B:$B,0)),MATCH(K$1,Sheet5!$A$1:$BL$1,0))</f>
        <v>4220016</v>
      </c>
      <c r="L62" s="2" t="str">
        <f>INDEX(Sheet5!$A:$BL,IF($A$1,MATCH(RIGHT($A62,LEN($A62)-1),Sheet5!$A:$A,0),MATCH($C62,Sheet5!$B:$B,0)),MATCH(L$1,Sheet5!$A$1:$BL$1,0))</f>
        <v>52187</v>
      </c>
      <c r="M62" s="2">
        <f>INDEX(Sheet5!$A:$BL,IF($A$1,MATCH(RIGHT($A62,LEN($A62)-1),Sheet5!$A:$A,0),MATCH($C62,Sheet5!$B:$B,0)),MATCH(M$1,Sheet5!$A$1:$BL$1,0))</f>
        <v>2011</v>
      </c>
      <c r="N62" s="2">
        <f>INDEX(Sheet5!$A:$BL,IF($A$1,MATCH(RIGHT($A62,LEN($A62)-1),Sheet5!$A:$A,0),MATCH($C62,Sheet5!$B:$B,0)),MATCH(N$1,Sheet5!$A$1:$BL$1,0))</f>
        <v>3</v>
      </c>
      <c r="O62" s="2" t="str">
        <f>INDEX(Sheet5!$A:$BL,IF($A$1,MATCH(RIGHT($A62,LEN($A62)-1),Sheet5!$A:$A,0),MATCH($C62,Sheet5!$B:$B,0)),MATCH(O$1,Sheet5!$A$1:$BL$1,0))</f>
        <v>WELDBEND CORP</v>
      </c>
      <c r="P62" s="2" t="str">
        <f>INDEX(Sheet5!$A:$BL,IF($A$1,MATCH(RIGHT($A62,LEN($A62)-1),Sheet5!$A:$A,0),MATCH($C62,Sheet5!$B:$B,0)),MATCH(P$1,Sheet5!$A$1:$BL$1,0))</f>
        <v>1209 ORANGE ST</v>
      </c>
      <c r="Q62" s="2" t="str">
        <f>INDEX(Sheet5!$A:$BL,IF($A$1,MATCH(RIGHT($A62,LEN($A62)-1),Sheet5!$A:$A,0),MATCH($C62,Sheet5!$B:$B,0)),MATCH(Q$1,Sheet5!$A$1:$BL$1,0))</f>
        <v/>
      </c>
      <c r="R62" s="2" t="str">
        <f>INDEX(Sheet5!$A:$BL,IF($A$1,MATCH(RIGHT($A62,LEN($A62)-1),Sheet5!$A:$A,0),MATCH($C62,Sheet5!$B:$B,0)),MATCH(R$1,Sheet5!$A$1:$BL$1,0))</f>
        <v>WILMINGTON</v>
      </c>
      <c r="S62" s="2" t="str">
        <f>INDEX(Sheet5!$A:$BL,IF($A$1,MATCH(RIGHT($A62,LEN($A62)-1),Sheet5!$A:$A,0),MATCH($C62,Sheet5!$B:$B,0)),MATCH(S$1,Sheet5!$A$1:$BL$1,0))</f>
        <v>DE</v>
      </c>
      <c r="T62" s="2" t="str">
        <f>INDEX(Sheet5!$A:$BL,IF($A$1,MATCH(RIGHT($A62,LEN($A62)-1),Sheet5!$A:$A,0),MATCH($C62,Sheet5!$B:$B,0)),MATCH(T$1,Sheet5!$A$1:$BL$1,0))</f>
        <v>19801</v>
      </c>
      <c r="U62" s="2" t="str">
        <f>INDEX(Sheet5!$A:$BL,IF($A$1,MATCH(RIGHT($A62,LEN($A62)-1),Sheet5!$A:$A,0),MATCH($C62,Sheet5!$B:$B,0)),MATCH(U$1,Sheet5!$A$1:$BL$1,0))</f>
        <v>1</v>
      </c>
      <c r="V62" s="2">
        <f>INDEX(Sheet5!$A:$BL,IF($A$1,MATCH(RIGHT($A62,LEN($A62)-1),Sheet5!$A:$A,0),MATCH($C62,Sheet5!$B:$B,0)),MATCH(V$1,Sheet5!$A$1:$BL$1,0))</f>
        <v>3</v>
      </c>
      <c r="W62" s="2" t="str">
        <f>INDEX(Sheet5!$A:$BL,IF($A$1,MATCH(RIGHT($A62,LEN($A62)-1),Sheet5!$A:$A,0),MATCH($C62,Sheet5!$B:$B,0)),MATCH(W$1,Sheet5!$A$1:$BL$1,0))</f>
        <v>US</v>
      </c>
      <c r="X62" s="2" t="str">
        <f>INDEX(Sheet5!$A:$BL,IF($A$1,MATCH(RIGHT($A62,LEN($A62)-1),Sheet5!$A:$A,0),MATCH($C62,Sheet5!$B:$B,0)),MATCH(X$1,Sheet5!$A$1:$BL$1,0))</f>
        <v>20180820</v>
      </c>
      <c r="Y62" s="2" t="str">
        <f>INDEX(Sheet5!$A:$BL,IF($A$1,MATCH(RIGHT($A62,LEN($A62)-1),Sheet5!$A:$A,0),MATCH($C62,Sheet5!$B:$B,0)),MATCH(Y$1,Sheet5!$A$1:$BL$1,0))</f>
        <v>20130102</v>
      </c>
      <c r="Z62" s="2" t="str">
        <f>INDEX(Sheet5!$A:$BL,IF($A$1,MATCH(RIGHT($A62,LEN($A62)-1),Sheet5!$A:$A,0),MATCH($C62,Sheet5!$B:$B,0)),MATCH(Z$1,Sheet5!$A$1:$BL$1,0))</f>
        <v>1T</v>
      </c>
      <c r="AA62" s="2" t="str">
        <f>INDEX(Sheet5!$A:$BL,IF($A$1,MATCH(RIGHT($A62,LEN($A62)-1),Sheet5!$A:$A,0),MATCH($C62,Sheet5!$B:$B,0)),MATCH(AA$1,Sheet5!$A$1:$BL$1,0))</f>
        <v>5</v>
      </c>
      <c r="AB62" s="2">
        <f>INDEX(Sheet5!$A:$BL,IF($A$1,MATCH(RIGHT($A62,LEN($A62)-1),Sheet5!$A:$A,0),MATCH($C62,Sheet5!$B:$B,0)),MATCH(AB$1,Sheet5!$A$1:$BL$1,0))</f>
        <v>5</v>
      </c>
      <c r="AC62" s="2" t="str">
        <f>INDEX(Sheet5!$A:$BL,IF($A$1,MATCH(RIGHT($A62,LEN($A62)-1),Sheet5!$A:$A,0),MATCH($C62,Sheet5!$B:$B,0)),MATCH(AC$1,Sheet5!$A$1:$BL$1,0))</f>
        <v>V</v>
      </c>
      <c r="AD62" s="2" t="str">
        <f>INDEX(Sheet5!$A:$BL,IF($A$1,MATCH(RIGHT($A62,LEN($A62)-1),Sheet5!$A:$A,0),MATCH($C62,Sheet5!$B:$B,0)),MATCH(AD$1,Sheet5!$A$1:$BL$1,0))</f>
        <v>51314471</v>
      </c>
      <c r="AE62" s="2" t="str">
        <f>INDEX(Sheet5!$A:$BL,IF($A$1,MATCH(RIGHT($A62,LEN($A62)-1),Sheet5!$A:$A,0),MATCH($C62,Sheet5!$B:$B,0)),MATCH(AE$1,Sheet5!$A$1:$BL$1,0))</f>
        <v/>
      </c>
      <c r="AF62" s="2" t="str">
        <f>INDEX(Sheet5!$A:$BL,IF($A$1,MATCH(RIGHT($A62,LEN($A62)-1),Sheet5!$A:$A,0),MATCH($C62,Sheet5!$B:$B,0)),MATCH(AF$1,Sheet5!$A$1:$BL$1,0))</f>
        <v>20111130</v>
      </c>
      <c r="AG62" s="2" t="str">
        <f>INDEX(Sheet5!$A:$BL,IF($A$1,MATCH(RIGHT($A62,LEN($A62)-1),Sheet5!$A:$A,0),MATCH($C62,Sheet5!$B:$B,0)),MATCH(AG$1,Sheet5!$A$1:$BL$1,0))</f>
        <v/>
      </c>
      <c r="AH62" s="2" t="str">
        <f>INDEX(Sheet5!$A:$BL,IF($A$1,MATCH(RIGHT($A62,LEN($A62)-1),Sheet5!$A:$A,0),MATCH($C62,Sheet5!$B:$B,0)),MATCH(AH$1,Sheet5!$A$1:$BL$1,0))</f>
        <v/>
      </c>
      <c r="AI62" s="2" t="str">
        <f>INDEX(Sheet5!$A:$BL,IF($A$1,MATCH(RIGHT($A62,LEN($A62)-1),Sheet5!$A:$A,0),MATCH($C62,Sheet5!$B:$B,0)),MATCH(AI$1,Sheet5!$A$1:$BL$1,0))</f>
        <v/>
      </c>
      <c r="AJ62" s="2" t="str">
        <f>INDEX(Sheet5!$A:$BL,IF($A$1,MATCH(RIGHT($A62,LEN($A62)-1),Sheet5!$A:$A,0),MATCH($C62,Sheet5!$B:$B,0)),MATCH(AJ$1,Sheet5!$A$1:$BL$1,0))</f>
        <v/>
      </c>
      <c r="AK62" s="2" t="str">
        <f>INDEX(Sheet5!$A:$BL,IF($A$1,MATCH(RIGHT($A62,LEN($A62)-1),Sheet5!$A:$A,0),MATCH($C62,Sheet5!$B:$B,0)),MATCH(AK$1,Sheet5!$A$1:$BL$1,0))</f>
        <v/>
      </c>
      <c r="AL62" s="2" t="str">
        <f>INDEX(Sheet5!$A:$BL,IF($A$1,MATCH(RIGHT($A62,LEN($A62)-1),Sheet5!$A:$A,0),MATCH($C62,Sheet5!$B:$B,0)),MATCH(AL$1,Sheet5!$A$1:$BL$1,0))</f>
        <v>20220131</v>
      </c>
      <c r="AM62" s="2" t="str">
        <f>INDEX(Sheet5!$A:$BL,IF($A$1,MATCH(RIGHT($A62,LEN($A62)-1),Sheet5!$A:$A,0),MATCH($C62,Sheet5!$B:$B,0)),MATCH(AM$1,Sheet5!$A$1:$BL$1,0))</f>
        <v>01066161</v>
      </c>
      <c r="AN62" s="2" t="str">
        <f>INDEX(Sheet5!$A:$BL,IF($A$1,MATCH(RIGHT($A62,LEN($A62)-1),Sheet5!$A:$A,0),MATCH($C62,Sheet5!$B:$B,0)),MATCH(AN$1,Sheet5!$A$1:$BL$1,0))</f>
        <v/>
      </c>
      <c r="AO62" s="2" t="str">
        <f>INDEX(Sheet5!$A:$BL,IF($A$1,MATCH(RIGHT($A62,LEN($A62)-1),Sheet5!$A:$A,0),MATCH($C62,Sheet5!$B:$B,0)),MATCH(AO$1,Sheet5!$A$1:$BL$1,0))</f>
        <v/>
      </c>
      <c r="AP62" s="2" t="str">
        <f>INDEX(Sheet5!$A:$BL,IF($A$1,MATCH(RIGHT($A62,LEN($A62)-1),Sheet5!$A:$A,0),MATCH($C62,Sheet5!$B:$B,0)),MATCH(AP$1,Sheet5!$A$1:$BL$1,0))</f>
        <v>A59939</v>
      </c>
      <c r="AQ62" s="2" t="str">
        <f>INDEX(Sheet5!$A:$BL,IF($A$1,MATCH(RIGHT($A62,LEN($A62)-1),Sheet5!$A:$A,0),MATCH($C62,Sheet5!$B:$B,0)),MATCH(AQ$1,Sheet5!$A$1:$BL$1,0))</f>
        <v>4220016^</v>
      </c>
      <c r="AR62" s="2">
        <f>INDEX(Sheet5!$A:$BL,IF($A$1,MATCH(RIGHT($A62,LEN($A62)-1),Sheet5!$A:$A,0),MATCH($C62,Sheet5!$B:$B,0)),MATCH(AR$1,Sheet5!$A$1:$BL$1,0))</f>
        <v>43332</v>
      </c>
      <c r="AS62" s="2">
        <f>INDEX(Sheet5!$A:$BL,IF($A$1,MATCH(RIGHT($A62,LEN($A62)-1),Sheet5!$A:$A,0),MATCH($C62,Sheet5!$B:$B,0)),MATCH(AS$1,Sheet5!$A$1:$BL$1,0))</f>
        <v>41276</v>
      </c>
      <c r="AT62" s="2">
        <f>INDEX(Sheet5!$A:$BL,IF($A$1,MATCH(RIGHT($A62,LEN($A62)-1),Sheet5!$A:$A,0),MATCH($C62,Sheet5!$B:$B,0)),MATCH(AT$1,Sheet5!$A$1:$BL$1,0))</f>
        <v>40877</v>
      </c>
      <c r="AU62" s="2">
        <f>INDEX(Sheet5!$A:$BL,IF($A$1,MATCH(RIGHT($A62,LEN($A62)-1),Sheet5!$A:$A,0),MATCH($C62,Sheet5!$B:$B,0)),MATCH(AU$1,Sheet5!$A$1:$BL$1,0))</f>
        <v>44592</v>
      </c>
    </row>
    <row r="63" spans="1:47" x14ac:dyDescent="0.25">
      <c r="A63" t="s">
        <v>524</v>
      </c>
      <c r="B63" t="s">
        <v>69</v>
      </c>
      <c r="C63" t="s">
        <v>525</v>
      </c>
      <c r="E63" t="s">
        <v>14</v>
      </c>
      <c r="G63" t="s">
        <v>301</v>
      </c>
      <c r="H63">
        <v>2011</v>
      </c>
      <c r="I63" s="2" t="e">
        <f>INDEX(Sheet5!$A:$BL,IF($A$1,MATCH(RIGHT($A63,LEN($A63)-1),Sheet5!$A:$A,0),MATCH($C63,Sheet5!$B:$B,0)),MATCH(I$1,Sheet5!$A$1:$BL$1,0))</f>
        <v>#N/A</v>
      </c>
      <c r="J63" s="2" t="e">
        <f>INDEX(Sheet5!$A:$BL,IF($A$1,MATCH(RIGHT($A63,LEN($A63)-1),Sheet5!$A:$A,0),MATCH($C63,Sheet5!$B:$B,0)),MATCH(J$1,Sheet5!$A$1:$BL$1,0))</f>
        <v>#N/A</v>
      </c>
      <c r="K63" s="2" t="e">
        <f>INDEX(Sheet5!$A:$BL,IF($A$1,MATCH(RIGHT($A63,LEN($A63)-1),Sheet5!$A:$A,0),MATCH($C63,Sheet5!$B:$B,0)),MATCH(K$1,Sheet5!$A$1:$BL$1,0))</f>
        <v>#N/A</v>
      </c>
      <c r="L63" s="2" t="e">
        <f>INDEX(Sheet5!$A:$BL,IF($A$1,MATCH(RIGHT($A63,LEN($A63)-1),Sheet5!$A:$A,0),MATCH($C63,Sheet5!$B:$B,0)),MATCH(L$1,Sheet5!$A$1:$BL$1,0))</f>
        <v>#N/A</v>
      </c>
      <c r="M63" s="2" t="e">
        <f>INDEX(Sheet5!$A:$BL,IF($A$1,MATCH(RIGHT($A63,LEN($A63)-1),Sheet5!$A:$A,0),MATCH($C63,Sheet5!$B:$B,0)),MATCH(M$1,Sheet5!$A$1:$BL$1,0))</f>
        <v>#N/A</v>
      </c>
      <c r="N63" s="2" t="e">
        <f>INDEX(Sheet5!$A:$BL,IF($A$1,MATCH(RIGHT($A63,LEN($A63)-1),Sheet5!$A:$A,0),MATCH($C63,Sheet5!$B:$B,0)),MATCH(N$1,Sheet5!$A$1:$BL$1,0))</f>
        <v>#N/A</v>
      </c>
      <c r="O63" s="2" t="e">
        <f>INDEX(Sheet5!$A:$BL,IF($A$1,MATCH(RIGHT($A63,LEN($A63)-1),Sheet5!$A:$A,0),MATCH($C63,Sheet5!$B:$B,0)),MATCH(O$1,Sheet5!$A$1:$BL$1,0))</f>
        <v>#N/A</v>
      </c>
      <c r="P63" s="2" t="e">
        <f>INDEX(Sheet5!$A:$BL,IF($A$1,MATCH(RIGHT($A63,LEN($A63)-1),Sheet5!$A:$A,0),MATCH($C63,Sheet5!$B:$B,0)),MATCH(P$1,Sheet5!$A$1:$BL$1,0))</f>
        <v>#N/A</v>
      </c>
      <c r="Q63" s="2" t="e">
        <f>INDEX(Sheet5!$A:$BL,IF($A$1,MATCH(RIGHT($A63,LEN($A63)-1),Sheet5!$A:$A,0),MATCH($C63,Sheet5!$B:$B,0)),MATCH(Q$1,Sheet5!$A$1:$BL$1,0))</f>
        <v>#N/A</v>
      </c>
      <c r="R63" s="2" t="e">
        <f>INDEX(Sheet5!$A:$BL,IF($A$1,MATCH(RIGHT($A63,LEN($A63)-1),Sheet5!$A:$A,0),MATCH($C63,Sheet5!$B:$B,0)),MATCH(R$1,Sheet5!$A$1:$BL$1,0))</f>
        <v>#N/A</v>
      </c>
      <c r="S63" s="2" t="e">
        <f>INDEX(Sheet5!$A:$BL,IF($A$1,MATCH(RIGHT($A63,LEN($A63)-1),Sheet5!$A:$A,0),MATCH($C63,Sheet5!$B:$B,0)),MATCH(S$1,Sheet5!$A$1:$BL$1,0))</f>
        <v>#N/A</v>
      </c>
      <c r="T63" s="2" t="e">
        <f>INDEX(Sheet5!$A:$BL,IF($A$1,MATCH(RIGHT($A63,LEN($A63)-1),Sheet5!$A:$A,0),MATCH($C63,Sheet5!$B:$B,0)),MATCH(T$1,Sheet5!$A$1:$BL$1,0))</f>
        <v>#N/A</v>
      </c>
      <c r="U63" s="2" t="e">
        <f>INDEX(Sheet5!$A:$BL,IF($A$1,MATCH(RIGHT($A63,LEN($A63)-1),Sheet5!$A:$A,0),MATCH($C63,Sheet5!$B:$B,0)),MATCH(U$1,Sheet5!$A$1:$BL$1,0))</f>
        <v>#N/A</v>
      </c>
      <c r="V63" s="2" t="e">
        <f>INDEX(Sheet5!$A:$BL,IF($A$1,MATCH(RIGHT($A63,LEN($A63)-1),Sheet5!$A:$A,0),MATCH($C63,Sheet5!$B:$B,0)),MATCH(V$1,Sheet5!$A$1:$BL$1,0))</f>
        <v>#N/A</v>
      </c>
      <c r="W63" s="2" t="e">
        <f>INDEX(Sheet5!$A:$BL,IF($A$1,MATCH(RIGHT($A63,LEN($A63)-1),Sheet5!$A:$A,0),MATCH($C63,Sheet5!$B:$B,0)),MATCH(W$1,Sheet5!$A$1:$BL$1,0))</f>
        <v>#N/A</v>
      </c>
      <c r="X63" s="2" t="e">
        <f>INDEX(Sheet5!$A:$BL,IF($A$1,MATCH(RIGHT($A63,LEN($A63)-1),Sheet5!$A:$A,0),MATCH($C63,Sheet5!$B:$B,0)),MATCH(X$1,Sheet5!$A$1:$BL$1,0))</f>
        <v>#N/A</v>
      </c>
      <c r="Y63" s="2" t="e">
        <f>INDEX(Sheet5!$A:$BL,IF($A$1,MATCH(RIGHT($A63,LEN($A63)-1),Sheet5!$A:$A,0),MATCH($C63,Sheet5!$B:$B,0)),MATCH(Y$1,Sheet5!$A$1:$BL$1,0))</f>
        <v>#N/A</v>
      </c>
      <c r="Z63" s="2" t="e">
        <f>INDEX(Sheet5!$A:$BL,IF($A$1,MATCH(RIGHT($A63,LEN($A63)-1),Sheet5!$A:$A,0),MATCH($C63,Sheet5!$B:$B,0)),MATCH(Z$1,Sheet5!$A$1:$BL$1,0))</f>
        <v>#N/A</v>
      </c>
      <c r="AA63" s="2" t="e">
        <f>INDEX(Sheet5!$A:$BL,IF($A$1,MATCH(RIGHT($A63,LEN($A63)-1),Sheet5!$A:$A,0),MATCH($C63,Sheet5!$B:$B,0)),MATCH(AA$1,Sheet5!$A$1:$BL$1,0))</f>
        <v>#N/A</v>
      </c>
      <c r="AB63" s="2" t="e">
        <f>INDEX(Sheet5!$A:$BL,IF($A$1,MATCH(RIGHT($A63,LEN($A63)-1),Sheet5!$A:$A,0),MATCH($C63,Sheet5!$B:$B,0)),MATCH(AB$1,Sheet5!$A$1:$BL$1,0))</f>
        <v>#N/A</v>
      </c>
      <c r="AC63" s="2" t="e">
        <f>INDEX(Sheet5!$A:$BL,IF($A$1,MATCH(RIGHT($A63,LEN($A63)-1),Sheet5!$A:$A,0),MATCH($C63,Sheet5!$B:$B,0)),MATCH(AC$1,Sheet5!$A$1:$BL$1,0))</f>
        <v>#N/A</v>
      </c>
      <c r="AD63" s="2" t="e">
        <f>INDEX(Sheet5!$A:$BL,IF($A$1,MATCH(RIGHT($A63,LEN($A63)-1),Sheet5!$A:$A,0),MATCH($C63,Sheet5!$B:$B,0)),MATCH(AD$1,Sheet5!$A$1:$BL$1,0))</f>
        <v>#N/A</v>
      </c>
      <c r="AE63" s="2" t="e">
        <f>INDEX(Sheet5!$A:$BL,IF($A$1,MATCH(RIGHT($A63,LEN($A63)-1),Sheet5!$A:$A,0),MATCH($C63,Sheet5!$B:$B,0)),MATCH(AE$1,Sheet5!$A$1:$BL$1,0))</f>
        <v>#N/A</v>
      </c>
      <c r="AF63" s="2" t="e">
        <f>INDEX(Sheet5!$A:$BL,IF($A$1,MATCH(RIGHT($A63,LEN($A63)-1),Sheet5!$A:$A,0),MATCH($C63,Sheet5!$B:$B,0)),MATCH(AF$1,Sheet5!$A$1:$BL$1,0))</f>
        <v>#N/A</v>
      </c>
      <c r="AG63" s="2" t="e">
        <f>INDEX(Sheet5!$A:$BL,IF($A$1,MATCH(RIGHT($A63,LEN($A63)-1),Sheet5!$A:$A,0),MATCH($C63,Sheet5!$B:$B,0)),MATCH(AG$1,Sheet5!$A$1:$BL$1,0))</f>
        <v>#N/A</v>
      </c>
      <c r="AH63" s="2" t="e">
        <f>INDEX(Sheet5!$A:$BL,IF($A$1,MATCH(RIGHT($A63,LEN($A63)-1),Sheet5!$A:$A,0),MATCH($C63,Sheet5!$B:$B,0)),MATCH(AH$1,Sheet5!$A$1:$BL$1,0))</f>
        <v>#N/A</v>
      </c>
      <c r="AI63" s="2" t="e">
        <f>INDEX(Sheet5!$A:$BL,IF($A$1,MATCH(RIGHT($A63,LEN($A63)-1),Sheet5!$A:$A,0),MATCH($C63,Sheet5!$B:$B,0)),MATCH(AI$1,Sheet5!$A$1:$BL$1,0))</f>
        <v>#N/A</v>
      </c>
      <c r="AJ63" s="2" t="e">
        <f>INDEX(Sheet5!$A:$BL,IF($A$1,MATCH(RIGHT($A63,LEN($A63)-1),Sheet5!$A:$A,0),MATCH($C63,Sheet5!$B:$B,0)),MATCH(AJ$1,Sheet5!$A$1:$BL$1,0))</f>
        <v>#N/A</v>
      </c>
      <c r="AK63" s="2" t="e">
        <f>INDEX(Sheet5!$A:$BL,IF($A$1,MATCH(RIGHT($A63,LEN($A63)-1),Sheet5!$A:$A,0),MATCH($C63,Sheet5!$B:$B,0)),MATCH(AK$1,Sheet5!$A$1:$BL$1,0))</f>
        <v>#N/A</v>
      </c>
      <c r="AL63" s="2" t="e">
        <f>INDEX(Sheet5!$A:$BL,IF($A$1,MATCH(RIGHT($A63,LEN($A63)-1),Sheet5!$A:$A,0),MATCH($C63,Sheet5!$B:$B,0)),MATCH(AL$1,Sheet5!$A$1:$BL$1,0))</f>
        <v>#N/A</v>
      </c>
      <c r="AM63" s="2" t="e">
        <f>INDEX(Sheet5!$A:$BL,IF($A$1,MATCH(RIGHT($A63,LEN($A63)-1),Sheet5!$A:$A,0),MATCH($C63,Sheet5!$B:$B,0)),MATCH(AM$1,Sheet5!$A$1:$BL$1,0))</f>
        <v>#N/A</v>
      </c>
      <c r="AN63" s="2" t="e">
        <f>INDEX(Sheet5!$A:$BL,IF($A$1,MATCH(RIGHT($A63,LEN($A63)-1),Sheet5!$A:$A,0),MATCH($C63,Sheet5!$B:$B,0)),MATCH(AN$1,Sheet5!$A$1:$BL$1,0))</f>
        <v>#N/A</v>
      </c>
      <c r="AO63" s="2" t="e">
        <f>INDEX(Sheet5!$A:$BL,IF($A$1,MATCH(RIGHT($A63,LEN($A63)-1),Sheet5!$A:$A,0),MATCH($C63,Sheet5!$B:$B,0)),MATCH(AO$1,Sheet5!$A$1:$BL$1,0))</f>
        <v>#N/A</v>
      </c>
      <c r="AP63" s="2" t="e">
        <f>INDEX(Sheet5!$A:$BL,IF($A$1,MATCH(RIGHT($A63,LEN($A63)-1),Sheet5!$A:$A,0),MATCH($C63,Sheet5!$B:$B,0)),MATCH(AP$1,Sheet5!$A$1:$BL$1,0))</f>
        <v>#N/A</v>
      </c>
      <c r="AQ63" s="2" t="e">
        <f>INDEX(Sheet5!$A:$BL,IF($A$1,MATCH(RIGHT($A63,LEN($A63)-1),Sheet5!$A:$A,0),MATCH($C63,Sheet5!$B:$B,0)),MATCH(AQ$1,Sheet5!$A$1:$BL$1,0))</f>
        <v>#N/A</v>
      </c>
      <c r="AR63" s="2" t="e">
        <f>INDEX(Sheet5!$A:$BL,IF($A$1,MATCH(RIGHT($A63,LEN($A63)-1),Sheet5!$A:$A,0),MATCH($C63,Sheet5!$B:$B,0)),MATCH(AR$1,Sheet5!$A$1:$BL$1,0))</f>
        <v>#N/A</v>
      </c>
      <c r="AS63" s="2" t="e">
        <f>INDEX(Sheet5!$A:$BL,IF($A$1,MATCH(RIGHT($A63,LEN($A63)-1),Sheet5!$A:$A,0),MATCH($C63,Sheet5!$B:$B,0)),MATCH(AS$1,Sheet5!$A$1:$BL$1,0))</f>
        <v>#N/A</v>
      </c>
      <c r="AT63" s="2" t="e">
        <f>INDEX(Sheet5!$A:$BL,IF($A$1,MATCH(RIGHT($A63,LEN($A63)-1),Sheet5!$A:$A,0),MATCH($C63,Sheet5!$B:$B,0)),MATCH(AT$1,Sheet5!$A$1:$BL$1,0))</f>
        <v>#N/A</v>
      </c>
      <c r="AU63" s="2" t="e">
        <f>INDEX(Sheet5!$A:$BL,IF($A$1,MATCH(RIGHT($A63,LEN($A63)-1),Sheet5!$A:$A,0),MATCH($C63,Sheet5!$B:$B,0)),MATCH(AU$1,Sheet5!$A$1:$BL$1,0))</f>
        <v>#N/A</v>
      </c>
    </row>
    <row r="64" spans="1:47" hidden="1" x14ac:dyDescent="0.25">
      <c r="A64" t="s">
        <v>533</v>
      </c>
      <c r="B64" t="s">
        <v>11</v>
      </c>
      <c r="C64" t="s">
        <v>534</v>
      </c>
      <c r="E64" t="s">
        <v>14</v>
      </c>
      <c r="G64" t="s">
        <v>53</v>
      </c>
      <c r="H64">
        <v>2011</v>
      </c>
      <c r="I64" s="2" t="str">
        <f>INDEX(Sheet5!$A:$BL,IF($A$1,MATCH(RIGHT($A64,LEN($A64)-1),Sheet5!$A:$A,0),MATCH($C64,Sheet5!$B:$B,0)),MATCH(I$1,Sheet5!$A$1:$BL$1,0))</f>
        <v>243PG</v>
      </c>
      <c r="J64" s="2" t="str">
        <f>INDEX(Sheet5!$A:$BL,IF($A$1,MATCH(RIGHT($A64,LEN($A64)-1),Sheet5!$A:$A,0),MATCH($C64,Sheet5!$B:$B,0)),MATCH(J$1,Sheet5!$A$1:$BL$1,0))</f>
        <v>RC-65</v>
      </c>
      <c r="K64" s="2" t="str">
        <f>INDEX(Sheet5!$A:$BL,IF($A$1,MATCH(RIGHT($A64,LEN($A64)-1),Sheet5!$A:$A,0),MATCH($C64,Sheet5!$B:$B,0)),MATCH(K$1,Sheet5!$A$1:$BL$1,0))</f>
        <v>4220016</v>
      </c>
      <c r="L64" s="2" t="str">
        <f>INDEX(Sheet5!$A:$BL,IF($A$1,MATCH(RIGHT($A64,LEN($A64)-1),Sheet5!$A:$A,0),MATCH($C64,Sheet5!$B:$B,0)),MATCH(L$1,Sheet5!$A$1:$BL$1,0))</f>
        <v>52187</v>
      </c>
      <c r="M64" s="2">
        <f>INDEX(Sheet5!$A:$BL,IF($A$1,MATCH(RIGHT($A64,LEN($A64)-1),Sheet5!$A:$A,0),MATCH($C64,Sheet5!$B:$B,0)),MATCH(M$1,Sheet5!$A$1:$BL$1,0))</f>
        <v>0</v>
      </c>
      <c r="N64" s="2">
        <f>INDEX(Sheet5!$A:$BL,IF($A$1,MATCH(RIGHT($A64,LEN($A64)-1),Sheet5!$A:$A,0),MATCH($C64,Sheet5!$B:$B,0)),MATCH(N$1,Sheet5!$A$1:$BL$1,0))</f>
        <v>7</v>
      </c>
      <c r="O64" s="2" t="str">
        <f>INDEX(Sheet5!$A:$BL,IF($A$1,MATCH(RIGHT($A64,LEN($A64)-1),Sheet5!$A:$A,0),MATCH($C64,Sheet5!$B:$B,0)),MATCH(O$1,Sheet5!$A$1:$BL$1,0))</f>
        <v>DUCERA AVIATION LLC</v>
      </c>
      <c r="P64" s="2" t="str">
        <f>INDEX(Sheet5!$A:$BL,IF($A$1,MATCH(RIGHT($A64,LEN($A64)-1),Sheet5!$A:$A,0),MATCH($C64,Sheet5!$B:$B,0)),MATCH(P$1,Sheet5!$A$1:$BL$1,0))</f>
        <v>499 PARK AVE 16TH FLOOR</v>
      </c>
      <c r="Q64" s="2" t="str">
        <f>INDEX(Sheet5!$A:$BL,IF($A$1,MATCH(RIGHT($A64,LEN($A64)-1),Sheet5!$A:$A,0),MATCH($C64,Sheet5!$B:$B,0)),MATCH(Q$1,Sheet5!$A$1:$BL$1,0))</f>
        <v/>
      </c>
      <c r="R64" s="2" t="str">
        <f>INDEX(Sheet5!$A:$BL,IF($A$1,MATCH(RIGHT($A64,LEN($A64)-1),Sheet5!$A:$A,0),MATCH($C64,Sheet5!$B:$B,0)),MATCH(R$1,Sheet5!$A$1:$BL$1,0))</f>
        <v>NEW YORK</v>
      </c>
      <c r="S64" s="2" t="str">
        <f>INDEX(Sheet5!$A:$BL,IF($A$1,MATCH(RIGHT($A64,LEN($A64)-1),Sheet5!$A:$A,0),MATCH($C64,Sheet5!$B:$B,0)),MATCH(S$1,Sheet5!$A$1:$BL$1,0))</f>
        <v>NY</v>
      </c>
      <c r="T64" s="2" t="str">
        <f>INDEX(Sheet5!$A:$BL,IF($A$1,MATCH(RIGHT($A64,LEN($A64)-1),Sheet5!$A:$A,0),MATCH($C64,Sheet5!$B:$B,0)),MATCH(T$1,Sheet5!$A$1:$BL$1,0))</f>
        <v>10022</v>
      </c>
      <c r="U64" s="2" t="str">
        <f>INDEX(Sheet5!$A:$BL,IF($A$1,MATCH(RIGHT($A64,LEN($A64)-1),Sheet5!$A:$A,0),MATCH($C64,Sheet5!$B:$B,0)),MATCH(U$1,Sheet5!$A$1:$BL$1,0))</f>
        <v>1</v>
      </c>
      <c r="V64" s="2">
        <f>INDEX(Sheet5!$A:$BL,IF($A$1,MATCH(RIGHT($A64,LEN($A64)-1),Sheet5!$A:$A,0),MATCH($C64,Sheet5!$B:$B,0)),MATCH(V$1,Sheet5!$A$1:$BL$1,0))</f>
        <v>61</v>
      </c>
      <c r="W64" s="2" t="str">
        <f>INDEX(Sheet5!$A:$BL,IF($A$1,MATCH(RIGHT($A64,LEN($A64)-1),Sheet5!$A:$A,0),MATCH($C64,Sheet5!$B:$B,0)),MATCH(W$1,Sheet5!$A$1:$BL$1,0))</f>
        <v>US</v>
      </c>
      <c r="X64" s="2" t="str">
        <f>INDEX(Sheet5!$A:$BL,IF($A$1,MATCH(RIGHT($A64,LEN($A64)-1),Sheet5!$A:$A,0),MATCH($C64,Sheet5!$B:$B,0)),MATCH(X$1,Sheet5!$A$1:$BL$1,0))</f>
        <v>20181116</v>
      </c>
      <c r="Y64" s="2" t="str">
        <f>INDEX(Sheet5!$A:$BL,IF($A$1,MATCH(RIGHT($A64,LEN($A64)-1),Sheet5!$A:$A,0),MATCH($C64,Sheet5!$B:$B,0)),MATCH(Y$1,Sheet5!$A$1:$BL$1,0))</f>
        <v>20181116</v>
      </c>
      <c r="Z64" s="2" t="str">
        <f>INDEX(Sheet5!$A:$BL,IF($A$1,MATCH(RIGHT($A64,LEN($A64)-1),Sheet5!$A:$A,0),MATCH($C64,Sheet5!$B:$B,0)),MATCH(Z$1,Sheet5!$A$1:$BL$1,0))</f>
        <v>1T</v>
      </c>
      <c r="AA64" s="2" t="str">
        <f>INDEX(Sheet5!$A:$BL,IF($A$1,MATCH(RIGHT($A64,LEN($A64)-1),Sheet5!$A:$A,0),MATCH($C64,Sheet5!$B:$B,0)),MATCH(AA$1,Sheet5!$A$1:$BL$1,0))</f>
        <v>5</v>
      </c>
      <c r="AB64" s="2">
        <f>INDEX(Sheet5!$A:$BL,IF($A$1,MATCH(RIGHT($A64,LEN($A64)-1),Sheet5!$A:$A,0),MATCH($C64,Sheet5!$B:$B,0)),MATCH(AB$1,Sheet5!$A$1:$BL$1,0))</f>
        <v>5</v>
      </c>
      <c r="AC64" s="2" t="str">
        <f>INDEX(Sheet5!$A:$BL,IF($A$1,MATCH(RIGHT($A64,LEN($A64)-1),Sheet5!$A:$A,0),MATCH($C64,Sheet5!$B:$B,0)),MATCH(AC$1,Sheet5!$A$1:$BL$1,0))</f>
        <v>V</v>
      </c>
      <c r="AD64" s="2" t="str">
        <f>INDEX(Sheet5!$A:$BL,IF($A$1,MATCH(RIGHT($A64,LEN($A64)-1),Sheet5!$A:$A,0),MATCH($C64,Sheet5!$B:$B,0)),MATCH(AD$1,Sheet5!$A$1:$BL$1,0))</f>
        <v>50436160</v>
      </c>
      <c r="AE64" s="2" t="str">
        <f>INDEX(Sheet5!$A:$BL,IF($A$1,MATCH(RIGHT($A64,LEN($A64)-1),Sheet5!$A:$A,0),MATCH($C64,Sheet5!$B:$B,0)),MATCH(AE$1,Sheet5!$A$1:$BL$1,0))</f>
        <v/>
      </c>
      <c r="AF64" s="2" t="str">
        <f>INDEX(Sheet5!$A:$BL,IF($A$1,MATCH(RIGHT($A64,LEN($A64)-1),Sheet5!$A:$A,0),MATCH($C64,Sheet5!$B:$B,0)),MATCH(AF$1,Sheet5!$A$1:$BL$1,0))</f>
        <v>20111004</v>
      </c>
      <c r="AG64" s="2" t="str">
        <f>INDEX(Sheet5!$A:$BL,IF($A$1,MATCH(RIGHT($A64,LEN($A64)-1),Sheet5!$A:$A,0),MATCH($C64,Sheet5!$B:$B,0)),MATCH(AG$1,Sheet5!$A$1:$BL$1,0))</f>
        <v/>
      </c>
      <c r="AH64" s="2" t="str">
        <f>INDEX(Sheet5!$A:$BL,IF($A$1,MATCH(RIGHT($A64,LEN($A64)-1),Sheet5!$A:$A,0),MATCH($C64,Sheet5!$B:$B,0)),MATCH(AH$1,Sheet5!$A$1:$BL$1,0))</f>
        <v/>
      </c>
      <c r="AI64" s="2" t="str">
        <f>INDEX(Sheet5!$A:$BL,IF($A$1,MATCH(RIGHT($A64,LEN($A64)-1),Sheet5!$A:$A,0),MATCH($C64,Sheet5!$B:$B,0)),MATCH(AI$1,Sheet5!$A$1:$BL$1,0))</f>
        <v/>
      </c>
      <c r="AJ64" s="2" t="str">
        <f>INDEX(Sheet5!$A:$BL,IF($A$1,MATCH(RIGHT($A64,LEN($A64)-1),Sheet5!$A:$A,0),MATCH($C64,Sheet5!$B:$B,0)),MATCH(AJ$1,Sheet5!$A$1:$BL$1,0))</f>
        <v/>
      </c>
      <c r="AK64" s="2" t="str">
        <f>INDEX(Sheet5!$A:$BL,IF($A$1,MATCH(RIGHT($A64,LEN($A64)-1),Sheet5!$A:$A,0),MATCH($C64,Sheet5!$B:$B,0)),MATCH(AK$1,Sheet5!$A$1:$BL$1,0))</f>
        <v/>
      </c>
      <c r="AL64" s="2" t="str">
        <f>INDEX(Sheet5!$A:$BL,IF($A$1,MATCH(RIGHT($A64,LEN($A64)-1),Sheet5!$A:$A,0),MATCH($C64,Sheet5!$B:$B,0)),MATCH(AL$1,Sheet5!$A$1:$BL$1,0))</f>
        <v>20211130</v>
      </c>
      <c r="AM64" s="2" t="str">
        <f>INDEX(Sheet5!$A:$BL,IF($A$1,MATCH(RIGHT($A64,LEN($A64)-1),Sheet5!$A:$A,0),MATCH($C64,Sheet5!$B:$B,0)),MATCH(AM$1,Sheet5!$A$1:$BL$1,0))</f>
        <v>01078834</v>
      </c>
      <c r="AN64" s="2" t="str">
        <f>INDEX(Sheet5!$A:$BL,IF($A$1,MATCH(RIGHT($A64,LEN($A64)-1),Sheet5!$A:$A,0),MATCH($C64,Sheet5!$B:$B,0)),MATCH(AN$1,Sheet5!$A$1:$BL$1,0))</f>
        <v/>
      </c>
      <c r="AO64" s="2" t="str">
        <f>INDEX(Sheet5!$A:$BL,IF($A$1,MATCH(RIGHT($A64,LEN($A64)-1),Sheet5!$A:$A,0),MATCH($C64,Sheet5!$B:$B,0)),MATCH(AO$1,Sheet5!$A$1:$BL$1,0))</f>
        <v/>
      </c>
      <c r="AP64" s="2" t="str">
        <f>INDEX(Sheet5!$A:$BL,IF($A$1,MATCH(RIGHT($A64,LEN($A64)-1),Sheet5!$A:$A,0),MATCH($C64,Sheet5!$B:$B,0)),MATCH(AP$1,Sheet5!$A$1:$BL$1,0))</f>
        <v>A23C70</v>
      </c>
      <c r="AQ64" s="2" t="str">
        <f>INDEX(Sheet5!$A:$BL,IF($A$1,MATCH(RIGHT($A64,LEN($A64)-1),Sheet5!$A:$A,0),MATCH($C64,Sheet5!$B:$B,0)),MATCH(AQ$1,Sheet5!$A$1:$BL$1,0))</f>
        <v>4220016^</v>
      </c>
      <c r="AR64" s="2">
        <f>INDEX(Sheet5!$A:$BL,IF($A$1,MATCH(RIGHT($A64,LEN($A64)-1),Sheet5!$A:$A,0),MATCH($C64,Sheet5!$B:$B,0)),MATCH(AR$1,Sheet5!$A$1:$BL$1,0))</f>
        <v>43420</v>
      </c>
      <c r="AS64" s="2">
        <f>INDEX(Sheet5!$A:$BL,IF($A$1,MATCH(RIGHT($A64,LEN($A64)-1),Sheet5!$A:$A,0),MATCH($C64,Sheet5!$B:$B,0)),MATCH(AS$1,Sheet5!$A$1:$BL$1,0))</f>
        <v>43420</v>
      </c>
      <c r="AT64" s="2">
        <f>INDEX(Sheet5!$A:$BL,IF($A$1,MATCH(RIGHT($A64,LEN($A64)-1),Sheet5!$A:$A,0),MATCH($C64,Sheet5!$B:$B,0)),MATCH(AT$1,Sheet5!$A$1:$BL$1,0))</f>
        <v>40820</v>
      </c>
      <c r="AU64" s="2">
        <f>INDEX(Sheet5!$A:$BL,IF($A$1,MATCH(RIGHT($A64,LEN($A64)-1),Sheet5!$A:$A,0),MATCH($C64,Sheet5!$B:$B,0)),MATCH(AU$1,Sheet5!$A$1:$BL$1,0))</f>
        <v>44530</v>
      </c>
    </row>
    <row r="65" spans="1:47" x14ac:dyDescent="0.25">
      <c r="A65" t="s">
        <v>541</v>
      </c>
      <c r="B65" t="s">
        <v>11</v>
      </c>
      <c r="C65" t="s">
        <v>542</v>
      </c>
      <c r="E65" t="s">
        <v>14</v>
      </c>
      <c r="G65" t="s">
        <v>543</v>
      </c>
      <c r="H65">
        <v>2011</v>
      </c>
      <c r="I65" s="2" t="e">
        <f>INDEX(Sheet5!$A:$BL,IF($A$1,MATCH(RIGHT($A65,LEN($A65)-1),Sheet5!$A:$A,0),MATCH($C65,Sheet5!$B:$B,0)),MATCH(I$1,Sheet5!$A$1:$BL$1,0))</f>
        <v>#N/A</v>
      </c>
      <c r="J65" s="2" t="e">
        <f>INDEX(Sheet5!$A:$BL,IF($A$1,MATCH(RIGHT($A65,LEN($A65)-1),Sheet5!$A:$A,0),MATCH($C65,Sheet5!$B:$B,0)),MATCH(J$1,Sheet5!$A$1:$BL$1,0))</f>
        <v>#N/A</v>
      </c>
      <c r="K65" s="2" t="e">
        <f>INDEX(Sheet5!$A:$BL,IF($A$1,MATCH(RIGHT($A65,LEN($A65)-1),Sheet5!$A:$A,0),MATCH($C65,Sheet5!$B:$B,0)),MATCH(K$1,Sheet5!$A$1:$BL$1,0))</f>
        <v>#N/A</v>
      </c>
      <c r="L65" s="2" t="e">
        <f>INDEX(Sheet5!$A:$BL,IF($A$1,MATCH(RIGHT($A65,LEN($A65)-1),Sheet5!$A:$A,0),MATCH($C65,Sheet5!$B:$B,0)),MATCH(L$1,Sheet5!$A$1:$BL$1,0))</f>
        <v>#N/A</v>
      </c>
      <c r="M65" s="2" t="e">
        <f>INDEX(Sheet5!$A:$BL,IF($A$1,MATCH(RIGHT($A65,LEN($A65)-1),Sheet5!$A:$A,0),MATCH($C65,Sheet5!$B:$B,0)),MATCH(M$1,Sheet5!$A$1:$BL$1,0))</f>
        <v>#N/A</v>
      </c>
      <c r="N65" s="2" t="e">
        <f>INDEX(Sheet5!$A:$BL,IF($A$1,MATCH(RIGHT($A65,LEN($A65)-1),Sheet5!$A:$A,0),MATCH($C65,Sheet5!$B:$B,0)),MATCH(N$1,Sheet5!$A$1:$BL$1,0))</f>
        <v>#N/A</v>
      </c>
      <c r="O65" s="2" t="e">
        <f>INDEX(Sheet5!$A:$BL,IF($A$1,MATCH(RIGHT($A65,LEN($A65)-1),Sheet5!$A:$A,0),MATCH($C65,Sheet5!$B:$B,0)),MATCH(O$1,Sheet5!$A$1:$BL$1,0))</f>
        <v>#N/A</v>
      </c>
      <c r="P65" s="2" t="e">
        <f>INDEX(Sheet5!$A:$BL,IF($A$1,MATCH(RIGHT($A65,LEN($A65)-1),Sheet5!$A:$A,0),MATCH($C65,Sheet5!$B:$B,0)),MATCH(P$1,Sheet5!$A$1:$BL$1,0))</f>
        <v>#N/A</v>
      </c>
      <c r="Q65" s="2" t="e">
        <f>INDEX(Sheet5!$A:$BL,IF($A$1,MATCH(RIGHT($A65,LEN($A65)-1),Sheet5!$A:$A,0),MATCH($C65,Sheet5!$B:$B,0)),MATCH(Q$1,Sheet5!$A$1:$BL$1,0))</f>
        <v>#N/A</v>
      </c>
      <c r="R65" s="2" t="e">
        <f>INDEX(Sheet5!$A:$BL,IF($A$1,MATCH(RIGHT($A65,LEN($A65)-1),Sheet5!$A:$A,0),MATCH($C65,Sheet5!$B:$B,0)),MATCH(R$1,Sheet5!$A$1:$BL$1,0))</f>
        <v>#N/A</v>
      </c>
      <c r="S65" s="2" t="e">
        <f>INDEX(Sheet5!$A:$BL,IF($A$1,MATCH(RIGHT($A65,LEN($A65)-1),Sheet5!$A:$A,0),MATCH($C65,Sheet5!$B:$B,0)),MATCH(S$1,Sheet5!$A$1:$BL$1,0))</f>
        <v>#N/A</v>
      </c>
      <c r="T65" s="2" t="e">
        <f>INDEX(Sheet5!$A:$BL,IF($A$1,MATCH(RIGHT($A65,LEN($A65)-1),Sheet5!$A:$A,0),MATCH($C65,Sheet5!$B:$B,0)),MATCH(T$1,Sheet5!$A$1:$BL$1,0))</f>
        <v>#N/A</v>
      </c>
      <c r="U65" s="2" t="e">
        <f>INDEX(Sheet5!$A:$BL,IF($A$1,MATCH(RIGHT($A65,LEN($A65)-1),Sheet5!$A:$A,0),MATCH($C65,Sheet5!$B:$B,0)),MATCH(U$1,Sheet5!$A$1:$BL$1,0))</f>
        <v>#N/A</v>
      </c>
      <c r="V65" s="2" t="e">
        <f>INDEX(Sheet5!$A:$BL,IF($A$1,MATCH(RIGHT($A65,LEN($A65)-1),Sheet5!$A:$A,0),MATCH($C65,Sheet5!$B:$B,0)),MATCH(V$1,Sheet5!$A$1:$BL$1,0))</f>
        <v>#N/A</v>
      </c>
      <c r="W65" s="2" t="e">
        <f>INDEX(Sheet5!$A:$BL,IF($A$1,MATCH(RIGHT($A65,LEN($A65)-1),Sheet5!$A:$A,0),MATCH($C65,Sheet5!$B:$B,0)),MATCH(W$1,Sheet5!$A$1:$BL$1,0))</f>
        <v>#N/A</v>
      </c>
      <c r="X65" s="2" t="e">
        <f>INDEX(Sheet5!$A:$BL,IF($A$1,MATCH(RIGHT($A65,LEN($A65)-1),Sheet5!$A:$A,0),MATCH($C65,Sheet5!$B:$B,0)),MATCH(X$1,Sheet5!$A$1:$BL$1,0))</f>
        <v>#N/A</v>
      </c>
      <c r="Y65" s="2" t="e">
        <f>INDEX(Sheet5!$A:$BL,IF($A$1,MATCH(RIGHT($A65,LEN($A65)-1),Sheet5!$A:$A,0),MATCH($C65,Sheet5!$B:$B,0)),MATCH(Y$1,Sheet5!$A$1:$BL$1,0))</f>
        <v>#N/A</v>
      </c>
      <c r="Z65" s="2" t="e">
        <f>INDEX(Sheet5!$A:$BL,IF($A$1,MATCH(RIGHT($A65,LEN($A65)-1),Sheet5!$A:$A,0),MATCH($C65,Sheet5!$B:$B,0)),MATCH(Z$1,Sheet5!$A$1:$BL$1,0))</f>
        <v>#N/A</v>
      </c>
      <c r="AA65" s="2" t="e">
        <f>INDEX(Sheet5!$A:$BL,IF($A$1,MATCH(RIGHT($A65,LEN($A65)-1),Sheet5!$A:$A,0),MATCH($C65,Sheet5!$B:$B,0)),MATCH(AA$1,Sheet5!$A$1:$BL$1,0))</f>
        <v>#N/A</v>
      </c>
      <c r="AB65" s="2" t="e">
        <f>INDEX(Sheet5!$A:$BL,IF($A$1,MATCH(RIGHT($A65,LEN($A65)-1),Sheet5!$A:$A,0),MATCH($C65,Sheet5!$B:$B,0)),MATCH(AB$1,Sheet5!$A$1:$BL$1,0))</f>
        <v>#N/A</v>
      </c>
      <c r="AC65" s="2" t="e">
        <f>INDEX(Sheet5!$A:$BL,IF($A$1,MATCH(RIGHT($A65,LEN($A65)-1),Sheet5!$A:$A,0),MATCH($C65,Sheet5!$B:$B,0)),MATCH(AC$1,Sheet5!$A$1:$BL$1,0))</f>
        <v>#N/A</v>
      </c>
      <c r="AD65" s="2" t="e">
        <f>INDEX(Sheet5!$A:$BL,IF($A$1,MATCH(RIGHT($A65,LEN($A65)-1),Sheet5!$A:$A,0),MATCH($C65,Sheet5!$B:$B,0)),MATCH(AD$1,Sheet5!$A$1:$BL$1,0))</f>
        <v>#N/A</v>
      </c>
      <c r="AE65" s="2" t="e">
        <f>INDEX(Sheet5!$A:$BL,IF($A$1,MATCH(RIGHT($A65,LEN($A65)-1),Sheet5!$A:$A,0),MATCH($C65,Sheet5!$B:$B,0)),MATCH(AE$1,Sheet5!$A$1:$BL$1,0))</f>
        <v>#N/A</v>
      </c>
      <c r="AF65" s="2" t="e">
        <f>INDEX(Sheet5!$A:$BL,IF($A$1,MATCH(RIGHT($A65,LEN($A65)-1),Sheet5!$A:$A,0),MATCH($C65,Sheet5!$B:$B,0)),MATCH(AF$1,Sheet5!$A$1:$BL$1,0))</f>
        <v>#N/A</v>
      </c>
      <c r="AG65" s="2" t="e">
        <f>INDEX(Sheet5!$A:$BL,IF($A$1,MATCH(RIGHT($A65,LEN($A65)-1),Sheet5!$A:$A,0),MATCH($C65,Sheet5!$B:$B,0)),MATCH(AG$1,Sheet5!$A$1:$BL$1,0))</f>
        <v>#N/A</v>
      </c>
      <c r="AH65" s="2" t="e">
        <f>INDEX(Sheet5!$A:$BL,IF($A$1,MATCH(RIGHT($A65,LEN($A65)-1),Sheet5!$A:$A,0),MATCH($C65,Sheet5!$B:$B,0)),MATCH(AH$1,Sheet5!$A$1:$BL$1,0))</f>
        <v>#N/A</v>
      </c>
      <c r="AI65" s="2" t="e">
        <f>INDEX(Sheet5!$A:$BL,IF($A$1,MATCH(RIGHT($A65,LEN($A65)-1),Sheet5!$A:$A,0),MATCH($C65,Sheet5!$B:$B,0)),MATCH(AI$1,Sheet5!$A$1:$BL$1,0))</f>
        <v>#N/A</v>
      </c>
      <c r="AJ65" s="2" t="e">
        <f>INDEX(Sheet5!$A:$BL,IF($A$1,MATCH(RIGHT($A65,LEN($A65)-1),Sheet5!$A:$A,0),MATCH($C65,Sheet5!$B:$B,0)),MATCH(AJ$1,Sheet5!$A$1:$BL$1,0))</f>
        <v>#N/A</v>
      </c>
      <c r="AK65" s="2" t="e">
        <f>INDEX(Sheet5!$A:$BL,IF($A$1,MATCH(RIGHT($A65,LEN($A65)-1),Sheet5!$A:$A,0),MATCH($C65,Sheet5!$B:$B,0)),MATCH(AK$1,Sheet5!$A$1:$BL$1,0))</f>
        <v>#N/A</v>
      </c>
      <c r="AL65" s="2" t="e">
        <f>INDEX(Sheet5!$A:$BL,IF($A$1,MATCH(RIGHT($A65,LEN($A65)-1),Sheet5!$A:$A,0),MATCH($C65,Sheet5!$B:$B,0)),MATCH(AL$1,Sheet5!$A$1:$BL$1,0))</f>
        <v>#N/A</v>
      </c>
      <c r="AM65" s="2" t="e">
        <f>INDEX(Sheet5!$A:$BL,IF($A$1,MATCH(RIGHT($A65,LEN($A65)-1),Sheet5!$A:$A,0),MATCH($C65,Sheet5!$B:$B,0)),MATCH(AM$1,Sheet5!$A$1:$BL$1,0))</f>
        <v>#N/A</v>
      </c>
      <c r="AN65" s="2" t="e">
        <f>INDEX(Sheet5!$A:$BL,IF($A$1,MATCH(RIGHT($A65,LEN($A65)-1),Sheet5!$A:$A,0),MATCH($C65,Sheet5!$B:$B,0)),MATCH(AN$1,Sheet5!$A$1:$BL$1,0))</f>
        <v>#N/A</v>
      </c>
      <c r="AO65" s="2" t="e">
        <f>INDEX(Sheet5!$A:$BL,IF($A$1,MATCH(RIGHT($A65,LEN($A65)-1),Sheet5!$A:$A,0),MATCH($C65,Sheet5!$B:$B,0)),MATCH(AO$1,Sheet5!$A$1:$BL$1,0))</f>
        <v>#N/A</v>
      </c>
      <c r="AP65" s="2" t="e">
        <f>INDEX(Sheet5!$A:$BL,IF($A$1,MATCH(RIGHT($A65,LEN($A65)-1),Sheet5!$A:$A,0),MATCH($C65,Sheet5!$B:$B,0)),MATCH(AP$1,Sheet5!$A$1:$BL$1,0))</f>
        <v>#N/A</v>
      </c>
      <c r="AQ65" s="2" t="e">
        <f>INDEX(Sheet5!$A:$BL,IF($A$1,MATCH(RIGHT($A65,LEN($A65)-1),Sheet5!$A:$A,0),MATCH($C65,Sheet5!$B:$B,0)),MATCH(AQ$1,Sheet5!$A$1:$BL$1,0))</f>
        <v>#N/A</v>
      </c>
      <c r="AR65" s="2" t="e">
        <f>INDEX(Sheet5!$A:$BL,IF($A$1,MATCH(RIGHT($A65,LEN($A65)-1),Sheet5!$A:$A,0),MATCH($C65,Sheet5!$B:$B,0)),MATCH(AR$1,Sheet5!$A$1:$BL$1,0))</f>
        <v>#N/A</v>
      </c>
      <c r="AS65" s="2" t="e">
        <f>INDEX(Sheet5!$A:$BL,IF($A$1,MATCH(RIGHT($A65,LEN($A65)-1),Sheet5!$A:$A,0),MATCH($C65,Sheet5!$B:$B,0)),MATCH(AS$1,Sheet5!$A$1:$BL$1,0))</f>
        <v>#N/A</v>
      </c>
      <c r="AT65" s="2" t="e">
        <f>INDEX(Sheet5!$A:$BL,IF($A$1,MATCH(RIGHT($A65,LEN($A65)-1),Sheet5!$A:$A,0),MATCH($C65,Sheet5!$B:$B,0)),MATCH(AT$1,Sheet5!$A$1:$BL$1,0))</f>
        <v>#N/A</v>
      </c>
      <c r="AU65" s="2" t="e">
        <f>INDEX(Sheet5!$A:$BL,IF($A$1,MATCH(RIGHT($A65,LEN($A65)-1),Sheet5!$A:$A,0),MATCH($C65,Sheet5!$B:$B,0)),MATCH(AU$1,Sheet5!$A$1:$BL$1,0))</f>
        <v>#N/A</v>
      </c>
    </row>
    <row r="66" spans="1:47" hidden="1" x14ac:dyDescent="0.25">
      <c r="A66" t="s">
        <v>546</v>
      </c>
      <c r="B66" t="s">
        <v>11</v>
      </c>
      <c r="C66" t="s">
        <v>547</v>
      </c>
      <c r="E66" t="s">
        <v>14</v>
      </c>
      <c r="H66">
        <v>2011</v>
      </c>
      <c r="I66" s="2" t="e">
        <f>INDEX(Sheet5!$A:$BL,IF($A$1,MATCH(RIGHT($A66,LEN($A66)-1),Sheet5!$A:$A,0),MATCH($C66,Sheet5!$B:$B,0)),MATCH(I$1,Sheet5!$A$1:$BL$1,0))</f>
        <v>#N/A</v>
      </c>
      <c r="J66" s="2" t="e">
        <f>INDEX(Sheet5!$A:$BL,IF($A$1,MATCH(RIGHT($A66,LEN($A66)-1),Sheet5!$A:$A,0),MATCH($C66,Sheet5!$B:$B,0)),MATCH(J$1,Sheet5!$A$1:$BL$1,0))</f>
        <v>#N/A</v>
      </c>
      <c r="K66" s="2" t="e">
        <f>INDEX(Sheet5!$A:$BL,IF($A$1,MATCH(RIGHT($A66,LEN($A66)-1),Sheet5!$A:$A,0),MATCH($C66,Sheet5!$B:$B,0)),MATCH(K$1,Sheet5!$A$1:$BL$1,0))</f>
        <v>#N/A</v>
      </c>
      <c r="L66" s="2" t="e">
        <f>INDEX(Sheet5!$A:$BL,IF($A$1,MATCH(RIGHT($A66,LEN($A66)-1),Sheet5!$A:$A,0),MATCH($C66,Sheet5!$B:$B,0)),MATCH(L$1,Sheet5!$A$1:$BL$1,0))</f>
        <v>#N/A</v>
      </c>
      <c r="M66" s="2" t="e">
        <f>INDEX(Sheet5!$A:$BL,IF($A$1,MATCH(RIGHT($A66,LEN($A66)-1),Sheet5!$A:$A,0),MATCH($C66,Sheet5!$B:$B,0)),MATCH(M$1,Sheet5!$A$1:$BL$1,0))</f>
        <v>#N/A</v>
      </c>
      <c r="N66" s="2" t="e">
        <f>INDEX(Sheet5!$A:$BL,IF($A$1,MATCH(RIGHT($A66,LEN($A66)-1),Sheet5!$A:$A,0),MATCH($C66,Sheet5!$B:$B,0)),MATCH(N$1,Sheet5!$A$1:$BL$1,0))</f>
        <v>#N/A</v>
      </c>
      <c r="O66" s="2" t="e">
        <f>INDEX(Sheet5!$A:$BL,IF($A$1,MATCH(RIGHT($A66,LEN($A66)-1),Sheet5!$A:$A,0),MATCH($C66,Sheet5!$B:$B,0)),MATCH(O$1,Sheet5!$A$1:$BL$1,0))</f>
        <v>#N/A</v>
      </c>
      <c r="P66" s="2" t="e">
        <f>INDEX(Sheet5!$A:$BL,IF($A$1,MATCH(RIGHT($A66,LEN($A66)-1),Sheet5!$A:$A,0),MATCH($C66,Sheet5!$B:$B,0)),MATCH(P$1,Sheet5!$A$1:$BL$1,0))</f>
        <v>#N/A</v>
      </c>
      <c r="Q66" s="2" t="e">
        <f>INDEX(Sheet5!$A:$BL,IF($A$1,MATCH(RIGHT($A66,LEN($A66)-1),Sheet5!$A:$A,0),MATCH($C66,Sheet5!$B:$B,0)),MATCH(Q$1,Sheet5!$A$1:$BL$1,0))</f>
        <v>#N/A</v>
      </c>
      <c r="R66" s="2" t="e">
        <f>INDEX(Sheet5!$A:$BL,IF($A$1,MATCH(RIGHT($A66,LEN($A66)-1),Sheet5!$A:$A,0),MATCH($C66,Sheet5!$B:$B,0)),MATCH(R$1,Sheet5!$A$1:$BL$1,0))</f>
        <v>#N/A</v>
      </c>
      <c r="S66" s="2" t="e">
        <f>INDEX(Sheet5!$A:$BL,IF($A$1,MATCH(RIGHT($A66,LEN($A66)-1),Sheet5!$A:$A,0),MATCH($C66,Sheet5!$B:$B,0)),MATCH(S$1,Sheet5!$A$1:$BL$1,0))</f>
        <v>#N/A</v>
      </c>
      <c r="T66" s="2" t="e">
        <f>INDEX(Sheet5!$A:$BL,IF($A$1,MATCH(RIGHT($A66,LEN($A66)-1),Sheet5!$A:$A,0),MATCH($C66,Sheet5!$B:$B,0)),MATCH(T$1,Sheet5!$A$1:$BL$1,0))</f>
        <v>#N/A</v>
      </c>
      <c r="U66" s="2" t="e">
        <f>INDEX(Sheet5!$A:$BL,IF($A$1,MATCH(RIGHT($A66,LEN($A66)-1),Sheet5!$A:$A,0),MATCH($C66,Sheet5!$B:$B,0)),MATCH(U$1,Sheet5!$A$1:$BL$1,0))</f>
        <v>#N/A</v>
      </c>
      <c r="V66" s="2" t="e">
        <f>INDEX(Sheet5!$A:$BL,IF($A$1,MATCH(RIGHT($A66,LEN($A66)-1),Sheet5!$A:$A,0),MATCH($C66,Sheet5!$B:$B,0)),MATCH(V$1,Sheet5!$A$1:$BL$1,0))</f>
        <v>#N/A</v>
      </c>
      <c r="W66" s="2" t="e">
        <f>INDEX(Sheet5!$A:$BL,IF($A$1,MATCH(RIGHT($A66,LEN($A66)-1),Sheet5!$A:$A,0),MATCH($C66,Sheet5!$B:$B,0)),MATCH(W$1,Sheet5!$A$1:$BL$1,0))</f>
        <v>#N/A</v>
      </c>
      <c r="X66" s="2" t="e">
        <f>INDEX(Sheet5!$A:$BL,IF($A$1,MATCH(RIGHT($A66,LEN($A66)-1),Sheet5!$A:$A,0),MATCH($C66,Sheet5!$B:$B,0)),MATCH(X$1,Sheet5!$A$1:$BL$1,0))</f>
        <v>#N/A</v>
      </c>
      <c r="Y66" s="2" t="e">
        <f>INDEX(Sheet5!$A:$BL,IF($A$1,MATCH(RIGHT($A66,LEN($A66)-1),Sheet5!$A:$A,0),MATCH($C66,Sheet5!$B:$B,0)),MATCH(Y$1,Sheet5!$A$1:$BL$1,0))</f>
        <v>#N/A</v>
      </c>
      <c r="Z66" s="2" t="e">
        <f>INDEX(Sheet5!$A:$BL,IF($A$1,MATCH(RIGHT($A66,LEN($A66)-1),Sheet5!$A:$A,0),MATCH($C66,Sheet5!$B:$B,0)),MATCH(Z$1,Sheet5!$A$1:$BL$1,0))</f>
        <v>#N/A</v>
      </c>
      <c r="AA66" s="2" t="e">
        <f>INDEX(Sheet5!$A:$BL,IF($A$1,MATCH(RIGHT($A66,LEN($A66)-1),Sheet5!$A:$A,0),MATCH($C66,Sheet5!$B:$B,0)),MATCH(AA$1,Sheet5!$A$1:$BL$1,0))</f>
        <v>#N/A</v>
      </c>
      <c r="AB66" s="2" t="e">
        <f>INDEX(Sheet5!$A:$BL,IF($A$1,MATCH(RIGHT($A66,LEN($A66)-1),Sheet5!$A:$A,0),MATCH($C66,Sheet5!$B:$B,0)),MATCH(AB$1,Sheet5!$A$1:$BL$1,0))</f>
        <v>#N/A</v>
      </c>
      <c r="AC66" s="2" t="e">
        <f>INDEX(Sheet5!$A:$BL,IF($A$1,MATCH(RIGHT($A66,LEN($A66)-1),Sheet5!$A:$A,0),MATCH($C66,Sheet5!$B:$B,0)),MATCH(AC$1,Sheet5!$A$1:$BL$1,0))</f>
        <v>#N/A</v>
      </c>
      <c r="AD66" s="2" t="e">
        <f>INDEX(Sheet5!$A:$BL,IF($A$1,MATCH(RIGHT($A66,LEN($A66)-1),Sheet5!$A:$A,0),MATCH($C66,Sheet5!$B:$B,0)),MATCH(AD$1,Sheet5!$A$1:$BL$1,0))</f>
        <v>#N/A</v>
      </c>
      <c r="AE66" s="2" t="e">
        <f>INDEX(Sheet5!$A:$BL,IF($A$1,MATCH(RIGHT($A66,LEN($A66)-1),Sheet5!$A:$A,0),MATCH($C66,Sheet5!$B:$B,0)),MATCH(AE$1,Sheet5!$A$1:$BL$1,0))</f>
        <v>#N/A</v>
      </c>
      <c r="AF66" s="2" t="e">
        <f>INDEX(Sheet5!$A:$BL,IF($A$1,MATCH(RIGHT($A66,LEN($A66)-1),Sheet5!$A:$A,0),MATCH($C66,Sheet5!$B:$B,0)),MATCH(AF$1,Sheet5!$A$1:$BL$1,0))</f>
        <v>#N/A</v>
      </c>
      <c r="AG66" s="2" t="e">
        <f>INDEX(Sheet5!$A:$BL,IF($A$1,MATCH(RIGHT($A66,LEN($A66)-1),Sheet5!$A:$A,0),MATCH($C66,Sheet5!$B:$B,0)),MATCH(AG$1,Sheet5!$A$1:$BL$1,0))</f>
        <v>#N/A</v>
      </c>
      <c r="AH66" s="2" t="e">
        <f>INDEX(Sheet5!$A:$BL,IF($A$1,MATCH(RIGHT($A66,LEN($A66)-1),Sheet5!$A:$A,0),MATCH($C66,Sheet5!$B:$B,0)),MATCH(AH$1,Sheet5!$A$1:$BL$1,0))</f>
        <v>#N/A</v>
      </c>
      <c r="AI66" s="2" t="e">
        <f>INDEX(Sheet5!$A:$BL,IF($A$1,MATCH(RIGHT($A66,LEN($A66)-1),Sheet5!$A:$A,0),MATCH($C66,Sheet5!$B:$B,0)),MATCH(AI$1,Sheet5!$A$1:$BL$1,0))</f>
        <v>#N/A</v>
      </c>
      <c r="AJ66" s="2" t="e">
        <f>INDEX(Sheet5!$A:$BL,IF($A$1,MATCH(RIGHT($A66,LEN($A66)-1),Sheet5!$A:$A,0),MATCH($C66,Sheet5!$B:$B,0)),MATCH(AJ$1,Sheet5!$A$1:$BL$1,0))</f>
        <v>#N/A</v>
      </c>
      <c r="AK66" s="2" t="e">
        <f>INDEX(Sheet5!$A:$BL,IF($A$1,MATCH(RIGHT($A66,LEN($A66)-1),Sheet5!$A:$A,0),MATCH($C66,Sheet5!$B:$B,0)),MATCH(AK$1,Sheet5!$A$1:$BL$1,0))</f>
        <v>#N/A</v>
      </c>
      <c r="AL66" s="2" t="e">
        <f>INDEX(Sheet5!$A:$BL,IF($A$1,MATCH(RIGHT($A66,LEN($A66)-1),Sheet5!$A:$A,0),MATCH($C66,Sheet5!$B:$B,0)),MATCH(AL$1,Sheet5!$A$1:$BL$1,0))</f>
        <v>#N/A</v>
      </c>
      <c r="AM66" s="2" t="e">
        <f>INDEX(Sheet5!$A:$BL,IF($A$1,MATCH(RIGHT($A66,LEN($A66)-1),Sheet5!$A:$A,0),MATCH($C66,Sheet5!$B:$B,0)),MATCH(AM$1,Sheet5!$A$1:$BL$1,0))</f>
        <v>#N/A</v>
      </c>
      <c r="AN66" s="2" t="e">
        <f>INDEX(Sheet5!$A:$BL,IF($A$1,MATCH(RIGHT($A66,LEN($A66)-1),Sheet5!$A:$A,0),MATCH($C66,Sheet5!$B:$B,0)),MATCH(AN$1,Sheet5!$A$1:$BL$1,0))</f>
        <v>#N/A</v>
      </c>
      <c r="AO66" s="2" t="e">
        <f>INDEX(Sheet5!$A:$BL,IF($A$1,MATCH(RIGHT($A66,LEN($A66)-1),Sheet5!$A:$A,0),MATCH($C66,Sheet5!$B:$B,0)),MATCH(AO$1,Sheet5!$A$1:$BL$1,0))</f>
        <v>#N/A</v>
      </c>
      <c r="AP66" s="2" t="e">
        <f>INDEX(Sheet5!$A:$BL,IF($A$1,MATCH(RIGHT($A66,LEN($A66)-1),Sheet5!$A:$A,0),MATCH($C66,Sheet5!$B:$B,0)),MATCH(AP$1,Sheet5!$A$1:$BL$1,0))</f>
        <v>#N/A</v>
      </c>
      <c r="AQ66" s="2" t="e">
        <f>INDEX(Sheet5!$A:$BL,IF($A$1,MATCH(RIGHT($A66,LEN($A66)-1),Sheet5!$A:$A,0),MATCH($C66,Sheet5!$B:$B,0)),MATCH(AQ$1,Sheet5!$A$1:$BL$1,0))</f>
        <v>#N/A</v>
      </c>
      <c r="AR66" s="2" t="e">
        <f>INDEX(Sheet5!$A:$BL,IF($A$1,MATCH(RIGHT($A66,LEN($A66)-1),Sheet5!$A:$A,0),MATCH($C66,Sheet5!$B:$B,0)),MATCH(AR$1,Sheet5!$A$1:$BL$1,0))</f>
        <v>#N/A</v>
      </c>
      <c r="AS66" s="2" t="e">
        <f>INDEX(Sheet5!$A:$BL,IF($A$1,MATCH(RIGHT($A66,LEN($A66)-1),Sheet5!$A:$A,0),MATCH($C66,Sheet5!$B:$B,0)),MATCH(AS$1,Sheet5!$A$1:$BL$1,0))</f>
        <v>#N/A</v>
      </c>
      <c r="AT66" s="2" t="e">
        <f>INDEX(Sheet5!$A:$BL,IF($A$1,MATCH(RIGHT($A66,LEN($A66)-1),Sheet5!$A:$A,0),MATCH($C66,Sheet5!$B:$B,0)),MATCH(AT$1,Sheet5!$A$1:$BL$1,0))</f>
        <v>#N/A</v>
      </c>
      <c r="AU66" s="2" t="e">
        <f>INDEX(Sheet5!$A:$BL,IF($A$1,MATCH(RIGHT($A66,LEN($A66)-1),Sheet5!$A:$A,0),MATCH($C66,Sheet5!$B:$B,0)),MATCH(AU$1,Sheet5!$A$1:$BL$1,0))</f>
        <v>#N/A</v>
      </c>
    </row>
    <row r="67" spans="1:47" hidden="1" x14ac:dyDescent="0.25">
      <c r="A67" t="s">
        <v>565</v>
      </c>
      <c r="B67" t="s">
        <v>11</v>
      </c>
      <c r="C67" t="s">
        <v>566</v>
      </c>
      <c r="E67" t="s">
        <v>14</v>
      </c>
      <c r="H67">
        <v>2012</v>
      </c>
      <c r="I67" s="2" t="str">
        <f>INDEX(Sheet5!$A:$BL,IF($A$1,MATCH(RIGHT($A67,LEN($A67)-1),Sheet5!$A:$A,0),MATCH($C67,Sheet5!$B:$B,0)),MATCH(I$1,Sheet5!$A$1:$BL$1,0))</f>
        <v>70RC</v>
      </c>
      <c r="J67" s="2" t="str">
        <f>INDEX(Sheet5!$A:$BL,IF($A$1,MATCH(RIGHT($A67,LEN($A67)-1),Sheet5!$A:$A,0),MATCH($C67,Sheet5!$B:$B,0)),MATCH(J$1,Sheet5!$A$1:$BL$1,0))</f>
        <v>RC-70</v>
      </c>
      <c r="K67" s="2" t="str">
        <f>INDEX(Sheet5!$A:$BL,IF($A$1,MATCH(RIGHT($A67,LEN($A67)-1),Sheet5!$A:$A,0),MATCH($C67,Sheet5!$B:$B,0)),MATCH(K$1,Sheet5!$A$1:$BL$1,0))</f>
        <v>4220016</v>
      </c>
      <c r="L67" s="2" t="str">
        <f>INDEX(Sheet5!$A:$BL,IF($A$1,MATCH(RIGHT($A67,LEN($A67)-1),Sheet5!$A:$A,0),MATCH($C67,Sheet5!$B:$B,0)),MATCH(L$1,Sheet5!$A$1:$BL$1,0))</f>
        <v>52187</v>
      </c>
      <c r="M67" s="2">
        <f>INDEX(Sheet5!$A:$BL,IF($A$1,MATCH(RIGHT($A67,LEN($A67)-1),Sheet5!$A:$A,0),MATCH($C67,Sheet5!$B:$B,0)),MATCH(M$1,Sheet5!$A$1:$BL$1,0))</f>
        <v>2012</v>
      </c>
      <c r="N67" s="2">
        <f>INDEX(Sheet5!$A:$BL,IF($A$1,MATCH(RIGHT($A67,LEN($A67)-1),Sheet5!$A:$A,0),MATCH($C67,Sheet5!$B:$B,0)),MATCH(N$1,Sheet5!$A$1:$BL$1,0))</f>
        <v>4</v>
      </c>
      <c r="O67" s="2" t="str">
        <f>INDEX(Sheet5!$A:$BL,IF($A$1,MATCH(RIGHT($A67,LEN($A67)-1),Sheet5!$A:$A,0),MATCH($C67,Sheet5!$B:$B,0)),MATCH(O$1,Sheet5!$A$1:$BL$1,0))</f>
        <v>THIBAULT JOHN TRUSTEE</v>
      </c>
      <c r="P67" s="2" t="str">
        <f>INDEX(Sheet5!$A:$BL,IF($A$1,MATCH(RIGHT($A67,LEN($A67)-1),Sheet5!$A:$A,0),MATCH($C67,Sheet5!$B:$B,0)),MATCH(P$1,Sheet5!$A$1:$BL$1,0))</f>
        <v>17 ZEUS DR</v>
      </c>
      <c r="Q67" s="2" t="str">
        <f>INDEX(Sheet5!$A:$BL,IF($A$1,MATCH(RIGHT($A67,LEN($A67)-1),Sheet5!$A:$A,0),MATCH($C67,Sheet5!$B:$B,0)),MATCH(Q$1,Sheet5!$A$1:$BL$1,0))</f>
        <v/>
      </c>
      <c r="R67" s="2" t="str">
        <f>INDEX(Sheet5!$A:$BL,IF($A$1,MATCH(RIGHT($A67,LEN($A67)-1),Sheet5!$A:$A,0),MATCH($C67,Sheet5!$B:$B,0)),MATCH(R$1,Sheet5!$A$1:$BL$1,0))</f>
        <v>CHELMSFORD</v>
      </c>
      <c r="S67" s="2" t="str">
        <f>INDEX(Sheet5!$A:$BL,IF($A$1,MATCH(RIGHT($A67,LEN($A67)-1),Sheet5!$A:$A,0),MATCH($C67,Sheet5!$B:$B,0)),MATCH(S$1,Sheet5!$A$1:$BL$1,0))</f>
        <v>MA</v>
      </c>
      <c r="T67" s="2" t="str">
        <f>INDEX(Sheet5!$A:$BL,IF($A$1,MATCH(RIGHT($A67,LEN($A67)-1),Sheet5!$A:$A,0),MATCH($C67,Sheet5!$B:$B,0)),MATCH(T$1,Sheet5!$A$1:$BL$1,0))</f>
        <v>018244426</v>
      </c>
      <c r="U67" s="2" t="str">
        <f>INDEX(Sheet5!$A:$BL,IF($A$1,MATCH(RIGHT($A67,LEN($A67)-1),Sheet5!$A:$A,0),MATCH($C67,Sheet5!$B:$B,0)),MATCH(U$1,Sheet5!$A$1:$BL$1,0))</f>
        <v>E</v>
      </c>
      <c r="V67" s="2">
        <f>INDEX(Sheet5!$A:$BL,IF($A$1,MATCH(RIGHT($A67,LEN($A67)-1),Sheet5!$A:$A,0),MATCH($C67,Sheet5!$B:$B,0)),MATCH(V$1,Sheet5!$A$1:$BL$1,0))</f>
        <v>17</v>
      </c>
      <c r="W67" s="2" t="str">
        <f>INDEX(Sheet5!$A:$BL,IF($A$1,MATCH(RIGHT($A67,LEN($A67)-1),Sheet5!$A:$A,0),MATCH($C67,Sheet5!$B:$B,0)),MATCH(W$1,Sheet5!$A$1:$BL$1,0))</f>
        <v>US</v>
      </c>
      <c r="X67" s="2" t="str">
        <f>INDEX(Sheet5!$A:$BL,IF($A$1,MATCH(RIGHT($A67,LEN($A67)-1),Sheet5!$A:$A,0),MATCH($C67,Sheet5!$B:$B,0)),MATCH(X$1,Sheet5!$A$1:$BL$1,0))</f>
        <v>20181217</v>
      </c>
      <c r="Y67" s="2" t="str">
        <f>INDEX(Sheet5!$A:$BL,IF($A$1,MATCH(RIGHT($A67,LEN($A67)-1),Sheet5!$A:$A,0),MATCH($C67,Sheet5!$B:$B,0)),MATCH(Y$1,Sheet5!$A$1:$BL$1,0))</f>
        <v>20181217</v>
      </c>
      <c r="Z67" s="2" t="str">
        <f>INDEX(Sheet5!$A:$BL,IF($A$1,MATCH(RIGHT($A67,LEN($A67)-1),Sheet5!$A:$A,0),MATCH($C67,Sheet5!$B:$B,0)),MATCH(Z$1,Sheet5!$A$1:$BL$1,0))</f>
        <v>1T</v>
      </c>
      <c r="AA67" s="2" t="str">
        <f>INDEX(Sheet5!$A:$BL,IF($A$1,MATCH(RIGHT($A67,LEN($A67)-1),Sheet5!$A:$A,0),MATCH($C67,Sheet5!$B:$B,0)),MATCH(AA$1,Sheet5!$A$1:$BL$1,0))</f>
        <v>5</v>
      </c>
      <c r="AB67" s="2">
        <f>INDEX(Sheet5!$A:$BL,IF($A$1,MATCH(RIGHT($A67,LEN($A67)-1),Sheet5!$A:$A,0),MATCH($C67,Sheet5!$B:$B,0)),MATCH(AB$1,Sheet5!$A$1:$BL$1,0))</f>
        <v>5</v>
      </c>
      <c r="AC67" s="2" t="str">
        <f>INDEX(Sheet5!$A:$BL,IF($A$1,MATCH(RIGHT($A67,LEN($A67)-1),Sheet5!$A:$A,0),MATCH($C67,Sheet5!$B:$B,0)),MATCH(AC$1,Sheet5!$A$1:$BL$1,0))</f>
        <v>V</v>
      </c>
      <c r="AD67" s="2" t="str">
        <f>INDEX(Sheet5!$A:$BL,IF($A$1,MATCH(RIGHT($A67,LEN($A67)-1),Sheet5!$A:$A,0),MATCH($C67,Sheet5!$B:$B,0)),MATCH(AD$1,Sheet5!$A$1:$BL$1,0))</f>
        <v>52251657</v>
      </c>
      <c r="AE67" s="2" t="str">
        <f>INDEX(Sheet5!$A:$BL,IF($A$1,MATCH(RIGHT($A67,LEN($A67)-1),Sheet5!$A:$A,0),MATCH($C67,Sheet5!$B:$B,0)),MATCH(AE$1,Sheet5!$A$1:$BL$1,0))</f>
        <v/>
      </c>
      <c r="AF67" s="2" t="str">
        <f>INDEX(Sheet5!$A:$BL,IF($A$1,MATCH(RIGHT($A67,LEN($A67)-1),Sheet5!$A:$A,0),MATCH($C67,Sheet5!$B:$B,0)),MATCH(AF$1,Sheet5!$A$1:$BL$1,0))</f>
        <v>20181229</v>
      </c>
      <c r="AG67" s="2" t="str">
        <f>INDEX(Sheet5!$A:$BL,IF($A$1,MATCH(RIGHT($A67,LEN($A67)-1),Sheet5!$A:$A,0),MATCH($C67,Sheet5!$B:$B,0)),MATCH(AG$1,Sheet5!$A$1:$BL$1,0))</f>
        <v>COUTURE PAULA TRUSTEE</v>
      </c>
      <c r="AH67" s="2" t="str">
        <f>INDEX(Sheet5!$A:$BL,IF($A$1,MATCH(RIGHT($A67,LEN($A67)-1),Sheet5!$A:$A,0),MATCH($C67,Sheet5!$B:$B,0)),MATCH(AH$1,Sheet5!$A$1:$BL$1,0))</f>
        <v/>
      </c>
      <c r="AI67" s="2" t="str">
        <f>INDEX(Sheet5!$A:$BL,IF($A$1,MATCH(RIGHT($A67,LEN($A67)-1),Sheet5!$A:$A,0),MATCH($C67,Sheet5!$B:$B,0)),MATCH(AI$1,Sheet5!$A$1:$BL$1,0))</f>
        <v/>
      </c>
      <c r="AJ67" s="2" t="str">
        <f>INDEX(Sheet5!$A:$BL,IF($A$1,MATCH(RIGHT($A67,LEN($A67)-1),Sheet5!$A:$A,0),MATCH($C67,Sheet5!$B:$B,0)),MATCH(AJ$1,Sheet5!$A$1:$BL$1,0))</f>
        <v/>
      </c>
      <c r="AK67" s="2" t="str">
        <f>INDEX(Sheet5!$A:$BL,IF($A$1,MATCH(RIGHT($A67,LEN($A67)-1),Sheet5!$A:$A,0),MATCH($C67,Sheet5!$B:$B,0)),MATCH(AK$1,Sheet5!$A$1:$BL$1,0))</f>
        <v/>
      </c>
      <c r="AL67" s="2" t="str">
        <f>INDEX(Sheet5!$A:$BL,IF($A$1,MATCH(RIGHT($A67,LEN($A67)-1),Sheet5!$A:$A,0),MATCH($C67,Sheet5!$B:$B,0)),MATCH(AL$1,Sheet5!$A$1:$BL$1,0))</f>
        <v>20211231</v>
      </c>
      <c r="AM67" s="2" t="str">
        <f>INDEX(Sheet5!$A:$BL,IF($A$1,MATCH(RIGHT($A67,LEN($A67)-1),Sheet5!$A:$A,0),MATCH($C67,Sheet5!$B:$B,0)),MATCH(AM$1,Sheet5!$A$1:$BL$1,0))</f>
        <v>01074249</v>
      </c>
      <c r="AN67" s="2" t="str">
        <f>INDEX(Sheet5!$A:$BL,IF($A$1,MATCH(RIGHT($A67,LEN($A67)-1),Sheet5!$A:$A,0),MATCH($C67,Sheet5!$B:$B,0)),MATCH(AN$1,Sheet5!$A$1:$BL$1,0))</f>
        <v/>
      </c>
      <c r="AO67" s="2" t="str">
        <f>INDEX(Sheet5!$A:$BL,IF($A$1,MATCH(RIGHT($A67,LEN($A67)-1),Sheet5!$A:$A,0),MATCH($C67,Sheet5!$B:$B,0)),MATCH(AO$1,Sheet5!$A$1:$BL$1,0))</f>
        <v/>
      </c>
      <c r="AP67" s="2" t="str">
        <f>INDEX(Sheet5!$A:$BL,IF($A$1,MATCH(RIGHT($A67,LEN($A67)-1),Sheet5!$A:$A,0),MATCH($C67,Sheet5!$B:$B,0)),MATCH(AP$1,Sheet5!$A$1:$BL$1,0))</f>
        <v>A953AF</v>
      </c>
      <c r="AQ67" s="2" t="str">
        <f>INDEX(Sheet5!$A:$BL,IF($A$1,MATCH(RIGHT($A67,LEN($A67)-1),Sheet5!$A:$A,0),MATCH($C67,Sheet5!$B:$B,0)),MATCH(AQ$1,Sheet5!$A$1:$BL$1,0))</f>
        <v>4220016^</v>
      </c>
      <c r="AR67" s="2">
        <f>INDEX(Sheet5!$A:$BL,IF($A$1,MATCH(RIGHT($A67,LEN($A67)-1),Sheet5!$A:$A,0),MATCH($C67,Sheet5!$B:$B,0)),MATCH(AR$1,Sheet5!$A$1:$BL$1,0))</f>
        <v>43451</v>
      </c>
      <c r="AS67" s="2">
        <f>INDEX(Sheet5!$A:$BL,IF($A$1,MATCH(RIGHT($A67,LEN($A67)-1),Sheet5!$A:$A,0),MATCH($C67,Sheet5!$B:$B,0)),MATCH(AS$1,Sheet5!$A$1:$BL$1,0))</f>
        <v>43451</v>
      </c>
      <c r="AT67" s="2">
        <f>INDEX(Sheet5!$A:$BL,IF($A$1,MATCH(RIGHT($A67,LEN($A67)-1),Sheet5!$A:$A,0),MATCH($C67,Sheet5!$B:$B,0)),MATCH(AT$1,Sheet5!$A$1:$BL$1,0))</f>
        <v>43463</v>
      </c>
      <c r="AU67" s="2">
        <f>INDEX(Sheet5!$A:$BL,IF($A$1,MATCH(RIGHT($A67,LEN($A67)-1),Sheet5!$A:$A,0),MATCH($C67,Sheet5!$B:$B,0)),MATCH(AU$1,Sheet5!$A$1:$BL$1,0))</f>
        <v>44561</v>
      </c>
    </row>
    <row r="68" spans="1:47" hidden="1" x14ac:dyDescent="0.25">
      <c r="A68" t="s">
        <v>572</v>
      </c>
      <c r="B68" t="s">
        <v>69</v>
      </c>
      <c r="C68" t="s">
        <v>573</v>
      </c>
      <c r="E68" t="s">
        <v>14</v>
      </c>
      <c r="G68" t="s">
        <v>62</v>
      </c>
      <c r="H68">
        <v>2012</v>
      </c>
      <c r="I68" s="2" t="str">
        <f>INDEX(Sheet5!$A:$BL,IF($A$1,MATCH(RIGHT($A68,LEN($A68)-1),Sheet5!$A:$A,0),MATCH($C68,Sheet5!$B:$B,0)),MATCH(I$1,Sheet5!$A$1:$BL$1,0))</f>
        <v>795CJ</v>
      </c>
      <c r="J68" s="2" t="str">
        <f>INDEX(Sheet5!$A:$BL,IF($A$1,MATCH(RIGHT($A68,LEN($A68)-1),Sheet5!$A:$A,0),MATCH($C68,Sheet5!$B:$B,0)),MATCH(J$1,Sheet5!$A$1:$BL$1,0))</f>
        <v>RC-71</v>
      </c>
      <c r="K68" s="2" t="str">
        <f>INDEX(Sheet5!$A:$BL,IF($A$1,MATCH(RIGHT($A68,LEN($A68)-1),Sheet5!$A:$A,0),MATCH($C68,Sheet5!$B:$B,0)),MATCH(K$1,Sheet5!$A$1:$BL$1,0))</f>
        <v>4220016</v>
      </c>
      <c r="L68" s="2" t="str">
        <f>INDEX(Sheet5!$A:$BL,IF($A$1,MATCH(RIGHT($A68,LEN($A68)-1),Sheet5!$A:$A,0),MATCH($C68,Sheet5!$B:$B,0)),MATCH(L$1,Sheet5!$A$1:$BL$1,0))</f>
        <v>52187</v>
      </c>
      <c r="M68" s="2">
        <f>INDEX(Sheet5!$A:$BL,IF($A$1,MATCH(RIGHT($A68,LEN($A68)-1),Sheet5!$A:$A,0),MATCH($C68,Sheet5!$B:$B,0)),MATCH(M$1,Sheet5!$A$1:$BL$1,0))</f>
        <v>2012</v>
      </c>
      <c r="N68" s="2">
        <f>INDEX(Sheet5!$A:$BL,IF($A$1,MATCH(RIGHT($A68,LEN($A68)-1),Sheet5!$A:$A,0),MATCH($C68,Sheet5!$B:$B,0)),MATCH(N$1,Sheet5!$A$1:$BL$1,0))</f>
        <v>7</v>
      </c>
      <c r="O68" s="2" t="str">
        <f>INDEX(Sheet5!$A:$BL,IF($A$1,MATCH(RIGHT($A68,LEN($A68)-1),Sheet5!$A:$A,0),MATCH($C68,Sheet5!$B:$B,0)),MATCH(O$1,Sheet5!$A$1:$BL$1,0))</f>
        <v>HAWKER I LLC</v>
      </c>
      <c r="P68" s="2" t="str">
        <f>INDEX(Sheet5!$A:$BL,IF($A$1,MATCH(RIGHT($A68,LEN($A68)-1),Sheet5!$A:$A,0),MATCH($C68,Sheet5!$B:$B,0)),MATCH(P$1,Sheet5!$A$1:$BL$1,0))</f>
        <v>12851 FOSTER ST STE 100</v>
      </c>
      <c r="Q68" s="2" t="str">
        <f>INDEX(Sheet5!$A:$BL,IF($A$1,MATCH(RIGHT($A68,LEN($A68)-1),Sheet5!$A:$A,0),MATCH($C68,Sheet5!$B:$B,0)),MATCH(Q$1,Sheet5!$A$1:$BL$1,0))</f>
        <v/>
      </c>
      <c r="R68" s="2" t="str">
        <f>INDEX(Sheet5!$A:$BL,IF($A$1,MATCH(RIGHT($A68,LEN($A68)-1),Sheet5!$A:$A,0),MATCH($C68,Sheet5!$B:$B,0)),MATCH(R$1,Sheet5!$A$1:$BL$1,0))</f>
        <v>OVERLAND PARK</v>
      </c>
      <c r="S68" s="2" t="str">
        <f>INDEX(Sheet5!$A:$BL,IF($A$1,MATCH(RIGHT($A68,LEN($A68)-1),Sheet5!$A:$A,0),MATCH($C68,Sheet5!$B:$B,0)),MATCH(S$1,Sheet5!$A$1:$BL$1,0))</f>
        <v>KS</v>
      </c>
      <c r="T68" s="2" t="str">
        <f>INDEX(Sheet5!$A:$BL,IF($A$1,MATCH(RIGHT($A68,LEN($A68)-1),Sheet5!$A:$A,0),MATCH($C68,Sheet5!$B:$B,0)),MATCH(T$1,Sheet5!$A$1:$BL$1,0))</f>
        <v>662132611</v>
      </c>
      <c r="U68" s="2" t="str">
        <f>INDEX(Sheet5!$A:$BL,IF($A$1,MATCH(RIGHT($A68,LEN($A68)-1),Sheet5!$A:$A,0),MATCH($C68,Sheet5!$B:$B,0)),MATCH(U$1,Sheet5!$A$1:$BL$1,0))</f>
        <v>3</v>
      </c>
      <c r="V68" s="2">
        <f>INDEX(Sheet5!$A:$BL,IF($A$1,MATCH(RIGHT($A68,LEN($A68)-1),Sheet5!$A:$A,0),MATCH($C68,Sheet5!$B:$B,0)),MATCH(V$1,Sheet5!$A$1:$BL$1,0))</f>
        <v>91</v>
      </c>
      <c r="W68" s="2" t="str">
        <f>INDEX(Sheet5!$A:$BL,IF($A$1,MATCH(RIGHT($A68,LEN($A68)-1),Sheet5!$A:$A,0),MATCH($C68,Sheet5!$B:$B,0)),MATCH(W$1,Sheet5!$A$1:$BL$1,0))</f>
        <v>US</v>
      </c>
      <c r="X68" s="2" t="str">
        <f>INDEX(Sheet5!$A:$BL,IF($A$1,MATCH(RIGHT($A68,LEN($A68)-1),Sheet5!$A:$A,0),MATCH($C68,Sheet5!$B:$B,0)),MATCH(X$1,Sheet5!$A$1:$BL$1,0))</f>
        <v>20181029</v>
      </c>
      <c r="Y68" s="2" t="str">
        <f>INDEX(Sheet5!$A:$BL,IF($A$1,MATCH(RIGHT($A68,LEN($A68)-1),Sheet5!$A:$A,0),MATCH($C68,Sheet5!$B:$B,0)),MATCH(Y$1,Sheet5!$A$1:$BL$1,0))</f>
        <v>20181029</v>
      </c>
      <c r="Z68" s="2" t="str">
        <f>INDEX(Sheet5!$A:$BL,IF($A$1,MATCH(RIGHT($A68,LEN($A68)-1),Sheet5!$A:$A,0),MATCH($C68,Sheet5!$B:$B,0)),MATCH(Z$1,Sheet5!$A$1:$BL$1,0))</f>
        <v>1T</v>
      </c>
      <c r="AA68" s="2" t="str">
        <f>INDEX(Sheet5!$A:$BL,IF($A$1,MATCH(RIGHT($A68,LEN($A68)-1),Sheet5!$A:$A,0),MATCH($C68,Sheet5!$B:$B,0)),MATCH(AA$1,Sheet5!$A$1:$BL$1,0))</f>
        <v>5</v>
      </c>
      <c r="AB68" s="2">
        <f>INDEX(Sheet5!$A:$BL,IF($A$1,MATCH(RIGHT($A68,LEN($A68)-1),Sheet5!$A:$A,0),MATCH($C68,Sheet5!$B:$B,0)),MATCH(AB$1,Sheet5!$A$1:$BL$1,0))</f>
        <v>5</v>
      </c>
      <c r="AC68" s="2" t="str">
        <f>INDEX(Sheet5!$A:$BL,IF($A$1,MATCH(RIGHT($A68,LEN($A68)-1),Sheet5!$A:$A,0),MATCH($C68,Sheet5!$B:$B,0)),MATCH(AC$1,Sheet5!$A$1:$BL$1,0))</f>
        <v>V</v>
      </c>
      <c r="AD68" s="2" t="str">
        <f>INDEX(Sheet5!$A:$BL,IF($A$1,MATCH(RIGHT($A68,LEN($A68)-1),Sheet5!$A:$A,0),MATCH($C68,Sheet5!$B:$B,0)),MATCH(AD$1,Sheet5!$A$1:$BL$1,0))</f>
        <v>52545323</v>
      </c>
      <c r="AE68" s="2" t="str">
        <f>INDEX(Sheet5!$A:$BL,IF($A$1,MATCH(RIGHT($A68,LEN($A68)-1),Sheet5!$A:$A,0),MATCH($C68,Sheet5!$B:$B,0)),MATCH(AE$1,Sheet5!$A$1:$BL$1,0))</f>
        <v/>
      </c>
      <c r="AF68" s="2" t="str">
        <f>INDEX(Sheet5!$A:$BL,IF($A$1,MATCH(RIGHT($A68,LEN($A68)-1),Sheet5!$A:$A,0),MATCH($C68,Sheet5!$B:$B,0)),MATCH(AF$1,Sheet5!$A$1:$BL$1,0))</f>
        <v>20181112</v>
      </c>
      <c r="AG68" s="2" t="str">
        <f>INDEX(Sheet5!$A:$BL,IF($A$1,MATCH(RIGHT($A68,LEN($A68)-1),Sheet5!$A:$A,0),MATCH($C68,Sheet5!$B:$B,0)),MATCH(AG$1,Sheet5!$A$1:$BL$1,0))</f>
        <v/>
      </c>
      <c r="AH68" s="2" t="str">
        <f>INDEX(Sheet5!$A:$BL,IF($A$1,MATCH(RIGHT($A68,LEN($A68)-1),Sheet5!$A:$A,0),MATCH($C68,Sheet5!$B:$B,0)),MATCH(AH$1,Sheet5!$A$1:$BL$1,0))</f>
        <v/>
      </c>
      <c r="AI68" s="2" t="str">
        <f>INDEX(Sheet5!$A:$BL,IF($A$1,MATCH(RIGHT($A68,LEN($A68)-1),Sheet5!$A:$A,0),MATCH($C68,Sheet5!$B:$B,0)),MATCH(AI$1,Sheet5!$A$1:$BL$1,0))</f>
        <v/>
      </c>
      <c r="AJ68" s="2" t="str">
        <f>INDEX(Sheet5!$A:$BL,IF($A$1,MATCH(RIGHT($A68,LEN($A68)-1),Sheet5!$A:$A,0),MATCH($C68,Sheet5!$B:$B,0)),MATCH(AJ$1,Sheet5!$A$1:$BL$1,0))</f>
        <v/>
      </c>
      <c r="AK68" s="2" t="str">
        <f>INDEX(Sheet5!$A:$BL,IF($A$1,MATCH(RIGHT($A68,LEN($A68)-1),Sheet5!$A:$A,0),MATCH($C68,Sheet5!$B:$B,0)),MATCH(AK$1,Sheet5!$A$1:$BL$1,0))</f>
        <v/>
      </c>
      <c r="AL68" s="2" t="str">
        <f>INDEX(Sheet5!$A:$BL,IF($A$1,MATCH(RIGHT($A68,LEN($A68)-1),Sheet5!$A:$A,0),MATCH($C68,Sheet5!$B:$B,0)),MATCH(AL$1,Sheet5!$A$1:$BL$1,0))</f>
        <v>20211031</v>
      </c>
      <c r="AM68" s="2" t="str">
        <f>INDEX(Sheet5!$A:$BL,IF($A$1,MATCH(RIGHT($A68,LEN($A68)-1),Sheet5!$A:$A,0),MATCH($C68,Sheet5!$B:$B,0)),MATCH(AM$1,Sheet5!$A$1:$BL$1,0))</f>
        <v>01080950</v>
      </c>
      <c r="AN68" s="2" t="str">
        <f>INDEX(Sheet5!$A:$BL,IF($A$1,MATCH(RIGHT($A68,LEN($A68)-1),Sheet5!$A:$A,0),MATCH($C68,Sheet5!$B:$B,0)),MATCH(AN$1,Sheet5!$A$1:$BL$1,0))</f>
        <v/>
      </c>
      <c r="AO68" s="2" t="str">
        <f>INDEX(Sheet5!$A:$BL,IF($A$1,MATCH(RIGHT($A68,LEN($A68)-1),Sheet5!$A:$A,0),MATCH($C68,Sheet5!$B:$B,0)),MATCH(AO$1,Sheet5!$A$1:$BL$1,0))</f>
        <v/>
      </c>
      <c r="AP68" s="2" t="str">
        <f>INDEX(Sheet5!$A:$BL,IF($A$1,MATCH(RIGHT($A68,LEN($A68)-1),Sheet5!$A:$A,0),MATCH($C68,Sheet5!$B:$B,0)),MATCH(AP$1,Sheet5!$A$1:$BL$1,0))</f>
        <v>AACAD3</v>
      </c>
      <c r="AQ68" s="2" t="str">
        <f>INDEX(Sheet5!$A:$BL,IF($A$1,MATCH(RIGHT($A68,LEN($A68)-1),Sheet5!$A:$A,0),MATCH($C68,Sheet5!$B:$B,0)),MATCH(AQ$1,Sheet5!$A$1:$BL$1,0))</f>
        <v>4220016^</v>
      </c>
      <c r="AR68" s="2">
        <f>INDEX(Sheet5!$A:$BL,IF($A$1,MATCH(RIGHT($A68,LEN($A68)-1),Sheet5!$A:$A,0),MATCH($C68,Sheet5!$B:$B,0)),MATCH(AR$1,Sheet5!$A$1:$BL$1,0))</f>
        <v>43402</v>
      </c>
      <c r="AS68" s="2">
        <f>INDEX(Sheet5!$A:$BL,IF($A$1,MATCH(RIGHT($A68,LEN($A68)-1),Sheet5!$A:$A,0),MATCH($C68,Sheet5!$B:$B,0)),MATCH(AS$1,Sheet5!$A$1:$BL$1,0))</f>
        <v>43402</v>
      </c>
      <c r="AT68" s="2">
        <f>INDEX(Sheet5!$A:$BL,IF($A$1,MATCH(RIGHT($A68,LEN($A68)-1),Sheet5!$A:$A,0),MATCH($C68,Sheet5!$B:$B,0)),MATCH(AT$1,Sheet5!$A$1:$BL$1,0))</f>
        <v>43416</v>
      </c>
      <c r="AU68" s="2">
        <f>INDEX(Sheet5!$A:$BL,IF($A$1,MATCH(RIGHT($A68,LEN($A68)-1),Sheet5!$A:$A,0),MATCH($C68,Sheet5!$B:$B,0)),MATCH(AU$1,Sheet5!$A$1:$BL$1,0))</f>
        <v>44500</v>
      </c>
    </row>
    <row r="69" spans="1:47" hidden="1" x14ac:dyDescent="0.25">
      <c r="A69" t="s">
        <v>579</v>
      </c>
      <c r="B69" t="s">
        <v>11</v>
      </c>
      <c r="C69" t="s">
        <v>580</v>
      </c>
      <c r="E69" t="s">
        <v>14</v>
      </c>
      <c r="G69" t="s">
        <v>53</v>
      </c>
      <c r="H69">
        <v>2012</v>
      </c>
      <c r="I69" s="2" t="str">
        <f>INDEX(Sheet5!$A:$BL,IF($A$1,MATCH(RIGHT($A69,LEN($A69)-1),Sheet5!$A:$A,0),MATCH($C69,Sheet5!$B:$B,0)),MATCH(I$1,Sheet5!$A$1:$BL$1,0))</f>
        <v>713AK</v>
      </c>
      <c r="J69" s="2" t="str">
        <f>INDEX(Sheet5!$A:$BL,IF($A$1,MATCH(RIGHT($A69,LEN($A69)-1),Sheet5!$A:$A,0),MATCH($C69,Sheet5!$B:$B,0)),MATCH(J$1,Sheet5!$A$1:$BL$1,0))</f>
        <v>RC-72</v>
      </c>
      <c r="K69" s="2" t="str">
        <f>INDEX(Sheet5!$A:$BL,IF($A$1,MATCH(RIGHT($A69,LEN($A69)-1),Sheet5!$A:$A,0),MATCH($C69,Sheet5!$B:$B,0)),MATCH(K$1,Sheet5!$A$1:$BL$1,0))</f>
        <v>4220016</v>
      </c>
      <c r="L69" s="2" t="str">
        <f>INDEX(Sheet5!$A:$BL,IF($A$1,MATCH(RIGHT($A69,LEN($A69)-1),Sheet5!$A:$A,0),MATCH($C69,Sheet5!$B:$B,0)),MATCH(L$1,Sheet5!$A$1:$BL$1,0))</f>
        <v>52187</v>
      </c>
      <c r="M69" s="2">
        <f>INDEX(Sheet5!$A:$BL,IF($A$1,MATCH(RIGHT($A69,LEN($A69)-1),Sheet5!$A:$A,0),MATCH($C69,Sheet5!$B:$B,0)),MATCH(M$1,Sheet5!$A$1:$BL$1,0))</f>
        <v>2012</v>
      </c>
      <c r="N69" s="2">
        <f>INDEX(Sheet5!$A:$BL,IF($A$1,MATCH(RIGHT($A69,LEN($A69)-1),Sheet5!$A:$A,0),MATCH($C69,Sheet5!$B:$B,0)),MATCH(N$1,Sheet5!$A$1:$BL$1,0))</f>
        <v>7</v>
      </c>
      <c r="O69" s="2" t="str">
        <f>INDEX(Sheet5!$A:$BL,IF($A$1,MATCH(RIGHT($A69,LEN($A69)-1),Sheet5!$A:$A,0),MATCH($C69,Sheet5!$B:$B,0)),MATCH(O$1,Sheet5!$A$1:$BL$1,0))</f>
        <v>RLR LEASING LLC</v>
      </c>
      <c r="P69" s="2" t="str">
        <f>INDEX(Sheet5!$A:$BL,IF($A$1,MATCH(RIGHT($A69,LEN($A69)-1),Sheet5!$A:$A,0),MATCH($C69,Sheet5!$B:$B,0)),MATCH(P$1,Sheet5!$A$1:$BL$1,0))</f>
        <v>153 GARFIELD RD</v>
      </c>
      <c r="Q69" s="2" t="str">
        <f>INDEX(Sheet5!$A:$BL,IF($A$1,MATCH(RIGHT($A69,LEN($A69)-1),Sheet5!$A:$A,0),MATCH($C69,Sheet5!$B:$B,0)),MATCH(Q$1,Sheet5!$A$1:$BL$1,0))</f>
        <v/>
      </c>
      <c r="R69" s="2" t="str">
        <f>INDEX(Sheet5!$A:$BL,IF($A$1,MATCH(RIGHT($A69,LEN($A69)-1),Sheet5!$A:$A,0),MATCH($C69,Sheet5!$B:$B,0)),MATCH(R$1,Sheet5!$A$1:$BL$1,0))</f>
        <v>CONCORD</v>
      </c>
      <c r="S69" s="2" t="str">
        <f>INDEX(Sheet5!$A:$BL,IF($A$1,MATCH(RIGHT($A69,LEN($A69)-1),Sheet5!$A:$A,0),MATCH($C69,Sheet5!$B:$B,0)),MATCH(S$1,Sheet5!$A$1:$BL$1,0))</f>
        <v>MA</v>
      </c>
      <c r="T69" s="2" t="str">
        <f>INDEX(Sheet5!$A:$BL,IF($A$1,MATCH(RIGHT($A69,LEN($A69)-1),Sheet5!$A:$A,0),MATCH($C69,Sheet5!$B:$B,0)),MATCH(T$1,Sheet5!$A$1:$BL$1,0))</f>
        <v>017424905</v>
      </c>
      <c r="U69" s="2" t="str">
        <f>INDEX(Sheet5!$A:$BL,IF($A$1,MATCH(RIGHT($A69,LEN($A69)-1),Sheet5!$A:$A,0),MATCH($C69,Sheet5!$B:$B,0)),MATCH(U$1,Sheet5!$A$1:$BL$1,0))</f>
        <v>E</v>
      </c>
      <c r="V69" s="2">
        <f>INDEX(Sheet5!$A:$BL,IF($A$1,MATCH(RIGHT($A69,LEN($A69)-1),Sheet5!$A:$A,0),MATCH($C69,Sheet5!$B:$B,0)),MATCH(V$1,Sheet5!$A$1:$BL$1,0))</f>
        <v>17</v>
      </c>
      <c r="W69" s="2" t="str">
        <f>INDEX(Sheet5!$A:$BL,IF($A$1,MATCH(RIGHT($A69,LEN($A69)-1),Sheet5!$A:$A,0),MATCH($C69,Sheet5!$B:$B,0)),MATCH(W$1,Sheet5!$A$1:$BL$1,0))</f>
        <v>US</v>
      </c>
      <c r="X69" s="2" t="str">
        <f>INDEX(Sheet5!$A:$BL,IF($A$1,MATCH(RIGHT($A69,LEN($A69)-1),Sheet5!$A:$A,0),MATCH($C69,Sheet5!$B:$B,0)),MATCH(X$1,Sheet5!$A$1:$BL$1,0))</f>
        <v>20200918</v>
      </c>
      <c r="Y69" s="2" t="str">
        <f>INDEX(Sheet5!$A:$BL,IF($A$1,MATCH(RIGHT($A69,LEN($A69)-1),Sheet5!$A:$A,0),MATCH($C69,Sheet5!$B:$B,0)),MATCH(Y$1,Sheet5!$A$1:$BL$1,0))</f>
        <v>20141124</v>
      </c>
      <c r="Z69" s="2" t="str">
        <f>INDEX(Sheet5!$A:$BL,IF($A$1,MATCH(RIGHT($A69,LEN($A69)-1),Sheet5!$A:$A,0),MATCH($C69,Sheet5!$B:$B,0)),MATCH(Z$1,Sheet5!$A$1:$BL$1,0))</f>
        <v>1T</v>
      </c>
      <c r="AA69" s="2" t="str">
        <f>INDEX(Sheet5!$A:$BL,IF($A$1,MATCH(RIGHT($A69,LEN($A69)-1),Sheet5!$A:$A,0),MATCH($C69,Sheet5!$B:$B,0)),MATCH(AA$1,Sheet5!$A$1:$BL$1,0))</f>
        <v>5</v>
      </c>
      <c r="AB69" s="2">
        <f>INDEX(Sheet5!$A:$BL,IF($A$1,MATCH(RIGHT($A69,LEN($A69)-1),Sheet5!$A:$A,0),MATCH($C69,Sheet5!$B:$B,0)),MATCH(AB$1,Sheet5!$A$1:$BL$1,0))</f>
        <v>5</v>
      </c>
      <c r="AC69" s="2" t="str">
        <f>INDEX(Sheet5!$A:$BL,IF($A$1,MATCH(RIGHT($A69,LEN($A69)-1),Sheet5!$A:$A,0),MATCH($C69,Sheet5!$B:$B,0)),MATCH(AC$1,Sheet5!$A$1:$BL$1,0))</f>
        <v>V</v>
      </c>
      <c r="AD69" s="2" t="str">
        <f>INDEX(Sheet5!$A:$BL,IF($A$1,MATCH(RIGHT($A69,LEN($A69)-1),Sheet5!$A:$A,0),MATCH($C69,Sheet5!$B:$B,0)),MATCH(AD$1,Sheet5!$A$1:$BL$1,0))</f>
        <v>52303474</v>
      </c>
      <c r="AE69" s="2" t="str">
        <f>INDEX(Sheet5!$A:$BL,IF($A$1,MATCH(RIGHT($A69,LEN($A69)-1),Sheet5!$A:$A,0),MATCH($C69,Sheet5!$B:$B,0)),MATCH(AE$1,Sheet5!$A$1:$BL$1,0))</f>
        <v/>
      </c>
      <c r="AF69" s="2" t="str">
        <f>INDEX(Sheet5!$A:$BL,IF($A$1,MATCH(RIGHT($A69,LEN($A69)-1),Sheet5!$A:$A,0),MATCH($C69,Sheet5!$B:$B,0)),MATCH(AF$1,Sheet5!$A$1:$BL$1,0))</f>
        <v>20120723</v>
      </c>
      <c r="AG69" s="2" t="str">
        <f>INDEX(Sheet5!$A:$BL,IF($A$1,MATCH(RIGHT($A69,LEN($A69)-1),Sheet5!$A:$A,0),MATCH($C69,Sheet5!$B:$B,0)),MATCH(AG$1,Sheet5!$A$1:$BL$1,0))</f>
        <v/>
      </c>
      <c r="AH69" s="2" t="str">
        <f>INDEX(Sheet5!$A:$BL,IF($A$1,MATCH(RIGHT($A69,LEN($A69)-1),Sheet5!$A:$A,0),MATCH($C69,Sheet5!$B:$B,0)),MATCH(AH$1,Sheet5!$A$1:$BL$1,0))</f>
        <v/>
      </c>
      <c r="AI69" s="2" t="str">
        <f>INDEX(Sheet5!$A:$BL,IF($A$1,MATCH(RIGHT($A69,LEN($A69)-1),Sheet5!$A:$A,0),MATCH($C69,Sheet5!$B:$B,0)),MATCH(AI$1,Sheet5!$A$1:$BL$1,0))</f>
        <v/>
      </c>
      <c r="AJ69" s="2" t="str">
        <f>INDEX(Sheet5!$A:$BL,IF($A$1,MATCH(RIGHT($A69,LEN($A69)-1),Sheet5!$A:$A,0),MATCH($C69,Sheet5!$B:$B,0)),MATCH(AJ$1,Sheet5!$A$1:$BL$1,0))</f>
        <v/>
      </c>
      <c r="AK69" s="2" t="str">
        <f>INDEX(Sheet5!$A:$BL,IF($A$1,MATCH(RIGHT($A69,LEN($A69)-1),Sheet5!$A:$A,0),MATCH($C69,Sheet5!$B:$B,0)),MATCH(AK$1,Sheet5!$A$1:$BL$1,0))</f>
        <v/>
      </c>
      <c r="AL69" s="2" t="str">
        <f>INDEX(Sheet5!$A:$BL,IF($A$1,MATCH(RIGHT($A69,LEN($A69)-1),Sheet5!$A:$A,0),MATCH($C69,Sheet5!$B:$B,0)),MATCH(AL$1,Sheet5!$A$1:$BL$1,0))</f>
        <v>20231130</v>
      </c>
      <c r="AM69" s="2" t="str">
        <f>INDEX(Sheet5!$A:$BL,IF($A$1,MATCH(RIGHT($A69,LEN($A69)-1),Sheet5!$A:$A,0),MATCH($C69,Sheet5!$B:$B,0)),MATCH(AM$1,Sheet5!$A$1:$BL$1,0))</f>
        <v>01080941</v>
      </c>
      <c r="AN69" s="2" t="str">
        <f>INDEX(Sheet5!$A:$BL,IF($A$1,MATCH(RIGHT($A69,LEN($A69)-1),Sheet5!$A:$A,0),MATCH($C69,Sheet5!$B:$B,0)),MATCH(AN$1,Sheet5!$A$1:$BL$1,0))</f>
        <v/>
      </c>
      <c r="AO69" s="2" t="str">
        <f>INDEX(Sheet5!$A:$BL,IF($A$1,MATCH(RIGHT($A69,LEN($A69)-1),Sheet5!$A:$A,0),MATCH($C69,Sheet5!$B:$B,0)),MATCH(AO$1,Sheet5!$A$1:$BL$1,0))</f>
        <v/>
      </c>
      <c r="AP69" s="2" t="str">
        <f>INDEX(Sheet5!$A:$BL,IF($A$1,MATCH(RIGHT($A69,LEN($A69)-1),Sheet5!$A:$A,0),MATCH($C69,Sheet5!$B:$B,0)),MATCH(AP$1,Sheet5!$A$1:$BL$1,0))</f>
        <v>A9873C</v>
      </c>
      <c r="AQ69" s="2" t="str">
        <f>INDEX(Sheet5!$A:$BL,IF($A$1,MATCH(RIGHT($A69,LEN($A69)-1),Sheet5!$A:$A,0),MATCH($C69,Sheet5!$B:$B,0)),MATCH(AQ$1,Sheet5!$A$1:$BL$1,0))</f>
        <v>4220016^</v>
      </c>
      <c r="AR69" s="2">
        <f>INDEX(Sheet5!$A:$BL,IF($A$1,MATCH(RIGHT($A69,LEN($A69)-1),Sheet5!$A:$A,0),MATCH($C69,Sheet5!$B:$B,0)),MATCH(AR$1,Sheet5!$A$1:$BL$1,0))</f>
        <v>44092</v>
      </c>
      <c r="AS69" s="2">
        <f>INDEX(Sheet5!$A:$BL,IF($A$1,MATCH(RIGHT($A69,LEN($A69)-1),Sheet5!$A:$A,0),MATCH($C69,Sheet5!$B:$B,0)),MATCH(AS$1,Sheet5!$A$1:$BL$1,0))</f>
        <v>41967</v>
      </c>
      <c r="AT69" s="2">
        <f>INDEX(Sheet5!$A:$BL,IF($A$1,MATCH(RIGHT($A69,LEN($A69)-1),Sheet5!$A:$A,0),MATCH($C69,Sheet5!$B:$B,0)),MATCH(AT$1,Sheet5!$A$1:$BL$1,0))</f>
        <v>41113</v>
      </c>
      <c r="AU69" s="2">
        <f>INDEX(Sheet5!$A:$BL,IF($A$1,MATCH(RIGHT($A69,LEN($A69)-1),Sheet5!$A:$A,0),MATCH($C69,Sheet5!$B:$B,0)),MATCH(AU$1,Sheet5!$A$1:$BL$1,0))</f>
        <v>45260</v>
      </c>
    </row>
    <row r="70" spans="1:47" hidden="1" x14ac:dyDescent="0.25">
      <c r="A70" t="s">
        <v>585</v>
      </c>
      <c r="B70" t="s">
        <v>11</v>
      </c>
      <c r="C70" t="s">
        <v>586</v>
      </c>
      <c r="E70" t="s">
        <v>14</v>
      </c>
      <c r="H70">
        <v>2012</v>
      </c>
      <c r="I70" s="2" t="str">
        <f>INDEX(Sheet5!$A:$BL,IF($A$1,MATCH(RIGHT($A70,LEN($A70)-1),Sheet5!$A:$A,0),MATCH($C70,Sheet5!$B:$B,0)),MATCH(I$1,Sheet5!$A$1:$BL$1,0))</f>
        <v>411TF</v>
      </c>
      <c r="J70" s="2" t="str">
        <f>INDEX(Sheet5!$A:$BL,IF($A$1,MATCH(RIGHT($A70,LEN($A70)-1),Sheet5!$A:$A,0),MATCH($C70,Sheet5!$B:$B,0)),MATCH(J$1,Sheet5!$A$1:$BL$1,0))</f>
        <v>RC-74</v>
      </c>
      <c r="K70" s="2" t="str">
        <f>INDEX(Sheet5!$A:$BL,IF($A$1,MATCH(RIGHT($A70,LEN($A70)-1),Sheet5!$A:$A,0),MATCH($C70,Sheet5!$B:$B,0)),MATCH(K$1,Sheet5!$A$1:$BL$1,0))</f>
        <v>4220016</v>
      </c>
      <c r="L70" s="2" t="str">
        <f>INDEX(Sheet5!$A:$BL,IF($A$1,MATCH(RIGHT($A70,LEN($A70)-1),Sheet5!$A:$A,0),MATCH($C70,Sheet5!$B:$B,0)),MATCH(L$1,Sheet5!$A$1:$BL$1,0))</f>
        <v>52187</v>
      </c>
      <c r="M70" s="2">
        <f>INDEX(Sheet5!$A:$BL,IF($A$1,MATCH(RIGHT($A70,LEN($A70)-1),Sheet5!$A:$A,0),MATCH($C70,Sheet5!$B:$B,0)),MATCH(M$1,Sheet5!$A$1:$BL$1,0))</f>
        <v>2012</v>
      </c>
      <c r="N70" s="2">
        <f>INDEX(Sheet5!$A:$BL,IF($A$1,MATCH(RIGHT($A70,LEN($A70)-1),Sheet5!$A:$A,0),MATCH($C70,Sheet5!$B:$B,0)),MATCH(N$1,Sheet5!$A$1:$BL$1,0))</f>
        <v>7</v>
      </c>
      <c r="O70" s="2" t="str">
        <f>INDEX(Sheet5!$A:$BL,IF($A$1,MATCH(RIGHT($A70,LEN($A70)-1),Sheet5!$A:$A,0),MATCH($C70,Sheet5!$B:$B,0)),MATCH(O$1,Sheet5!$A$1:$BL$1,0))</f>
        <v>MAPLE HOLDINGS LLC</v>
      </c>
      <c r="P70" s="2" t="str">
        <f>INDEX(Sheet5!$A:$BL,IF($A$1,MATCH(RIGHT($A70,LEN($A70)-1),Sheet5!$A:$A,0),MATCH($C70,Sheet5!$B:$B,0)),MATCH(P$1,Sheet5!$A$1:$BL$1,0))</f>
        <v>11150 OVERBROOK STE 210</v>
      </c>
      <c r="Q70" s="2" t="str">
        <f>INDEX(Sheet5!$A:$BL,IF($A$1,MATCH(RIGHT($A70,LEN($A70)-1),Sheet5!$A:$A,0),MATCH($C70,Sheet5!$B:$B,0)),MATCH(Q$1,Sheet5!$A$1:$BL$1,0))</f>
        <v/>
      </c>
      <c r="R70" s="2" t="str">
        <f>INDEX(Sheet5!$A:$BL,IF($A$1,MATCH(RIGHT($A70,LEN($A70)-1),Sheet5!$A:$A,0),MATCH($C70,Sheet5!$B:$B,0)),MATCH(R$1,Sheet5!$A$1:$BL$1,0))</f>
        <v>LEAWOOD</v>
      </c>
      <c r="S70" s="2" t="str">
        <f>INDEX(Sheet5!$A:$BL,IF($A$1,MATCH(RIGHT($A70,LEN($A70)-1),Sheet5!$A:$A,0),MATCH($C70,Sheet5!$B:$B,0)),MATCH(S$1,Sheet5!$A$1:$BL$1,0))</f>
        <v>KS</v>
      </c>
      <c r="T70" s="2" t="str">
        <f>INDEX(Sheet5!$A:$BL,IF($A$1,MATCH(RIGHT($A70,LEN($A70)-1),Sheet5!$A:$A,0),MATCH($C70,Sheet5!$B:$B,0)),MATCH(T$1,Sheet5!$A$1:$BL$1,0))</f>
        <v>66211</v>
      </c>
      <c r="U70" s="2" t="str">
        <f>INDEX(Sheet5!$A:$BL,IF($A$1,MATCH(RIGHT($A70,LEN($A70)-1),Sheet5!$A:$A,0),MATCH($C70,Sheet5!$B:$B,0)),MATCH(U$1,Sheet5!$A$1:$BL$1,0))</f>
        <v>3</v>
      </c>
      <c r="V70" s="2">
        <f>INDEX(Sheet5!$A:$BL,IF($A$1,MATCH(RIGHT($A70,LEN($A70)-1),Sheet5!$A:$A,0),MATCH($C70,Sheet5!$B:$B,0)),MATCH(V$1,Sheet5!$A$1:$BL$1,0))</f>
        <v>91</v>
      </c>
      <c r="W70" s="2" t="str">
        <f>INDEX(Sheet5!$A:$BL,IF($A$1,MATCH(RIGHT($A70,LEN($A70)-1),Sheet5!$A:$A,0),MATCH($C70,Sheet5!$B:$B,0)),MATCH(W$1,Sheet5!$A$1:$BL$1,0))</f>
        <v>US</v>
      </c>
      <c r="X70" s="2" t="str">
        <f>INDEX(Sheet5!$A:$BL,IF($A$1,MATCH(RIGHT($A70,LEN($A70)-1),Sheet5!$A:$A,0),MATCH($C70,Sheet5!$B:$B,0)),MATCH(X$1,Sheet5!$A$1:$BL$1,0))</f>
        <v>20180810</v>
      </c>
      <c r="Y70" s="2" t="str">
        <f>INDEX(Sheet5!$A:$BL,IF($A$1,MATCH(RIGHT($A70,LEN($A70)-1),Sheet5!$A:$A,0),MATCH($C70,Sheet5!$B:$B,0)),MATCH(Y$1,Sheet5!$A$1:$BL$1,0))</f>
        <v>20130129</v>
      </c>
      <c r="Z70" s="2" t="str">
        <f>INDEX(Sheet5!$A:$BL,IF($A$1,MATCH(RIGHT($A70,LEN($A70)-1),Sheet5!$A:$A,0),MATCH($C70,Sheet5!$B:$B,0)),MATCH(Z$1,Sheet5!$A$1:$BL$1,0))</f>
        <v>1T</v>
      </c>
      <c r="AA70" s="2" t="str">
        <f>INDEX(Sheet5!$A:$BL,IF($A$1,MATCH(RIGHT($A70,LEN($A70)-1),Sheet5!$A:$A,0),MATCH($C70,Sheet5!$B:$B,0)),MATCH(AA$1,Sheet5!$A$1:$BL$1,0))</f>
        <v>5</v>
      </c>
      <c r="AB70" s="2">
        <f>INDEX(Sheet5!$A:$BL,IF($A$1,MATCH(RIGHT($A70,LEN($A70)-1),Sheet5!$A:$A,0),MATCH($C70,Sheet5!$B:$B,0)),MATCH(AB$1,Sheet5!$A$1:$BL$1,0))</f>
        <v>5</v>
      </c>
      <c r="AC70" s="2" t="str">
        <f>INDEX(Sheet5!$A:$BL,IF($A$1,MATCH(RIGHT($A70,LEN($A70)-1),Sheet5!$A:$A,0),MATCH($C70,Sheet5!$B:$B,0)),MATCH(AC$1,Sheet5!$A$1:$BL$1,0))</f>
        <v>V</v>
      </c>
      <c r="AD70" s="2" t="str">
        <f>INDEX(Sheet5!$A:$BL,IF($A$1,MATCH(RIGHT($A70,LEN($A70)-1),Sheet5!$A:$A,0),MATCH($C70,Sheet5!$B:$B,0)),MATCH(AD$1,Sheet5!$A$1:$BL$1,0))</f>
        <v>51154606</v>
      </c>
      <c r="AE70" s="2" t="str">
        <f>INDEX(Sheet5!$A:$BL,IF($A$1,MATCH(RIGHT($A70,LEN($A70)-1),Sheet5!$A:$A,0),MATCH($C70,Sheet5!$B:$B,0)),MATCH(AE$1,Sheet5!$A$1:$BL$1,0))</f>
        <v/>
      </c>
      <c r="AF70" s="2" t="str">
        <f>INDEX(Sheet5!$A:$BL,IF($A$1,MATCH(RIGHT($A70,LEN($A70)-1),Sheet5!$A:$A,0),MATCH($C70,Sheet5!$B:$B,0)),MATCH(AF$1,Sheet5!$A$1:$BL$1,0))</f>
        <v>20120517</v>
      </c>
      <c r="AG70" s="2" t="str">
        <f>INDEX(Sheet5!$A:$BL,IF($A$1,MATCH(RIGHT($A70,LEN($A70)-1),Sheet5!$A:$A,0),MATCH($C70,Sheet5!$B:$B,0)),MATCH(AG$1,Sheet5!$A$1:$BL$1,0))</f>
        <v/>
      </c>
      <c r="AH70" s="2" t="str">
        <f>INDEX(Sheet5!$A:$BL,IF($A$1,MATCH(RIGHT($A70,LEN($A70)-1),Sheet5!$A:$A,0),MATCH($C70,Sheet5!$B:$B,0)),MATCH(AH$1,Sheet5!$A$1:$BL$1,0))</f>
        <v/>
      </c>
      <c r="AI70" s="2" t="str">
        <f>INDEX(Sheet5!$A:$BL,IF($A$1,MATCH(RIGHT($A70,LEN($A70)-1),Sheet5!$A:$A,0),MATCH($C70,Sheet5!$B:$B,0)),MATCH(AI$1,Sheet5!$A$1:$BL$1,0))</f>
        <v/>
      </c>
      <c r="AJ70" s="2" t="str">
        <f>INDEX(Sheet5!$A:$BL,IF($A$1,MATCH(RIGHT($A70,LEN($A70)-1),Sheet5!$A:$A,0),MATCH($C70,Sheet5!$B:$B,0)),MATCH(AJ$1,Sheet5!$A$1:$BL$1,0))</f>
        <v/>
      </c>
      <c r="AK70" s="2" t="str">
        <f>INDEX(Sheet5!$A:$BL,IF($A$1,MATCH(RIGHT($A70,LEN($A70)-1),Sheet5!$A:$A,0),MATCH($C70,Sheet5!$B:$B,0)),MATCH(AK$1,Sheet5!$A$1:$BL$1,0))</f>
        <v/>
      </c>
      <c r="AL70" s="2" t="str">
        <f>INDEX(Sheet5!$A:$BL,IF($A$1,MATCH(RIGHT($A70,LEN($A70)-1),Sheet5!$A:$A,0),MATCH($C70,Sheet5!$B:$B,0)),MATCH(AL$1,Sheet5!$A$1:$BL$1,0))</f>
        <v>20220131</v>
      </c>
      <c r="AM70" s="2" t="str">
        <f>INDEX(Sheet5!$A:$BL,IF($A$1,MATCH(RIGHT($A70,LEN($A70)-1),Sheet5!$A:$A,0),MATCH($C70,Sheet5!$B:$B,0)),MATCH(AM$1,Sheet5!$A$1:$BL$1,0))</f>
        <v>01080951</v>
      </c>
      <c r="AN70" s="2" t="str">
        <f>INDEX(Sheet5!$A:$BL,IF($A$1,MATCH(RIGHT($A70,LEN($A70)-1),Sheet5!$A:$A,0),MATCH($C70,Sheet5!$B:$B,0)),MATCH(AN$1,Sheet5!$A$1:$BL$1,0))</f>
        <v/>
      </c>
      <c r="AO70" s="2" t="str">
        <f>INDEX(Sheet5!$A:$BL,IF($A$1,MATCH(RIGHT($A70,LEN($A70)-1),Sheet5!$A:$A,0),MATCH($C70,Sheet5!$B:$B,0)),MATCH(AO$1,Sheet5!$A$1:$BL$1,0))</f>
        <v/>
      </c>
      <c r="AP70" s="2" t="str">
        <f>INDEX(Sheet5!$A:$BL,IF($A$1,MATCH(RIGHT($A70,LEN($A70)-1),Sheet5!$A:$A,0),MATCH($C70,Sheet5!$B:$B,0)),MATCH(AP$1,Sheet5!$A$1:$BL$1,0))</f>
        <v>A4D986</v>
      </c>
      <c r="AQ70" s="2" t="str">
        <f>INDEX(Sheet5!$A:$BL,IF($A$1,MATCH(RIGHT($A70,LEN($A70)-1),Sheet5!$A:$A,0),MATCH($C70,Sheet5!$B:$B,0)),MATCH(AQ$1,Sheet5!$A$1:$BL$1,0))</f>
        <v>4220016^</v>
      </c>
      <c r="AR70" s="2">
        <f>INDEX(Sheet5!$A:$BL,IF($A$1,MATCH(RIGHT($A70,LEN($A70)-1),Sheet5!$A:$A,0),MATCH($C70,Sheet5!$B:$B,0)),MATCH(AR$1,Sheet5!$A$1:$BL$1,0))</f>
        <v>43322</v>
      </c>
      <c r="AS70" s="2">
        <f>INDEX(Sheet5!$A:$BL,IF($A$1,MATCH(RIGHT($A70,LEN($A70)-1),Sheet5!$A:$A,0),MATCH($C70,Sheet5!$B:$B,0)),MATCH(AS$1,Sheet5!$A$1:$BL$1,0))</f>
        <v>41303</v>
      </c>
      <c r="AT70" s="2">
        <f>INDEX(Sheet5!$A:$BL,IF($A$1,MATCH(RIGHT($A70,LEN($A70)-1),Sheet5!$A:$A,0),MATCH($C70,Sheet5!$B:$B,0)),MATCH(AT$1,Sheet5!$A$1:$BL$1,0))</f>
        <v>41046</v>
      </c>
      <c r="AU70" s="2">
        <f>INDEX(Sheet5!$A:$BL,IF($A$1,MATCH(RIGHT($A70,LEN($A70)-1),Sheet5!$A:$A,0),MATCH($C70,Sheet5!$B:$B,0)),MATCH(AU$1,Sheet5!$A$1:$BL$1,0))</f>
        <v>44592</v>
      </c>
    </row>
    <row r="71" spans="1:47" x14ac:dyDescent="0.25">
      <c r="A71" t="s">
        <v>590</v>
      </c>
      <c r="B71" t="s">
        <v>11</v>
      </c>
      <c r="C71" t="s">
        <v>591</v>
      </c>
      <c r="E71" t="s">
        <v>14</v>
      </c>
      <c r="G71" t="s">
        <v>301</v>
      </c>
      <c r="H71">
        <v>2012</v>
      </c>
      <c r="I71" s="2" t="e">
        <f>INDEX(Sheet5!$A:$BL,IF($A$1,MATCH(RIGHT($A71,LEN($A71)-1),Sheet5!$A:$A,0),MATCH($C71,Sheet5!$B:$B,0)),MATCH(I$1,Sheet5!$A$1:$BL$1,0))</f>
        <v>#N/A</v>
      </c>
      <c r="J71" s="2" t="e">
        <f>INDEX(Sheet5!$A:$BL,IF($A$1,MATCH(RIGHT($A71,LEN($A71)-1),Sheet5!$A:$A,0),MATCH($C71,Sheet5!$B:$B,0)),MATCH(J$1,Sheet5!$A$1:$BL$1,0))</f>
        <v>#N/A</v>
      </c>
      <c r="K71" s="2" t="e">
        <f>INDEX(Sheet5!$A:$BL,IF($A$1,MATCH(RIGHT($A71,LEN($A71)-1),Sheet5!$A:$A,0),MATCH($C71,Sheet5!$B:$B,0)),MATCH(K$1,Sheet5!$A$1:$BL$1,0))</f>
        <v>#N/A</v>
      </c>
      <c r="L71" s="2" t="e">
        <f>INDEX(Sheet5!$A:$BL,IF($A$1,MATCH(RIGHT($A71,LEN($A71)-1),Sheet5!$A:$A,0),MATCH($C71,Sheet5!$B:$B,0)),MATCH(L$1,Sheet5!$A$1:$BL$1,0))</f>
        <v>#N/A</v>
      </c>
      <c r="M71" s="2" t="e">
        <f>INDEX(Sheet5!$A:$BL,IF($A$1,MATCH(RIGHT($A71,LEN($A71)-1),Sheet5!$A:$A,0),MATCH($C71,Sheet5!$B:$B,0)),MATCH(M$1,Sheet5!$A$1:$BL$1,0))</f>
        <v>#N/A</v>
      </c>
      <c r="N71" s="2" t="e">
        <f>INDEX(Sheet5!$A:$BL,IF($A$1,MATCH(RIGHT($A71,LEN($A71)-1),Sheet5!$A:$A,0),MATCH($C71,Sheet5!$B:$B,0)),MATCH(N$1,Sheet5!$A$1:$BL$1,0))</f>
        <v>#N/A</v>
      </c>
      <c r="O71" s="2" t="e">
        <f>INDEX(Sheet5!$A:$BL,IF($A$1,MATCH(RIGHT($A71,LEN($A71)-1),Sheet5!$A:$A,0),MATCH($C71,Sheet5!$B:$B,0)),MATCH(O$1,Sheet5!$A$1:$BL$1,0))</f>
        <v>#N/A</v>
      </c>
      <c r="P71" s="2" t="e">
        <f>INDEX(Sheet5!$A:$BL,IF($A$1,MATCH(RIGHT($A71,LEN($A71)-1),Sheet5!$A:$A,0),MATCH($C71,Sheet5!$B:$B,0)),MATCH(P$1,Sheet5!$A$1:$BL$1,0))</f>
        <v>#N/A</v>
      </c>
      <c r="Q71" s="2" t="e">
        <f>INDEX(Sheet5!$A:$BL,IF($A$1,MATCH(RIGHT($A71,LEN($A71)-1),Sheet5!$A:$A,0),MATCH($C71,Sheet5!$B:$B,0)),MATCH(Q$1,Sheet5!$A$1:$BL$1,0))</f>
        <v>#N/A</v>
      </c>
      <c r="R71" s="2" t="e">
        <f>INDEX(Sheet5!$A:$BL,IF($A$1,MATCH(RIGHT($A71,LEN($A71)-1),Sheet5!$A:$A,0),MATCH($C71,Sheet5!$B:$B,0)),MATCH(R$1,Sheet5!$A$1:$BL$1,0))</f>
        <v>#N/A</v>
      </c>
      <c r="S71" s="2" t="e">
        <f>INDEX(Sheet5!$A:$BL,IF($A$1,MATCH(RIGHT($A71,LEN($A71)-1),Sheet5!$A:$A,0),MATCH($C71,Sheet5!$B:$B,0)),MATCH(S$1,Sheet5!$A$1:$BL$1,0))</f>
        <v>#N/A</v>
      </c>
      <c r="T71" s="2" t="e">
        <f>INDEX(Sheet5!$A:$BL,IF($A$1,MATCH(RIGHT($A71,LEN($A71)-1),Sheet5!$A:$A,0),MATCH($C71,Sheet5!$B:$B,0)),MATCH(T$1,Sheet5!$A$1:$BL$1,0))</f>
        <v>#N/A</v>
      </c>
      <c r="U71" s="2" t="e">
        <f>INDEX(Sheet5!$A:$BL,IF($A$1,MATCH(RIGHT($A71,LEN($A71)-1),Sheet5!$A:$A,0),MATCH($C71,Sheet5!$B:$B,0)),MATCH(U$1,Sheet5!$A$1:$BL$1,0))</f>
        <v>#N/A</v>
      </c>
      <c r="V71" s="2" t="e">
        <f>INDEX(Sheet5!$A:$BL,IF($A$1,MATCH(RIGHT($A71,LEN($A71)-1),Sheet5!$A:$A,0),MATCH($C71,Sheet5!$B:$B,0)),MATCH(V$1,Sheet5!$A$1:$BL$1,0))</f>
        <v>#N/A</v>
      </c>
      <c r="W71" s="2" t="e">
        <f>INDEX(Sheet5!$A:$BL,IF($A$1,MATCH(RIGHT($A71,LEN($A71)-1),Sheet5!$A:$A,0),MATCH($C71,Sheet5!$B:$B,0)),MATCH(W$1,Sheet5!$A$1:$BL$1,0))</f>
        <v>#N/A</v>
      </c>
      <c r="X71" s="2" t="e">
        <f>INDEX(Sheet5!$A:$BL,IF($A$1,MATCH(RIGHT($A71,LEN($A71)-1),Sheet5!$A:$A,0),MATCH($C71,Sheet5!$B:$B,0)),MATCH(X$1,Sheet5!$A$1:$BL$1,0))</f>
        <v>#N/A</v>
      </c>
      <c r="Y71" s="2" t="e">
        <f>INDEX(Sheet5!$A:$BL,IF($A$1,MATCH(RIGHT($A71,LEN($A71)-1),Sheet5!$A:$A,0),MATCH($C71,Sheet5!$B:$B,0)),MATCH(Y$1,Sheet5!$A$1:$BL$1,0))</f>
        <v>#N/A</v>
      </c>
      <c r="Z71" s="2" t="e">
        <f>INDEX(Sheet5!$A:$BL,IF($A$1,MATCH(RIGHT($A71,LEN($A71)-1),Sheet5!$A:$A,0),MATCH($C71,Sheet5!$B:$B,0)),MATCH(Z$1,Sheet5!$A$1:$BL$1,0))</f>
        <v>#N/A</v>
      </c>
      <c r="AA71" s="2" t="e">
        <f>INDEX(Sheet5!$A:$BL,IF($A$1,MATCH(RIGHT($A71,LEN($A71)-1),Sheet5!$A:$A,0),MATCH($C71,Sheet5!$B:$B,0)),MATCH(AA$1,Sheet5!$A$1:$BL$1,0))</f>
        <v>#N/A</v>
      </c>
      <c r="AB71" s="2" t="e">
        <f>INDEX(Sheet5!$A:$BL,IF($A$1,MATCH(RIGHT($A71,LEN($A71)-1),Sheet5!$A:$A,0),MATCH($C71,Sheet5!$B:$B,0)),MATCH(AB$1,Sheet5!$A$1:$BL$1,0))</f>
        <v>#N/A</v>
      </c>
      <c r="AC71" s="2" t="e">
        <f>INDEX(Sheet5!$A:$BL,IF($A$1,MATCH(RIGHT($A71,LEN($A71)-1),Sheet5!$A:$A,0),MATCH($C71,Sheet5!$B:$B,0)),MATCH(AC$1,Sheet5!$A$1:$BL$1,0))</f>
        <v>#N/A</v>
      </c>
      <c r="AD71" s="2" t="e">
        <f>INDEX(Sheet5!$A:$BL,IF($A$1,MATCH(RIGHT($A71,LEN($A71)-1),Sheet5!$A:$A,0),MATCH($C71,Sheet5!$B:$B,0)),MATCH(AD$1,Sheet5!$A$1:$BL$1,0))</f>
        <v>#N/A</v>
      </c>
      <c r="AE71" s="2" t="e">
        <f>INDEX(Sheet5!$A:$BL,IF($A$1,MATCH(RIGHT($A71,LEN($A71)-1),Sheet5!$A:$A,0),MATCH($C71,Sheet5!$B:$B,0)),MATCH(AE$1,Sheet5!$A$1:$BL$1,0))</f>
        <v>#N/A</v>
      </c>
      <c r="AF71" s="2" t="e">
        <f>INDEX(Sheet5!$A:$BL,IF($A$1,MATCH(RIGHT($A71,LEN($A71)-1),Sheet5!$A:$A,0),MATCH($C71,Sheet5!$B:$B,0)),MATCH(AF$1,Sheet5!$A$1:$BL$1,0))</f>
        <v>#N/A</v>
      </c>
      <c r="AG71" s="2" t="e">
        <f>INDEX(Sheet5!$A:$BL,IF($A$1,MATCH(RIGHT($A71,LEN($A71)-1),Sheet5!$A:$A,0),MATCH($C71,Sheet5!$B:$B,0)),MATCH(AG$1,Sheet5!$A$1:$BL$1,0))</f>
        <v>#N/A</v>
      </c>
      <c r="AH71" s="2" t="e">
        <f>INDEX(Sheet5!$A:$BL,IF($A$1,MATCH(RIGHT($A71,LEN($A71)-1),Sheet5!$A:$A,0),MATCH($C71,Sheet5!$B:$B,0)),MATCH(AH$1,Sheet5!$A$1:$BL$1,0))</f>
        <v>#N/A</v>
      </c>
      <c r="AI71" s="2" t="e">
        <f>INDEX(Sheet5!$A:$BL,IF($A$1,MATCH(RIGHT($A71,LEN($A71)-1),Sheet5!$A:$A,0),MATCH($C71,Sheet5!$B:$B,0)),MATCH(AI$1,Sheet5!$A$1:$BL$1,0))</f>
        <v>#N/A</v>
      </c>
      <c r="AJ71" s="2" t="e">
        <f>INDEX(Sheet5!$A:$BL,IF($A$1,MATCH(RIGHT($A71,LEN($A71)-1),Sheet5!$A:$A,0),MATCH($C71,Sheet5!$B:$B,0)),MATCH(AJ$1,Sheet5!$A$1:$BL$1,0))</f>
        <v>#N/A</v>
      </c>
      <c r="AK71" s="2" t="e">
        <f>INDEX(Sheet5!$A:$BL,IF($A$1,MATCH(RIGHT($A71,LEN($A71)-1),Sheet5!$A:$A,0),MATCH($C71,Sheet5!$B:$B,0)),MATCH(AK$1,Sheet5!$A$1:$BL$1,0))</f>
        <v>#N/A</v>
      </c>
      <c r="AL71" s="2" t="e">
        <f>INDEX(Sheet5!$A:$BL,IF($A$1,MATCH(RIGHT($A71,LEN($A71)-1),Sheet5!$A:$A,0),MATCH($C71,Sheet5!$B:$B,0)),MATCH(AL$1,Sheet5!$A$1:$BL$1,0))</f>
        <v>#N/A</v>
      </c>
      <c r="AM71" s="2" t="e">
        <f>INDEX(Sheet5!$A:$BL,IF($A$1,MATCH(RIGHT($A71,LEN($A71)-1),Sheet5!$A:$A,0),MATCH($C71,Sheet5!$B:$B,0)),MATCH(AM$1,Sheet5!$A$1:$BL$1,0))</f>
        <v>#N/A</v>
      </c>
      <c r="AN71" s="2" t="e">
        <f>INDEX(Sheet5!$A:$BL,IF($A$1,MATCH(RIGHT($A71,LEN($A71)-1),Sheet5!$A:$A,0),MATCH($C71,Sheet5!$B:$B,0)),MATCH(AN$1,Sheet5!$A$1:$BL$1,0))</f>
        <v>#N/A</v>
      </c>
      <c r="AO71" s="2" t="e">
        <f>INDEX(Sheet5!$A:$BL,IF($A$1,MATCH(RIGHT($A71,LEN($A71)-1),Sheet5!$A:$A,0),MATCH($C71,Sheet5!$B:$B,0)),MATCH(AO$1,Sheet5!$A$1:$BL$1,0))</f>
        <v>#N/A</v>
      </c>
      <c r="AP71" s="2" t="e">
        <f>INDEX(Sheet5!$A:$BL,IF($A$1,MATCH(RIGHT($A71,LEN($A71)-1),Sheet5!$A:$A,0),MATCH($C71,Sheet5!$B:$B,0)),MATCH(AP$1,Sheet5!$A$1:$BL$1,0))</f>
        <v>#N/A</v>
      </c>
      <c r="AQ71" s="2" t="e">
        <f>INDEX(Sheet5!$A:$BL,IF($A$1,MATCH(RIGHT($A71,LEN($A71)-1),Sheet5!$A:$A,0),MATCH($C71,Sheet5!$B:$B,0)),MATCH(AQ$1,Sheet5!$A$1:$BL$1,0))</f>
        <v>#N/A</v>
      </c>
      <c r="AR71" s="2" t="e">
        <f>INDEX(Sheet5!$A:$BL,IF($A$1,MATCH(RIGHT($A71,LEN($A71)-1),Sheet5!$A:$A,0),MATCH($C71,Sheet5!$B:$B,0)),MATCH(AR$1,Sheet5!$A$1:$BL$1,0))</f>
        <v>#N/A</v>
      </c>
      <c r="AS71" s="2" t="e">
        <f>INDEX(Sheet5!$A:$BL,IF($A$1,MATCH(RIGHT($A71,LEN($A71)-1),Sheet5!$A:$A,0),MATCH($C71,Sheet5!$B:$B,0)),MATCH(AS$1,Sheet5!$A$1:$BL$1,0))</f>
        <v>#N/A</v>
      </c>
      <c r="AT71" s="2" t="e">
        <f>INDEX(Sheet5!$A:$BL,IF($A$1,MATCH(RIGHT($A71,LEN($A71)-1),Sheet5!$A:$A,0),MATCH($C71,Sheet5!$B:$B,0)),MATCH(AT$1,Sheet5!$A$1:$BL$1,0))</f>
        <v>#N/A</v>
      </c>
      <c r="AU71" s="2" t="e">
        <f>INDEX(Sheet5!$A:$BL,IF($A$1,MATCH(RIGHT($A71,LEN($A71)-1),Sheet5!$A:$A,0),MATCH($C71,Sheet5!$B:$B,0)),MATCH(AU$1,Sheet5!$A$1:$BL$1,0))</f>
        <v>#N/A</v>
      </c>
    </row>
  </sheetData>
  <autoFilter ref="A1:AU72" xr:uid="{CD9A02EC-4AA4-46C8-99DB-876060449DD1}">
    <filterColumn colId="0">
      <customFilters>
        <customFilter operator="notEqual" val="N*"/>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Sheet5</vt:lpstr>
      <vt:lpstr>Sheet4</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Carlson</dc:creator>
  <cp:lastModifiedBy>Lee Carlson</cp:lastModifiedBy>
  <dcterms:created xsi:type="dcterms:W3CDTF">2021-03-30T13:15:02Z</dcterms:created>
  <dcterms:modified xsi:type="dcterms:W3CDTF">2021-04-02T12:58:32Z</dcterms:modified>
</cp:coreProperties>
</file>