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$ AviaGlobalGroup\AGG Client Info\Peregrine\"/>
    </mc:Choice>
  </mc:AlternateContent>
  <xr:revisionPtr revIDLastSave="0" documentId="8_{7B5DC794-0887-4335-83B8-325E8BEAEFEA}" xr6:coauthVersionLast="47" xr6:coauthVersionMax="47" xr10:uidLastSave="{00000000-0000-0000-0000-000000000000}"/>
  <bookViews>
    <workbookView xWindow="19080" yWindow="-120" windowWidth="19440" windowHeight="15150" activeTab="4" xr2:uid="{00000000-000D-0000-FFFF-FFFF00000000}"/>
  </bookViews>
  <sheets>
    <sheet name="F900" sheetId="5" r:id="rId1"/>
    <sheet name="F50" sheetId="4" r:id="rId2"/>
    <sheet name="CL 605" sheetId="3" r:id="rId3"/>
    <sheet name="G-IV" sheetId="2" r:id="rId4"/>
    <sheet name="Marketing data Operators 072821" sheetId="1" r:id="rId5"/>
  </sheets>
  <definedNames>
    <definedName name="_xlnm._FilterDatabase" localSheetId="0" hidden="1">'F900'!$A$1:$Z$437</definedName>
    <definedName name="_xlnm._FilterDatabase" localSheetId="4" hidden="1">'Marketing data Operators 072821'!$A$1:$Z$1717</definedName>
  </definedNames>
  <calcPr calcId="181029"/>
</workbook>
</file>

<file path=xl/calcChain.xml><?xml version="1.0" encoding="utf-8"?>
<calcChain xmlns="http://schemas.openxmlformats.org/spreadsheetml/2006/main">
  <c r="T75" i="5" l="1"/>
  <c r="T103" i="5"/>
  <c r="T160" i="5"/>
  <c r="T161" i="5"/>
  <c r="T166" i="5"/>
  <c r="T167" i="5"/>
  <c r="T206" i="5"/>
  <c r="S214" i="5"/>
  <c r="T214" i="5"/>
  <c r="S215" i="5"/>
  <c r="T215" i="5"/>
  <c r="S216" i="5"/>
  <c r="T216" i="5"/>
  <c r="S266" i="5"/>
  <c r="T266" i="5"/>
  <c r="T293" i="5"/>
  <c r="S294" i="5"/>
  <c r="S295" i="5"/>
  <c r="T360" i="5"/>
  <c r="S361" i="5"/>
  <c r="T361" i="5"/>
  <c r="T374" i="5"/>
  <c r="T392" i="5"/>
  <c r="S419" i="5"/>
  <c r="T419" i="5"/>
  <c r="I439" i="5"/>
  <c r="S6" i="4"/>
  <c r="T6" i="4"/>
  <c r="S124" i="4"/>
  <c r="T124" i="4"/>
  <c r="S159" i="4"/>
  <c r="T224" i="4"/>
  <c r="I257" i="4"/>
  <c r="S8" i="3"/>
  <c r="T14" i="3"/>
  <c r="T45" i="3"/>
  <c r="S57" i="3"/>
  <c r="S60" i="3"/>
  <c r="T60" i="3"/>
  <c r="T71" i="3"/>
  <c r="S73" i="3"/>
  <c r="T73" i="3"/>
  <c r="S90" i="3"/>
  <c r="T90" i="3"/>
  <c r="S98" i="3"/>
  <c r="T98" i="3"/>
  <c r="S100" i="3"/>
  <c r="T100" i="3"/>
  <c r="T111" i="3"/>
  <c r="S115" i="3"/>
  <c r="T115" i="3"/>
  <c r="S137" i="3"/>
  <c r="S170" i="3"/>
  <c r="T170" i="3"/>
  <c r="S184" i="3"/>
  <c r="T190" i="3"/>
  <c r="S197" i="3"/>
  <c r="T197" i="3"/>
  <c r="T203" i="3"/>
  <c r="I209" i="3"/>
  <c r="T6" i="2"/>
  <c r="T303" i="2"/>
  <c r="T326" i="2"/>
  <c r="T328" i="2"/>
  <c r="T355" i="2"/>
  <c r="I357" i="2"/>
</calcChain>
</file>

<file path=xl/sharedStrings.xml><?xml version="1.0" encoding="utf-8"?>
<sst xmlns="http://schemas.openxmlformats.org/spreadsheetml/2006/main" count="44016" uniqueCount="6283">
  <si>
    <t>Operator Type</t>
  </si>
  <si>
    <t>Operator Name</t>
  </si>
  <si>
    <t>Aircraft Manufacturer</t>
  </si>
  <si>
    <t>Aircraft Model</t>
  </si>
  <si>
    <t>Aircraft Variant</t>
  </si>
  <si>
    <t>Aircraft Full Name</t>
  </si>
  <si>
    <t>Type Variant</t>
  </si>
  <si>
    <t>Related Engine Model</t>
  </si>
  <si>
    <t>Aircraft In Service</t>
  </si>
  <si>
    <t>Aircraft Stored</t>
  </si>
  <si>
    <t>Aircraft On Order</t>
  </si>
  <si>
    <t>Aircraft Average Age</t>
  </si>
  <si>
    <t>City Name</t>
  </si>
  <si>
    <t>State Name</t>
  </si>
  <si>
    <t>State Abbreviation</t>
  </si>
  <si>
    <t>Zip Code</t>
  </si>
  <si>
    <t>Country Name</t>
  </si>
  <si>
    <t>Region Name</t>
  </si>
  <si>
    <t>Phone</t>
  </si>
  <si>
    <t>Fax</t>
  </si>
  <si>
    <t>Email</t>
  </si>
  <si>
    <t>Website</t>
  </si>
  <si>
    <t>Year Founded</t>
  </si>
  <si>
    <t>Business Types</t>
  </si>
  <si>
    <t>Helicopter Related</t>
  </si>
  <si>
    <t>Cage Codes</t>
  </si>
  <si>
    <t>Commercial Aviation</t>
  </si>
  <si>
    <t>Silver Airways Corp.</t>
  </si>
  <si>
    <t>ATR</t>
  </si>
  <si>
    <t>ATR42</t>
  </si>
  <si>
    <t>500 (42-600)</t>
  </si>
  <si>
    <t>ATR42-500</t>
  </si>
  <si>
    <t>ATR42-500 (42-600)</t>
  </si>
  <si>
    <t>Pratt &amp; Whitney Canada PW100</t>
  </si>
  <si>
    <t>Ft. Lauderdale</t>
  </si>
  <si>
    <t>Florida</t>
  </si>
  <si>
    <t>FL</t>
  </si>
  <si>
    <t>United States</t>
  </si>
  <si>
    <t>North America</t>
  </si>
  <si>
    <t>954-985-1500</t>
  </si>
  <si>
    <t>954-985-5245</t>
  </si>
  <si>
    <t>info@gosilver.com</t>
  </si>
  <si>
    <t>www.gosilver.com/</t>
  </si>
  <si>
    <t>Regional Air Carriers</t>
  </si>
  <si>
    <t>N</t>
  </si>
  <si>
    <t>ATR72</t>
  </si>
  <si>
    <t>212A (72-600)</t>
  </si>
  <si>
    <t>ATR72-600</t>
  </si>
  <si>
    <t>ATR72-212A (72-600)</t>
  </si>
  <si>
    <t>Business Aviation</t>
  </si>
  <si>
    <t>Gulfstream Parts Company LLC</t>
  </si>
  <si>
    <t>Cessna</t>
  </si>
  <si>
    <t>(Citation III)</t>
  </si>
  <si>
    <t>650 (Citation III)</t>
  </si>
  <si>
    <t>Garrett-AiResearch TFE731-3</t>
  </si>
  <si>
    <t>Bradenton</t>
  </si>
  <si>
    <t>Marathon Gulfstream LLC</t>
  </si>
  <si>
    <t>Gates Learjet</t>
  </si>
  <si>
    <t>Learjet 25</t>
  </si>
  <si>
    <t>D(HK)</t>
  </si>
  <si>
    <t>Learjet 25D(HK)</t>
  </si>
  <si>
    <t>GE CJ610</t>
  </si>
  <si>
    <t>Boca Raton</t>
  </si>
  <si>
    <t>1-561-544 4400</t>
  </si>
  <si>
    <t>1-561-544 4433</t>
  </si>
  <si>
    <t>Military Aviation</t>
  </si>
  <si>
    <t>United States Marine Corps</t>
  </si>
  <si>
    <t>Gulfstream</t>
  </si>
  <si>
    <t>C-20</t>
  </si>
  <si>
    <t>G</t>
  </si>
  <si>
    <t>C-20G</t>
  </si>
  <si>
    <t>N/A</t>
  </si>
  <si>
    <t>Quantico</t>
  </si>
  <si>
    <t>Virginia</t>
  </si>
  <si>
    <t>VA</t>
  </si>
  <si>
    <t>22134-5030</t>
  </si>
  <si>
    <t>703-784-3941 (General);703-784-3942;703-784-3943</t>
  </si>
  <si>
    <t>www.marines.mil</t>
  </si>
  <si>
    <t>Government Agencies - Military</t>
  </si>
  <si>
    <t>United States Navy</t>
  </si>
  <si>
    <t>Washington</t>
  </si>
  <si>
    <t>District of Columbia</t>
  </si>
  <si>
    <t>DC</t>
  </si>
  <si>
    <t>20350-1200</t>
  </si>
  <si>
    <t>202-685-7000 (General)</t>
  </si>
  <si>
    <t>suzette.kettenhofen@navy.mil</t>
  </si>
  <si>
    <t>www.navy.mil</t>
  </si>
  <si>
    <t>United States Air Force</t>
  </si>
  <si>
    <t>C-37</t>
  </si>
  <si>
    <t>A</t>
  </si>
  <si>
    <t>C-37A</t>
  </si>
  <si>
    <t>20330-1400</t>
  </si>
  <si>
    <t>703-697-6061 (General)</t>
  </si>
  <si>
    <t>afnewsdesk@dma.mil (General)</t>
  </si>
  <si>
    <t>www.af.mil</t>
  </si>
  <si>
    <t>B</t>
  </si>
  <si>
    <t>C-37 B</t>
  </si>
  <si>
    <t>United States Army</t>
  </si>
  <si>
    <t>20310-1500</t>
  </si>
  <si>
    <t>703-697-5343 (General);703-697-0050</t>
  </si>
  <si>
    <t>703-697-2159</t>
  </si>
  <si>
    <t>wsfsupport@conus.army.mil (General)</t>
  </si>
  <si>
    <t>www.army.mil</t>
  </si>
  <si>
    <t>United States Coast Guard</t>
  </si>
  <si>
    <t>20593-7362</t>
  </si>
  <si>
    <t>202-372-4620 (General);202-372-4653</t>
  </si>
  <si>
    <t>202-372-4984</t>
  </si>
  <si>
    <t>www.uscg.mil</t>
  </si>
  <si>
    <t>Government Agencies - Civil</t>
  </si>
  <si>
    <t>B &amp; G Leasing LLC</t>
  </si>
  <si>
    <t>G-II</t>
  </si>
  <si>
    <t>B(HK) (G-1159)</t>
  </si>
  <si>
    <t>G-IIB(HK) (G-1159)</t>
  </si>
  <si>
    <t>Rolls-Royce Spey</t>
  </si>
  <si>
    <t>Southfield</t>
  </si>
  <si>
    <t>Michigan</t>
  </si>
  <si>
    <t>MI</t>
  </si>
  <si>
    <t>1-248-827 1700</t>
  </si>
  <si>
    <t>1-248-666 3740</t>
  </si>
  <si>
    <t>Global Avionics LLC</t>
  </si>
  <si>
    <t>SP (G-1159)</t>
  </si>
  <si>
    <t>G-II-SP (G-1159)</t>
  </si>
  <si>
    <t>Glendale</t>
  </si>
  <si>
    <t>California</t>
  </si>
  <si>
    <t>CA</t>
  </si>
  <si>
    <t>91203-5514</t>
  </si>
  <si>
    <t>Lockton Enterprises Inc. [TX-USA]</t>
  </si>
  <si>
    <t>Houston</t>
  </si>
  <si>
    <t>Texas</t>
  </si>
  <si>
    <t>TX</t>
  </si>
  <si>
    <t>www.lockton.com</t>
  </si>
  <si>
    <t>Mit Lincoln Laboratory</t>
  </si>
  <si>
    <t>(G-1159)</t>
  </si>
  <si>
    <t>G-II (G-1159)</t>
  </si>
  <si>
    <t>Lexington</t>
  </si>
  <si>
    <t>Massachusetts</t>
  </si>
  <si>
    <t>MA</t>
  </si>
  <si>
    <t>02420-6426</t>
  </si>
  <si>
    <t>1-781-981 5500</t>
  </si>
  <si>
    <t>www.ll.mit.edu</t>
  </si>
  <si>
    <t>Northrop Grumman Systems Corp.</t>
  </si>
  <si>
    <t>Falls Church</t>
  </si>
  <si>
    <t>www.northgrum.com</t>
  </si>
  <si>
    <t>Onpoint Avionics LLC</t>
  </si>
  <si>
    <t>SP(HK) (G-1159)</t>
  </si>
  <si>
    <t>G-II-SP(HK) (G-1159)</t>
  </si>
  <si>
    <t>Downey</t>
  </si>
  <si>
    <t>Phoenix Air Group, Inc.</t>
  </si>
  <si>
    <t>B (G-1159)</t>
  </si>
  <si>
    <t>G-IIB (G-1159)</t>
  </si>
  <si>
    <t>Cartersville</t>
  </si>
  <si>
    <t>Georgia</t>
  </si>
  <si>
    <t>GA</t>
  </si>
  <si>
    <t>770-387-2000 (General)</t>
  </si>
  <si>
    <t>770-387-4545</t>
  </si>
  <si>
    <t>info@phoenixair.com (General);flightschool@phoenixair.com (Flight School);charter@phoenixair.com (Charter Dept.)</t>
  </si>
  <si>
    <t>www.phoenixair.com</t>
  </si>
  <si>
    <t>Charter and Non-Scheduled Air Services, Aviation Training Centers</t>
  </si>
  <si>
    <t>1CK27</t>
  </si>
  <si>
    <t>Salui Conductus Trust, The</t>
  </si>
  <si>
    <t>San Jose</t>
  </si>
  <si>
    <t>95112-1006</t>
  </si>
  <si>
    <t>1-408-487 1000</t>
  </si>
  <si>
    <t>www.frys.com</t>
  </si>
  <si>
    <t>Unknown</t>
  </si>
  <si>
    <t>Vertex Aerospace, Flight International</t>
  </si>
  <si>
    <t>Newport News</t>
  </si>
  <si>
    <t>757-886-5500 (General);800-358-4685 (Toll-Free)</t>
  </si>
  <si>
    <t>www.vtxaero.com</t>
  </si>
  <si>
    <t>Modifications/Completions/Overhaul, Charter and Non-Scheduled Air Services, Aviation Training Centers</t>
  </si>
  <si>
    <t>3U629</t>
  </si>
  <si>
    <t>Aeronautical Airmotive Modifications Inc</t>
  </si>
  <si>
    <t>G-III</t>
  </si>
  <si>
    <t>A(HK) (G-1159)</t>
  </si>
  <si>
    <t>G-IIIA(HK) (G-1159)</t>
  </si>
  <si>
    <t>Virginia Gardens</t>
  </si>
  <si>
    <t>33166-7027</t>
  </si>
  <si>
    <t>Air T-B Inc.</t>
  </si>
  <si>
    <t>Lutz</t>
  </si>
  <si>
    <t>33558-4850</t>
  </si>
  <si>
    <t>Aircraft Holding Solutions LLC</t>
  </si>
  <si>
    <t>Newark</t>
  </si>
  <si>
    <t>Delaware</t>
  </si>
  <si>
    <t>DE</t>
  </si>
  <si>
    <t>19702-2600</t>
  </si>
  <si>
    <t>Aircraft Security Corp.</t>
  </si>
  <si>
    <t>Laredo</t>
  </si>
  <si>
    <t>Best Aircraft Deals LLC</t>
  </si>
  <si>
    <t>Draper</t>
  </si>
  <si>
    <t>Utah</t>
  </si>
  <si>
    <t>UT</t>
  </si>
  <si>
    <t>84020-0539</t>
  </si>
  <si>
    <t>Bizjet De Mexico S.A. De C.V.</t>
  </si>
  <si>
    <t>.</t>
  </si>
  <si>
    <t>Mexico</t>
  </si>
  <si>
    <t>Bondio LLC</t>
  </si>
  <si>
    <t>Great Neck</t>
  </si>
  <si>
    <t>New York</t>
  </si>
  <si>
    <t>NY</t>
  </si>
  <si>
    <t>Calspan Corp.</t>
  </si>
  <si>
    <t>Niagara Falls</t>
  </si>
  <si>
    <t>14304-1617</t>
  </si>
  <si>
    <t>www.calspan.com</t>
  </si>
  <si>
    <t>A (G-1159)</t>
  </si>
  <si>
    <t>G-IIIA (G-1159)</t>
  </si>
  <si>
    <t>Consorcio Francfort S.A. De C.V.</t>
  </si>
  <si>
    <t>Contemporary Vista LLC</t>
  </si>
  <si>
    <t>West Hollywood</t>
  </si>
  <si>
    <t>Easy Jet Integrated Services Ltd.</t>
  </si>
  <si>
    <t>Abuja</t>
  </si>
  <si>
    <t>Nigeria</t>
  </si>
  <si>
    <t>Africa</t>
  </si>
  <si>
    <t>Emsi Aviation LLC</t>
  </si>
  <si>
    <t>Tampa</t>
  </si>
  <si>
    <t>33619-8300</t>
  </si>
  <si>
    <t>Epic Rise LLC</t>
  </si>
  <si>
    <t>Tulsa</t>
  </si>
  <si>
    <t>Oklahoma</t>
  </si>
  <si>
    <t>OK</t>
  </si>
  <si>
    <t>74132-4018</t>
  </si>
  <si>
    <t>Franklin Templeton Investments</t>
  </si>
  <si>
    <t>San Mateo</t>
  </si>
  <si>
    <t>94403-1906</t>
  </si>
  <si>
    <t>1-650-312 2009</t>
  </si>
  <si>
    <t>1-650-312 2804</t>
  </si>
  <si>
    <t>www.franklintempleton.com</t>
  </si>
  <si>
    <t>G &amp; G Aero LLC</t>
  </si>
  <si>
    <t>Goodyear</t>
  </si>
  <si>
    <t>Arizona</t>
  </si>
  <si>
    <t>AZ</t>
  </si>
  <si>
    <t>Handling &amp; Logistic In Congo, SarL</t>
  </si>
  <si>
    <t>Huerta, Matilde Romero</t>
  </si>
  <si>
    <t>Huixquilucan</t>
  </si>
  <si>
    <t>Indian Air Force</t>
  </si>
  <si>
    <t>[Multi-INT]</t>
  </si>
  <si>
    <t>G-III [Multi-INT]</t>
  </si>
  <si>
    <t>New Delhi</t>
  </si>
  <si>
    <t>India</t>
  </si>
  <si>
    <t>Asia/Pacific</t>
  </si>
  <si>
    <t>+91-11-2301-3690 (General);+91-11-2301-0231, x7080</t>
  </si>
  <si>
    <t>proindianairforce@gmail.com (Public Relations);proiaf.dprmod@nic.in (Public Relations)</t>
  </si>
  <si>
    <t>www.indianairforce.nic.in</t>
  </si>
  <si>
    <t>Jalgo Maquinaria S.A. De C.V.</t>
  </si>
  <si>
    <t>Zapopan</t>
  </si>
  <si>
    <t>Jet Aircraft LLC [FL-USA]</t>
  </si>
  <si>
    <t>Hobe Sound</t>
  </si>
  <si>
    <t>33455-2101</t>
  </si>
  <si>
    <t>Jordan's Guardian Angels</t>
  </si>
  <si>
    <t>Sacramento</t>
  </si>
  <si>
    <t>Juliett Kilo LLC</t>
  </si>
  <si>
    <t>Sheridan</t>
  </si>
  <si>
    <t>Wyoming</t>
  </si>
  <si>
    <t>WY</t>
  </si>
  <si>
    <t>K2 Investment Fund LLC</t>
  </si>
  <si>
    <t>Zephyr Cove</t>
  </si>
  <si>
    <t>Nevada</t>
  </si>
  <si>
    <t>NV</t>
  </si>
  <si>
    <t>Ken Sale Resources Inc.</t>
  </si>
  <si>
    <t>Hillsborough</t>
  </si>
  <si>
    <t>94010-6729</t>
  </si>
  <si>
    <t>Lima, Rogerio B.</t>
  </si>
  <si>
    <t>Wilmington</t>
  </si>
  <si>
    <t>19808-1674</t>
  </si>
  <si>
    <t>Magic Johnson Entertainment Inc.</t>
  </si>
  <si>
    <t>Beverly Hills</t>
  </si>
  <si>
    <t>90212-3415</t>
  </si>
  <si>
    <t>1-310-246 4400</t>
  </si>
  <si>
    <t>Miguel, Veronica Lopez</t>
  </si>
  <si>
    <t>Tuluca</t>
  </si>
  <si>
    <t>Mozart Development Co.</t>
  </si>
  <si>
    <t>Palo Alto</t>
  </si>
  <si>
    <t>94303-4230</t>
  </si>
  <si>
    <t>1-650-493 9000</t>
  </si>
  <si>
    <t>www.mozartdev.com</t>
  </si>
  <si>
    <t>Nunez, Pedro Damian Lopez</t>
  </si>
  <si>
    <t>Oneflight International LLC</t>
  </si>
  <si>
    <t>Englewood</t>
  </si>
  <si>
    <t>Colorado</t>
  </si>
  <si>
    <t>CO</t>
  </si>
  <si>
    <t>80112-5908</t>
  </si>
  <si>
    <t>Orkin Inc.</t>
  </si>
  <si>
    <t>Atlanta</t>
  </si>
  <si>
    <t>30324-4135</t>
  </si>
  <si>
    <t>1-404-888 2000</t>
  </si>
  <si>
    <t>1-404-888 2012</t>
  </si>
  <si>
    <t>www.orkin.com</t>
  </si>
  <si>
    <t>Plan 15 Aviation LLC</t>
  </si>
  <si>
    <t>Pasadena</t>
  </si>
  <si>
    <t>91101-4132</t>
  </si>
  <si>
    <t>1-626-793 3600</t>
  </si>
  <si>
    <t>1-626-793 3631</t>
  </si>
  <si>
    <t>Ramirez, Rafael Ramos</t>
  </si>
  <si>
    <t>Sandoval, Miguel A.</t>
  </si>
  <si>
    <t>Stephens Institute</t>
  </si>
  <si>
    <t>San Francisco</t>
  </si>
  <si>
    <t>94105-3410</t>
  </si>
  <si>
    <t>1-415-274 2200</t>
  </si>
  <si>
    <t>1-415-274 2255</t>
  </si>
  <si>
    <t>www.academyart.edu</t>
  </si>
  <si>
    <t>Tip 2 Tip LLC</t>
  </si>
  <si>
    <t>Lafayette</t>
  </si>
  <si>
    <t>Louisiana</t>
  </si>
  <si>
    <t>LA</t>
  </si>
  <si>
    <t>Toma Products USA LLC</t>
  </si>
  <si>
    <t>San Antonio</t>
  </si>
  <si>
    <t>78217-3812</t>
  </si>
  <si>
    <t>1-210-653 5656</t>
  </si>
  <si>
    <t>sales@tomaproducts.com</t>
  </si>
  <si>
    <t>www.tomaproducts.com</t>
  </si>
  <si>
    <t>Travel Link LLC</t>
  </si>
  <si>
    <t>Universal Avionics Systems Corp.</t>
  </si>
  <si>
    <t>Tucson</t>
  </si>
  <si>
    <t>85756-5032</t>
  </si>
  <si>
    <t>1-520-295 2300</t>
  </si>
  <si>
    <t>1-520-295 2395</t>
  </si>
  <si>
    <t>info@uasc.com</t>
  </si>
  <si>
    <t>www.uasc.com</t>
  </si>
  <si>
    <t>Vida Trade &amp; Management Group</t>
  </si>
  <si>
    <t>Charlotte</t>
  </si>
  <si>
    <t>North Carolina</t>
  </si>
  <si>
    <t>NC</t>
  </si>
  <si>
    <t>28277-2847</t>
  </si>
  <si>
    <t>Waffle House Inc.</t>
  </si>
  <si>
    <t>Norcross</t>
  </si>
  <si>
    <t>30071-2949</t>
  </si>
  <si>
    <t>1-770-729 5700</t>
  </si>
  <si>
    <t>1-770-729 5758</t>
  </si>
  <si>
    <t>www.wafflehouse.com</t>
  </si>
  <si>
    <t>Whitehorse Air LLC</t>
  </si>
  <si>
    <t>Santa Barbara</t>
  </si>
  <si>
    <t>Wires Only Aviation LLC</t>
  </si>
  <si>
    <t>19810-4812</t>
  </si>
  <si>
    <t>Z &amp; L Consulting LLC</t>
  </si>
  <si>
    <t>Midland</t>
  </si>
  <si>
    <t>79708-9294</t>
  </si>
  <si>
    <t>156WJ LLC</t>
  </si>
  <si>
    <t>G-IV</t>
  </si>
  <si>
    <t>SP</t>
  </si>
  <si>
    <t>G-IVSP</t>
  </si>
  <si>
    <t>Rolls-Royce Tay</t>
  </si>
  <si>
    <t>Farmingdale</t>
  </si>
  <si>
    <t>11735-3326</t>
  </si>
  <si>
    <t>2019 Msn 20300 Statutory Trust</t>
  </si>
  <si>
    <t>(G350)</t>
  </si>
  <si>
    <t>G-IV (G350)</t>
  </si>
  <si>
    <t>North Salt Lake</t>
  </si>
  <si>
    <t>84054-2533</t>
  </si>
  <si>
    <t>info@tvpx.com</t>
  </si>
  <si>
    <t>www.tvpx.com</t>
  </si>
  <si>
    <t>352 Corp.</t>
  </si>
  <si>
    <t>Conshohocken</t>
  </si>
  <si>
    <t>Pennsylvania</t>
  </si>
  <si>
    <t>PA</t>
  </si>
  <si>
    <t>90PC Air Holdings LLC</t>
  </si>
  <si>
    <t>19805-1270</t>
  </si>
  <si>
    <t>AMAC Corporate Jet AG</t>
  </si>
  <si>
    <t>Kloten</t>
  </si>
  <si>
    <t>Switzerland</t>
  </si>
  <si>
    <t>Europe</t>
  </si>
  <si>
    <t>+41-58-310-3250 (General)</t>
  </si>
  <si>
    <t>ops@amacaerospace.com (General)</t>
  </si>
  <si>
    <t>www.amacaerospace.com</t>
  </si>
  <si>
    <t>Charter and Non-Scheduled Air Services, Leasing, Finance, and Sales</t>
  </si>
  <si>
    <t>AV8RS Ventures LLC</t>
  </si>
  <si>
    <t>Absolutamente LLC</t>
  </si>
  <si>
    <t>Windsor</t>
  </si>
  <si>
    <t>Advocate Consulting Legal Group LLC</t>
  </si>
  <si>
    <t>info@advocatetax.com</t>
  </si>
  <si>
    <t>www.advocatetax.com</t>
  </si>
  <si>
    <t>Aerotex LLC</t>
  </si>
  <si>
    <t>Aery Aviation LLC</t>
  </si>
  <si>
    <t>DE,VA</t>
  </si>
  <si>
    <t>1-757-271 1600</t>
  </si>
  <si>
    <t>www.aeryaviation.com</t>
  </si>
  <si>
    <t>Afc Management LLC</t>
  </si>
  <si>
    <t>Glastonbury</t>
  </si>
  <si>
    <t>CT,FL</t>
  </si>
  <si>
    <t>06033-0598</t>
  </si>
  <si>
    <t>Aguila Del Sur S.A.</t>
  </si>
  <si>
    <t>(G400)</t>
  </si>
  <si>
    <t>G-IV (G400)</t>
  </si>
  <si>
    <t>Buenos Aires</t>
  </si>
  <si>
    <t>Argentina</t>
  </si>
  <si>
    <t>Latin America &amp; Caribbean</t>
  </si>
  <si>
    <t>Air Lake Lines Iii Inc.</t>
  </si>
  <si>
    <t>Saint Paul</t>
  </si>
  <si>
    <t>Minnesota</t>
  </si>
  <si>
    <t>MN</t>
  </si>
  <si>
    <t>1-763-566 4570</t>
  </si>
  <si>
    <t>Air Prestigio LLC</t>
  </si>
  <si>
    <t>Aliso Viejo</t>
  </si>
  <si>
    <t>92656-2656</t>
  </si>
  <si>
    <t>1-949-448 4329</t>
  </si>
  <si>
    <t>Aircraft 22 Company LLC</t>
  </si>
  <si>
    <t>Dorado</t>
  </si>
  <si>
    <t>Puerto Rico</t>
  </si>
  <si>
    <t>PR</t>
  </si>
  <si>
    <t>00646-2249</t>
  </si>
  <si>
    <t>Aircraft Engine Lease Finance Inc.</t>
  </si>
  <si>
    <t>Guaynabo</t>
  </si>
  <si>
    <t>1-787-296 8806</t>
  </si>
  <si>
    <t>www.aelfinc.com</t>
  </si>
  <si>
    <t>Airdax LLC</t>
  </si>
  <si>
    <t>Boston</t>
  </si>
  <si>
    <t>Airtec Inc.</t>
  </si>
  <si>
    <t>Maryland</t>
  </si>
  <si>
    <t>MD</t>
  </si>
  <si>
    <t>20619-2037</t>
  </si>
  <si>
    <t>1-301-373 2101</t>
  </si>
  <si>
    <t>1-301-373 2154</t>
  </si>
  <si>
    <t>www.flyairtec.com</t>
  </si>
  <si>
    <t>Alaska Finance Holdings LLC</t>
  </si>
  <si>
    <t>Mercer Island</t>
  </si>
  <si>
    <t>WA</t>
  </si>
  <si>
    <t>Amacon Air #1 LLC</t>
  </si>
  <si>
    <t>Ap Aviation LLC</t>
  </si>
  <si>
    <t>Towson</t>
  </si>
  <si>
    <t>1-443-872 0737</t>
  </si>
  <si>
    <t>Arad Energy LLC</t>
  </si>
  <si>
    <t>Aries Equipment Leasing LLC</t>
  </si>
  <si>
    <t>Camarillo</t>
  </si>
  <si>
    <t>WA,CA</t>
  </si>
  <si>
    <t>93010-8849</t>
  </si>
  <si>
    <t>Arya Aviation LLC</t>
  </si>
  <si>
    <t>Carson City</t>
  </si>
  <si>
    <t>Assembly Point Aviation Inc.</t>
  </si>
  <si>
    <t>Naples</t>
  </si>
  <si>
    <t>MA,FL</t>
  </si>
  <si>
    <t>34110-2779</t>
  </si>
  <si>
    <t>Atlas Abc Canada Ulc</t>
  </si>
  <si>
    <t>Ontario</t>
  </si>
  <si>
    <t>ON</t>
  </si>
  <si>
    <t>Canada</t>
  </si>
  <si>
    <t>Avenue Capital Management Ii LP</t>
  </si>
  <si>
    <t>Aviation Horizons Ltd.</t>
  </si>
  <si>
    <t>(G300)</t>
  </si>
  <si>
    <t>G-IV (G300)</t>
  </si>
  <si>
    <t>Jeddah</t>
  </si>
  <si>
    <t>Saudi Arabia</t>
  </si>
  <si>
    <t>Middle East</t>
  </si>
  <si>
    <t>+966-12-263-2095 (General)</t>
  </si>
  <si>
    <t>ops@aviation-horizons.com (General)</t>
  </si>
  <si>
    <t>www.aviation-horizons.com</t>
  </si>
  <si>
    <t>Charter and Non-Scheduled Air Services</t>
  </si>
  <si>
    <t>Aviation House Investments LLC</t>
  </si>
  <si>
    <t>Dubai</t>
  </si>
  <si>
    <t>United Arab Emirates</t>
  </si>
  <si>
    <t>Avire LLC</t>
  </si>
  <si>
    <t>60069-6233</t>
  </si>
  <si>
    <t>Aya Aviation Ltd.</t>
  </si>
  <si>
    <t>Road Town</t>
  </si>
  <si>
    <t>British Virgin Islands</t>
  </si>
  <si>
    <t>Baires Fly S.A.</t>
  </si>
  <si>
    <t>+54-11-3210-4850;+54-11-5308-1961</t>
  </si>
  <si>
    <t>info@bairesfly.com</t>
  </si>
  <si>
    <t>www.bairesfly.com</t>
  </si>
  <si>
    <t>Balada Eventos e Producoes Ltda.</t>
  </si>
  <si>
    <t>Brazil</t>
  </si>
  <si>
    <t>Baronhr LLC</t>
  </si>
  <si>
    <t>Basurven Servicios Sanitarios C.A.</t>
  </si>
  <si>
    <t>Venezuela</t>
  </si>
  <si>
    <t>Bcbg Max Azria Group Inc.</t>
  </si>
  <si>
    <t>Bend Properties Inc.</t>
  </si>
  <si>
    <t>Irvine</t>
  </si>
  <si>
    <t>92612-1012</t>
  </si>
  <si>
    <t>Benzs Experience LLC</t>
  </si>
  <si>
    <t>Addison</t>
  </si>
  <si>
    <t>Berggruen Holdings Ltd.</t>
  </si>
  <si>
    <t>1-212-382 0121</t>
  </si>
  <si>
    <t>Bigboy Investment Partnership LLC</t>
  </si>
  <si>
    <t>Newport Beach</t>
  </si>
  <si>
    <t>Bilzerian Entertainment LLC</t>
  </si>
  <si>
    <t>Los Angeles</t>
  </si>
  <si>
    <t>CA,NV</t>
  </si>
  <si>
    <t>90064-1170</t>
  </si>
  <si>
    <t>Bizav Aircraft Management LLC</t>
  </si>
  <si>
    <t>Fort Lauderdale</t>
  </si>
  <si>
    <t>3301-2904</t>
  </si>
  <si>
    <t>Blue Water Aviation LLC [DE-USA]</t>
  </si>
  <si>
    <t>19803-8013</t>
  </si>
  <si>
    <t>Bluebell Business Ltd.</t>
  </si>
  <si>
    <t>Douglas</t>
  </si>
  <si>
    <t>IM1 1JA</t>
  </si>
  <si>
    <t>United Kingdom</t>
  </si>
  <si>
    <t>Blueridge Logistics LLC</t>
  </si>
  <si>
    <t>Lewes</t>
  </si>
  <si>
    <t>19958-3608</t>
  </si>
  <si>
    <t>Braxton Management Services LLC</t>
  </si>
  <si>
    <t>Great Falls</t>
  </si>
  <si>
    <t>Montana</t>
  </si>
  <si>
    <t>MT</t>
  </si>
  <si>
    <t>1-406-444 3665</t>
  </si>
  <si>
    <t>Bright Flight Inc.</t>
  </si>
  <si>
    <t>Carlsbad</t>
  </si>
  <si>
    <t>NM,CA</t>
  </si>
  <si>
    <t>92011-4419</t>
  </si>
  <si>
    <t>Burd Health</t>
  </si>
  <si>
    <t>Alamo</t>
  </si>
  <si>
    <t>1-925-208 4676</t>
  </si>
  <si>
    <t>www.burdhealth.com</t>
  </si>
  <si>
    <t>C2C Aviation LLC</t>
  </si>
  <si>
    <t>19810-4902</t>
  </si>
  <si>
    <t>CDT Ventures Group LLC</t>
  </si>
  <si>
    <t>Corona</t>
  </si>
  <si>
    <t>CFG Air LLC</t>
  </si>
  <si>
    <t>CTS Properties LLC</t>
  </si>
  <si>
    <t>Minot</t>
  </si>
  <si>
    <t>North Dakota</t>
  </si>
  <si>
    <t>ND</t>
  </si>
  <si>
    <t>Califco Inc.</t>
  </si>
  <si>
    <t>Cash Holdings Aviation LLC</t>
  </si>
  <si>
    <t>Edmond</t>
  </si>
  <si>
    <t>Castor Resources Ltd.</t>
  </si>
  <si>
    <t>Cdecre Inc.</t>
  </si>
  <si>
    <t>Nashua</t>
  </si>
  <si>
    <t>New Hampshire</t>
  </si>
  <si>
    <t>NH</t>
  </si>
  <si>
    <t>03063-1325</t>
  </si>
  <si>
    <t>1-617-457 0400</t>
  </si>
  <si>
    <t>Centralav LLC</t>
  </si>
  <si>
    <t>Lake Worth</t>
  </si>
  <si>
    <t>FL,DE</t>
  </si>
  <si>
    <t>33463-7335</t>
  </si>
  <si>
    <t>Centralize Leasing Corp.</t>
  </si>
  <si>
    <t>92612-0133</t>
  </si>
  <si>
    <t>Century Flight Group Inc.</t>
  </si>
  <si>
    <t>Williamsburg</t>
  </si>
  <si>
    <t>23185-7665</t>
  </si>
  <si>
    <t>Charter Communications Inc.</t>
  </si>
  <si>
    <t>St. Louis</t>
  </si>
  <si>
    <t>Missouri</t>
  </si>
  <si>
    <t>MO</t>
  </si>
  <si>
    <t>63131-3673</t>
  </si>
  <si>
    <t>www.spectrum.com</t>
  </si>
  <si>
    <t>Chartright Air Group</t>
  </si>
  <si>
    <t>Mississauga</t>
  </si>
  <si>
    <t>L5S 1B2</t>
  </si>
  <si>
    <t>905-671-4674;800-595-9395</t>
  </si>
  <si>
    <t>905-362-0935;905-671-3962</t>
  </si>
  <si>
    <t>charters@chartright.com;dispatch@chartright.com</t>
  </si>
  <si>
    <t>www.chartright.com</t>
  </si>
  <si>
    <t>Y</t>
  </si>
  <si>
    <t>Chilean Air Force</t>
  </si>
  <si>
    <t>Santiago</t>
  </si>
  <si>
    <t>Chile</t>
  </si>
  <si>
    <t>+56-2-446-5657 (General);+56-2-222-1202 (General)</t>
  </si>
  <si>
    <t>www.fach.cl</t>
  </si>
  <si>
    <t>Coates, Thomas</t>
  </si>
  <si>
    <t>Coatue Management LLC</t>
  </si>
  <si>
    <t>NY,CA</t>
  </si>
  <si>
    <t>media@catue.com</t>
  </si>
  <si>
    <t>www.coatue.com</t>
  </si>
  <si>
    <t>Cogent Systems Inc.</t>
  </si>
  <si>
    <t>Come Fly With Me LLC</t>
  </si>
  <si>
    <t>Kiawah Island</t>
  </si>
  <si>
    <t>South Carolina</t>
  </si>
  <si>
    <t>SC</t>
  </si>
  <si>
    <t>Comstock Resources Inc.</t>
  </si>
  <si>
    <t>Frisco</t>
  </si>
  <si>
    <t>1-972-668 8800</t>
  </si>
  <si>
    <t>1-972-668 8812</t>
  </si>
  <si>
    <t>www.comstockresources.com</t>
  </si>
  <si>
    <t>Cruise, Tom</t>
  </si>
  <si>
    <t>1-310 277 4657</t>
  </si>
  <si>
    <t>Csfj Consulting LLC</t>
  </si>
  <si>
    <t>Locust Valley</t>
  </si>
  <si>
    <t>DRR Properties Inc.</t>
  </si>
  <si>
    <t>DWM Logistics LLC</t>
  </si>
  <si>
    <t>San Luis Obispo</t>
  </si>
  <si>
    <t>93401-8534</t>
  </si>
  <si>
    <t>DX Service Company Inc.</t>
  </si>
  <si>
    <t>1-713-863 1947</t>
  </si>
  <si>
    <t>Dale Air LLC</t>
  </si>
  <si>
    <t>Miami</t>
  </si>
  <si>
    <t>Diamond Air LLC</t>
  </si>
  <si>
    <t>Dora 13 LLC</t>
  </si>
  <si>
    <t>North Bergen</t>
  </si>
  <si>
    <t>CT,NJ</t>
  </si>
  <si>
    <t>Dre Vision Air LLC</t>
  </si>
  <si>
    <t>Drummond Company Inc.</t>
  </si>
  <si>
    <t>Birmingham</t>
  </si>
  <si>
    <t>Alabama</t>
  </si>
  <si>
    <t>AL</t>
  </si>
  <si>
    <t>35206-4163</t>
  </si>
  <si>
    <t>1-205-945 6300</t>
  </si>
  <si>
    <t>1-205-849 7870</t>
  </si>
  <si>
    <t>info@drummondco.com</t>
  </si>
  <si>
    <t>www.drummondco.com</t>
  </si>
  <si>
    <t>Dumont Jets</t>
  </si>
  <si>
    <t>New Castle</t>
  </si>
  <si>
    <t>302-317-3300 (Flight Operations);302-317-3310 (Charter Sales)</t>
  </si>
  <si>
    <t>www.dumontgroup.com</t>
  </si>
  <si>
    <t>East Lake Management &amp; Development Corp.</t>
  </si>
  <si>
    <t>Chicago</t>
  </si>
  <si>
    <t>IL,IN</t>
  </si>
  <si>
    <t>www.eastlakemgmt.com</t>
  </si>
  <si>
    <t>Econet Wireless Investment Holdings Ltd.</t>
  </si>
  <si>
    <t>Mauritius</t>
  </si>
  <si>
    <t>Effex Management Solutions</t>
  </si>
  <si>
    <t>Kingwood</t>
  </si>
  <si>
    <t>1-281-359 8820</t>
  </si>
  <si>
    <t>effexms.com</t>
  </si>
  <si>
    <t>Elk Mountain Ventures Inc.</t>
  </si>
  <si>
    <t>Omaha</t>
  </si>
  <si>
    <t>Nebraska</t>
  </si>
  <si>
    <t>NE</t>
  </si>
  <si>
    <t>68110-2654</t>
  </si>
  <si>
    <t>1-402-342 2052</t>
  </si>
  <si>
    <t>1-402-284 8112</t>
  </si>
  <si>
    <t>Emo Systems LLC</t>
  </si>
  <si>
    <t>Philadelphia</t>
  </si>
  <si>
    <t>19122-0108</t>
  </si>
  <si>
    <t>Empire Aviation Group</t>
  </si>
  <si>
    <t>+971-4-299 8444</t>
  </si>
  <si>
    <t>+971-4-299 8445</t>
  </si>
  <si>
    <t>info@empire.aero</t>
  </si>
  <si>
    <t>empire.aero</t>
  </si>
  <si>
    <t>Equinoccio Bvi Ltd.</t>
  </si>
  <si>
    <t>Equipment Management Systems LLC</t>
  </si>
  <si>
    <t>Madison</t>
  </si>
  <si>
    <t>Mississippi</t>
  </si>
  <si>
    <t>MS</t>
  </si>
  <si>
    <t>39110-2021</t>
  </si>
  <si>
    <t>Evergreen Executive Holdings LLC</t>
  </si>
  <si>
    <t>North Oaks</t>
  </si>
  <si>
    <t>Evolution Development Partners LLC</t>
  </si>
  <si>
    <t>90210-1064</t>
  </si>
  <si>
    <t>Exclusive Jets, LLC</t>
  </si>
  <si>
    <t>Kinston</t>
  </si>
  <si>
    <t>800-544-2165</t>
  </si>
  <si>
    <t>sales@flyexclusive.com</t>
  </si>
  <si>
    <t>www.flyexclusive.com</t>
  </si>
  <si>
    <t>Executive Jet Shares Inc.</t>
  </si>
  <si>
    <t>DE,FL</t>
  </si>
  <si>
    <t>FG Aviation LLC [PA-USA]</t>
  </si>
  <si>
    <t>Fairview Group LLC</t>
  </si>
  <si>
    <t>Burbank</t>
  </si>
  <si>
    <t>91504-3404</t>
  </si>
  <si>
    <t>Falcon Aviation LLC [FL-USA]</t>
  </si>
  <si>
    <t>Jupiter</t>
  </si>
  <si>
    <t>33469-1701</t>
  </si>
  <si>
    <t>Family Management Center LLC</t>
  </si>
  <si>
    <t>Fexmon LLC</t>
  </si>
  <si>
    <t>Dover</t>
  </si>
  <si>
    <t>19901-3618</t>
  </si>
  <si>
    <t>Finmark Management Inc.</t>
  </si>
  <si>
    <t>Bethesda</t>
  </si>
  <si>
    <t>1-301-656 4111</t>
  </si>
  <si>
    <t>www.finmarc.com</t>
  </si>
  <si>
    <t>Flying Falcon Inc.</t>
  </si>
  <si>
    <t>St. Thomas</t>
  </si>
  <si>
    <t>FL,VI</t>
  </si>
  <si>
    <t>00803-5304</t>
  </si>
  <si>
    <t>1-305-591 3033</t>
  </si>
  <si>
    <t>1-305-592 1682</t>
  </si>
  <si>
    <t>Four M Franchising LLC</t>
  </si>
  <si>
    <t>White Plains</t>
  </si>
  <si>
    <t>Four Star Aviation LLC</t>
  </si>
  <si>
    <t>Palm City</t>
  </si>
  <si>
    <t>Fox Paine &amp; Company LLC</t>
  </si>
  <si>
    <t>Woodside</t>
  </si>
  <si>
    <t>CA,DE</t>
  </si>
  <si>
    <t>1-650-235 2075</t>
  </si>
  <si>
    <t>1-650-525 1396</t>
  </si>
  <si>
    <t>info@foxpaine.com</t>
  </si>
  <si>
    <t>www.foxpaine.com</t>
  </si>
  <si>
    <t>Frank &amp; Victoria Fertitta Trust</t>
  </si>
  <si>
    <t>Las Vegas</t>
  </si>
  <si>
    <t>1-702-221 4775</t>
  </si>
  <si>
    <t>G1459 Leasing LLC</t>
  </si>
  <si>
    <t>33316-1057</t>
  </si>
  <si>
    <t>GC Global LLC</t>
  </si>
  <si>
    <t>Lakeside</t>
  </si>
  <si>
    <t>92040-5821</t>
  </si>
  <si>
    <t>GLF4 1044 LLC</t>
  </si>
  <si>
    <t>GLJ Aviation LLC</t>
  </si>
  <si>
    <t>Pompano Beach</t>
  </si>
  <si>
    <t>GM Aviation Inc.</t>
  </si>
  <si>
    <t>1-305-577 3443</t>
  </si>
  <si>
    <t>1-305-577 9921</t>
  </si>
  <si>
    <t>Geragos &amp; Geragos Pc</t>
  </si>
  <si>
    <t>1-213-625 3900</t>
  </si>
  <si>
    <t>www.geragos.com</t>
  </si>
  <si>
    <t>Gibbs International Inc.</t>
  </si>
  <si>
    <t>Spartanburg</t>
  </si>
  <si>
    <t>29301-5205</t>
  </si>
  <si>
    <t>1-864-439 8752</t>
  </si>
  <si>
    <t>1-864-439 7544</t>
  </si>
  <si>
    <t>sales@gibbsinternational.com</t>
  </si>
  <si>
    <t>www.gibbsinternational.com</t>
  </si>
  <si>
    <t>Girardi Keese Partnership</t>
  </si>
  <si>
    <t>Gle Aircraft Holdings LLC</t>
  </si>
  <si>
    <t>Sunny Isles Beach</t>
  </si>
  <si>
    <t>33160-2722</t>
  </si>
  <si>
    <t>1-305-932 1000</t>
  </si>
  <si>
    <t>Global Destinations LLC</t>
  </si>
  <si>
    <t>Beaumont</t>
  </si>
  <si>
    <t>Global Industries Inc. [FL-USA]</t>
  </si>
  <si>
    <t>Golden Gaming Inc.</t>
  </si>
  <si>
    <t>89118-1725</t>
  </si>
  <si>
    <t>Golden West Food Group</t>
  </si>
  <si>
    <t>Vernon</t>
  </si>
  <si>
    <t>www.gwfg.com</t>
  </si>
  <si>
    <t>Grandview Park LLC</t>
  </si>
  <si>
    <t>Cleveland</t>
  </si>
  <si>
    <t>44124-6119</t>
  </si>
  <si>
    <t>Green Chair Productions Inc.</t>
  </si>
  <si>
    <t>90004-3704</t>
  </si>
  <si>
    <t>Greenfield Partners LLC</t>
  </si>
  <si>
    <t>Westport</t>
  </si>
  <si>
    <t>Connecticut</t>
  </si>
  <si>
    <t>CT</t>
  </si>
  <si>
    <t>Gulfstream 1227 LLC</t>
  </si>
  <si>
    <t>Gulfstream Givsp 1356 LLC</t>
  </si>
  <si>
    <t>Middletown</t>
  </si>
  <si>
    <t>Gulfstream Ventures LLC</t>
  </si>
  <si>
    <t>Anaheim</t>
  </si>
  <si>
    <t>Gypsy Baby LLC</t>
  </si>
  <si>
    <t>Santa Fe</t>
  </si>
  <si>
    <t>CA,NM</t>
  </si>
  <si>
    <t>87504-9570</t>
  </si>
  <si>
    <t>1-505-982 9911</t>
  </si>
  <si>
    <t>1-505-982 1621</t>
  </si>
  <si>
    <t>HRS Aircraft LLC</t>
  </si>
  <si>
    <t>Hagadone Aviation LLC</t>
  </si>
  <si>
    <t>Coeur d'Alene</t>
  </si>
  <si>
    <t>Idaho</t>
  </si>
  <si>
    <t>ID</t>
  </si>
  <si>
    <t>83814-2794</t>
  </si>
  <si>
    <t>Happy Times LLC</t>
  </si>
  <si>
    <t>Delray Beach</t>
  </si>
  <si>
    <t>33444-3735</t>
  </si>
  <si>
    <t>Hayden Summit Leasing LLC</t>
  </si>
  <si>
    <t>Helidosa Aviation Group</t>
  </si>
  <si>
    <t>Santo Domingo</t>
  </si>
  <si>
    <t>Dominican Republic</t>
  </si>
  <si>
    <t>809-826-4100;800-884-5904</t>
  </si>
  <si>
    <t>sales@helidosa.com</t>
  </si>
  <si>
    <t>helidosa.com</t>
  </si>
  <si>
    <t>Herjavec Group Inc. [Usa]</t>
  </si>
  <si>
    <t>Hga LLC</t>
  </si>
  <si>
    <t>Dallas</t>
  </si>
  <si>
    <t>75219-4442</t>
  </si>
  <si>
    <t>1-214-559 9900</t>
  </si>
  <si>
    <t>1-214-559 9929</t>
  </si>
  <si>
    <t>Highlands Group LLC</t>
  </si>
  <si>
    <t>Lahaina</t>
  </si>
  <si>
    <t>HI,CA</t>
  </si>
  <si>
    <t>96761-8803</t>
  </si>
  <si>
    <t>Hillier Giv LLC</t>
  </si>
  <si>
    <t>Norfolk</t>
  </si>
  <si>
    <t>Hoffman Partners</t>
  </si>
  <si>
    <t>North Palm Beach</t>
  </si>
  <si>
    <t>Hogs Head Air I LLC</t>
  </si>
  <si>
    <t>Hudson Group Inc.</t>
  </si>
  <si>
    <t>East Rutherford</t>
  </si>
  <si>
    <t>New Jersey</t>
  </si>
  <si>
    <t>NJ</t>
  </si>
  <si>
    <t>07073-2150</t>
  </si>
  <si>
    <t>1-201-939 5050</t>
  </si>
  <si>
    <t>Ibc Hospitality LLC</t>
  </si>
  <si>
    <t>Iflyajet Inc.</t>
  </si>
  <si>
    <t>Lawrenceville</t>
  </si>
  <si>
    <t>DE,GA</t>
  </si>
  <si>
    <t>30046-4637</t>
  </si>
  <si>
    <t>Indianapolis Colts Inc.</t>
  </si>
  <si>
    <t>Indianapolis</t>
  </si>
  <si>
    <t>Indiana</t>
  </si>
  <si>
    <t>IN</t>
  </si>
  <si>
    <t>1-317-297 2658</t>
  </si>
  <si>
    <t>Infinity Asset Management LLC</t>
  </si>
  <si>
    <t>Innovative Cosmetic Concepts LLC</t>
  </si>
  <si>
    <t>Clifton</t>
  </si>
  <si>
    <t>07011-3475</t>
  </si>
  <si>
    <t>1-973-225 0264</t>
  </si>
  <si>
    <t>www.incoco.com</t>
  </si>
  <si>
    <t>Integrated Aviation Group LLC</t>
  </si>
  <si>
    <t>International Bank Of Commerce</t>
  </si>
  <si>
    <t>TX,OK</t>
  </si>
  <si>
    <t>78040-6301</t>
  </si>
  <si>
    <t>www.ibc.com</t>
  </si>
  <si>
    <t>International Markets Live Inc.</t>
  </si>
  <si>
    <t>Tarrytown</t>
  </si>
  <si>
    <t>10591-5102</t>
  </si>
  <si>
    <t>Interop Technologies</t>
  </si>
  <si>
    <t>Fort Myers</t>
  </si>
  <si>
    <t>1-239-225 6100</t>
  </si>
  <si>
    <t>1-239-225 0182</t>
  </si>
  <si>
    <t>Invicta Wings LLC</t>
  </si>
  <si>
    <t>Hollywood</t>
  </si>
  <si>
    <t>33021-4440</t>
  </si>
  <si>
    <t>Ivanhoe Mines Sa (Pty) Ltd.</t>
  </si>
  <si>
    <t>Johannesburg</t>
  </si>
  <si>
    <t>South Africa</t>
  </si>
  <si>
    <t>J. Milton &amp; Associates</t>
  </si>
  <si>
    <t>Coral Gables</t>
  </si>
  <si>
    <t>1-305-460 6300</t>
  </si>
  <si>
    <t>www.j-milton.com</t>
  </si>
  <si>
    <t>JBMG2 Corp.</t>
  </si>
  <si>
    <t>JF Air LLC [HI-USA]</t>
  </si>
  <si>
    <t>Kahului</t>
  </si>
  <si>
    <t>Hawaii</t>
  </si>
  <si>
    <t>HI</t>
  </si>
  <si>
    <t>JFM Inc.</t>
  </si>
  <si>
    <t>Oakbrook</t>
  </si>
  <si>
    <t>Illinois</t>
  </si>
  <si>
    <t>IL</t>
  </si>
  <si>
    <t>60523-3385</t>
  </si>
  <si>
    <t>1-630-990 3375</t>
  </si>
  <si>
    <t>JORDGRANT1521 LLC</t>
  </si>
  <si>
    <t>Santa Monica</t>
  </si>
  <si>
    <t>90401-1110</t>
  </si>
  <si>
    <t>JRB Pelican Point Investments LLC</t>
  </si>
  <si>
    <t>Japanese Air Self Defence Force</t>
  </si>
  <si>
    <t>Tokyo</t>
  </si>
  <si>
    <t>162-8804</t>
  </si>
  <si>
    <t>Japan</t>
  </si>
  <si>
    <t>+81-3-3268-3111 (General)</t>
  </si>
  <si>
    <t>infomod@mod.go.jp (General)</t>
  </si>
  <si>
    <t>www.mod.go.jp/asdf</t>
  </si>
  <si>
    <t>Jbmg Corp.</t>
  </si>
  <si>
    <t>Jemb Realty</t>
  </si>
  <si>
    <t>1-212-608 5100</t>
  </si>
  <si>
    <t>www.jembrealty.com</t>
  </si>
  <si>
    <t>Jet Flight Corp.</t>
  </si>
  <si>
    <t>Armonk</t>
  </si>
  <si>
    <t>Jjsa Aviation Ii LLC</t>
  </si>
  <si>
    <t>95110-1119</t>
  </si>
  <si>
    <t>1-408-286 3300</t>
  </si>
  <si>
    <t>Jlssaa LLC</t>
  </si>
  <si>
    <t>Foothill Ranch</t>
  </si>
  <si>
    <t>92610-2808</t>
  </si>
  <si>
    <t>Jones Granger Law Firm</t>
  </si>
  <si>
    <t>77024-3412</t>
  </si>
  <si>
    <t>1-713-668 0230</t>
  </si>
  <si>
    <t>Jordan Aviation LLC</t>
  </si>
  <si>
    <t>Healdsburg</t>
  </si>
  <si>
    <t>95448-9003</t>
  </si>
  <si>
    <t>Joyce Meyer Ministries Inc.</t>
  </si>
  <si>
    <t>Fenton</t>
  </si>
  <si>
    <t>63026-5390</t>
  </si>
  <si>
    <t>1-314-616 6412</t>
  </si>
  <si>
    <t>www.joycemeyer.org</t>
  </si>
  <si>
    <t>KM Ventures I LLC</t>
  </si>
  <si>
    <t>Greensburg</t>
  </si>
  <si>
    <t>15601-7480</t>
  </si>
  <si>
    <t>KW Plastics Inc.</t>
  </si>
  <si>
    <t>Troy</t>
  </si>
  <si>
    <t>1-334-218 4933</t>
  </si>
  <si>
    <t>www.kwplastics.com</t>
  </si>
  <si>
    <t>Kadre, Manuel</t>
  </si>
  <si>
    <t>33134-4358</t>
  </si>
  <si>
    <t>Kaiserair, Inc.</t>
  </si>
  <si>
    <t>Oakland</t>
  </si>
  <si>
    <t>510-569-9622 (General);800-538-2625 (Customer service)</t>
  </si>
  <si>
    <t>510-255-5017</t>
  </si>
  <si>
    <t>oak@kaiserair.com (General)</t>
  </si>
  <si>
    <t>www.kaiserair.com</t>
  </si>
  <si>
    <t>Modifications/Completions/Overhaul, Charter and Non-Scheduled Air Services, FBO/Ground Handling/Fuel and Oil, Leasing, Finance, and Sales</t>
  </si>
  <si>
    <t>Kefford Corporation Pty. Ltd.</t>
  </si>
  <si>
    <t>Romsey</t>
  </si>
  <si>
    <t>Australia</t>
  </si>
  <si>
    <t>+61-61-3-9398 2712</t>
  </si>
  <si>
    <t>+61-61-3-9398 5456</t>
  </si>
  <si>
    <t>www.kefford.com.au</t>
  </si>
  <si>
    <t>Kid In A Korner 2 LLC</t>
  </si>
  <si>
    <t>DE,CA</t>
  </si>
  <si>
    <t>1-310-229 4487</t>
  </si>
  <si>
    <t>Kim, Charles M.</t>
  </si>
  <si>
    <t>Virgin Islands</t>
  </si>
  <si>
    <t>VI</t>
  </si>
  <si>
    <t>Kohler Co.</t>
  </si>
  <si>
    <t>Kohler</t>
  </si>
  <si>
    <t>Wisconsin</t>
  </si>
  <si>
    <t>WI</t>
  </si>
  <si>
    <t>53044-1515</t>
  </si>
  <si>
    <t>1-920-457 4441</t>
  </si>
  <si>
    <t>1-920-457 1271</t>
  </si>
  <si>
    <t>www.kohler.com</t>
  </si>
  <si>
    <t>Kolob Canyons Air Services, LLC</t>
  </si>
  <si>
    <t>Smyrna</t>
  </si>
  <si>
    <t>Tennessee</t>
  </si>
  <si>
    <t>TN</t>
  </si>
  <si>
    <t>949-444-9484</t>
  </si>
  <si>
    <t>kolobair@kolobair.com</t>
  </si>
  <si>
    <t>www.kolobair.com</t>
  </si>
  <si>
    <t>Las Vegas Sands Corp.</t>
  </si>
  <si>
    <t>89109-8941</t>
  </si>
  <si>
    <t>www.lasvegassands.com</t>
  </si>
  <si>
    <t>Legacy Ventures LLC</t>
  </si>
  <si>
    <t>Mesa</t>
  </si>
  <si>
    <t>85215-2525</t>
  </si>
  <si>
    <t>Lemoko Aviation LLC</t>
  </si>
  <si>
    <t>Letica Corp.</t>
  </si>
  <si>
    <t>Rochester Hills</t>
  </si>
  <si>
    <t>48307-6554</t>
  </si>
  <si>
    <t>Limitless Aviation Inc.</t>
  </si>
  <si>
    <t>Beverley Hills</t>
  </si>
  <si>
    <t>Lindsey Communications</t>
  </si>
  <si>
    <t>93150-0309</t>
  </si>
  <si>
    <t>www.lindseycommunications.com</t>
  </si>
  <si>
    <t>Little Caesar Enterprises Inc.</t>
  </si>
  <si>
    <t>Waterford</t>
  </si>
  <si>
    <t>48201-3467</t>
  </si>
  <si>
    <t>Living Word Christian Center</t>
  </si>
  <si>
    <t>Brooklyn Park</t>
  </si>
  <si>
    <t>IL,MN</t>
  </si>
  <si>
    <t>Lockton Enterprises Inc. [MO-USA]</t>
  </si>
  <si>
    <t>Kansas City</t>
  </si>
  <si>
    <t>64112-1906</t>
  </si>
  <si>
    <t>Lone Star Land &amp; Cattle Co.</t>
  </si>
  <si>
    <t>TX,WY</t>
  </si>
  <si>
    <t>77007-5962</t>
  </si>
  <si>
    <t>1-936-441 9555</t>
  </si>
  <si>
    <t>1-936-441 9406</t>
  </si>
  <si>
    <t>Lord &amp; Taylor Acquisition Inc.</t>
  </si>
  <si>
    <t>Lyon Aviation, Inc.</t>
  </si>
  <si>
    <t>Pittsfield</t>
  </si>
  <si>
    <t>413-443-6700 (General);800-816-7625 (Toll-Free)</t>
  </si>
  <si>
    <t>413-499-4335</t>
  </si>
  <si>
    <t>info@lyonaviation.com (General)</t>
  </si>
  <si>
    <t>www.lyonaviation.com</t>
  </si>
  <si>
    <t>Charter and Non-Scheduled Air Services, FBO/Ground Handling/Fuel and Oil, Leasing, Finance, and Sales</t>
  </si>
  <si>
    <t>M Automotive Group LLC</t>
  </si>
  <si>
    <t>48009-6255</t>
  </si>
  <si>
    <t>M10 Enterprises LLC + Shaheen LLC</t>
  </si>
  <si>
    <t>Miami Beach</t>
  </si>
  <si>
    <t>33140-4242</t>
  </si>
  <si>
    <t>MB Aviation LLC [FL-USA]</t>
  </si>
  <si>
    <t>MSN 4086 Statutory Trust</t>
  </si>
  <si>
    <t>MSP Recovery Aviation LLC</t>
  </si>
  <si>
    <t>MTS Leasing LLC</t>
  </si>
  <si>
    <t>Malcolm Aviation LLC</t>
  </si>
  <si>
    <t>Marsico Aviation LLC</t>
  </si>
  <si>
    <t>Denver</t>
  </si>
  <si>
    <t>80202-5824</t>
  </si>
  <si>
    <t>1-303-454 5600</t>
  </si>
  <si>
    <t>Martin Aviation Inc. [CA-USA]</t>
  </si>
  <si>
    <t>Santa Ana</t>
  </si>
  <si>
    <t>92707-5229</t>
  </si>
  <si>
    <t>1-949-263 5860</t>
  </si>
  <si>
    <t>Martin Equipment Inc.</t>
  </si>
  <si>
    <t>80112-5906</t>
  </si>
  <si>
    <t>Mathew R. Ishbia Revocable Trust</t>
  </si>
  <si>
    <t>Bloomfield Hills</t>
  </si>
  <si>
    <t>Matrix Aviation Inc.</t>
  </si>
  <si>
    <t>Fort Lauderdale Exec Airport</t>
  </si>
  <si>
    <t>33309-2716</t>
  </si>
  <si>
    <t>Mayfair Aviation LLC [MT-USA]</t>
  </si>
  <si>
    <t>Missoula</t>
  </si>
  <si>
    <t>Mays, L. Lowry</t>
  </si>
  <si>
    <t>78209-1958</t>
  </si>
  <si>
    <t>Mayweather Jr., Floyd J.</t>
  </si>
  <si>
    <t>Medical Facilities Holdings Property Mgt</t>
  </si>
  <si>
    <t>Irving</t>
  </si>
  <si>
    <t>Merle Norman Cosmetics Inc.</t>
  </si>
  <si>
    <t>Metro Builders Supply Inc.</t>
  </si>
  <si>
    <t>74146-5736</t>
  </si>
  <si>
    <t>Mexican Navy</t>
  </si>
  <si>
    <t>(G450)</t>
  </si>
  <si>
    <t>G-IV (G450)</t>
  </si>
  <si>
    <t>Mexico City</t>
  </si>
  <si>
    <t>DF</t>
  </si>
  <si>
    <t>+52-5624-6500 (General);+52-800-627-4621 (Toll-Free)</t>
  </si>
  <si>
    <t>www.semar.gob.mx</t>
  </si>
  <si>
    <t>Mfav LLC</t>
  </si>
  <si>
    <t>Mga Entertainment Inc.</t>
  </si>
  <si>
    <t>Van Nuys</t>
  </si>
  <si>
    <t>1-818-894 2525</t>
  </si>
  <si>
    <t>www.mgae.com</t>
  </si>
  <si>
    <t>Miller Time Aviation LLC</t>
  </si>
  <si>
    <t>Ada</t>
  </si>
  <si>
    <t>SP (C-20H)</t>
  </si>
  <si>
    <t>G-IVSP (C-20H)</t>
  </si>
  <si>
    <t>Mitsubishi Heavy Industries</t>
  </si>
  <si>
    <t>108-8215</t>
  </si>
  <si>
    <t>+81-81-3-6716 4402</t>
  </si>
  <si>
    <t>+81-81-3-6716 5865</t>
  </si>
  <si>
    <t>www.mhi.co.jp</t>
  </si>
  <si>
    <t>Mmap LLC</t>
  </si>
  <si>
    <t>91406-1232</t>
  </si>
  <si>
    <t>Modern Industrial Services Inc.</t>
  </si>
  <si>
    <t>77701-1120</t>
  </si>
  <si>
    <t>www.modernindustrialservices.com</t>
  </si>
  <si>
    <t>Mondoil Enterprises International LLC</t>
  </si>
  <si>
    <t>Greenwich</t>
  </si>
  <si>
    <t>06830-7015</t>
  </si>
  <si>
    <t>Monkey Wrench Aviation Ltd.</t>
  </si>
  <si>
    <t>George Town</t>
  </si>
  <si>
    <t>KY1-1001</t>
  </si>
  <si>
    <t>Cayman Islands</t>
  </si>
  <si>
    <t>N121AP LLC</t>
  </si>
  <si>
    <t>N250RG LLC</t>
  </si>
  <si>
    <t>75001-5395</t>
  </si>
  <si>
    <t>1-972-407 0701</t>
  </si>
  <si>
    <t>N44ZF LLC</t>
  </si>
  <si>
    <t>NB Airlines LLC</t>
  </si>
  <si>
    <t>33137-5163</t>
  </si>
  <si>
    <t>NP 1 Pegasus LLC</t>
  </si>
  <si>
    <t>NR Holdings LLC</t>
  </si>
  <si>
    <t>Napiat 1428 LLC</t>
  </si>
  <si>
    <t>Tallahassee</t>
  </si>
  <si>
    <t>32301-2524</t>
  </si>
  <si>
    <t>Nesher Aircraft Statutory Trust</t>
  </si>
  <si>
    <t>Nestoil Ltd.</t>
  </si>
  <si>
    <t>Lagos</t>
  </si>
  <si>
    <t>www.nestoilgroup.com</t>
  </si>
  <si>
    <t>Nevada Jet Holdings LLC</t>
  </si>
  <si>
    <t>Nevada Jet Partners LLC</t>
  </si>
  <si>
    <t>Newport Executive Transportation Inc.</t>
  </si>
  <si>
    <t>89147-7947</t>
  </si>
  <si>
    <t>Nitya Air LLC</t>
  </si>
  <si>
    <t>77024-3042</t>
  </si>
  <si>
    <t>Normandy's Triumph LLC</t>
  </si>
  <si>
    <t>33606-2756</t>
  </si>
  <si>
    <t>Nutrawise Corp.</t>
  </si>
  <si>
    <t>Okfw LLC</t>
  </si>
  <si>
    <t>Oranto Petroleum International Ltd.</t>
  </si>
  <si>
    <t>Osprey Wings LLC</t>
  </si>
  <si>
    <t>85105-1328</t>
  </si>
  <si>
    <t>PJK Aviation LLC</t>
  </si>
  <si>
    <t>PPG Industries Inc.</t>
  </si>
  <si>
    <t>Pittsburgh</t>
  </si>
  <si>
    <t>15272-0001</t>
  </si>
  <si>
    <t>1-412-434 3131</t>
  </si>
  <si>
    <t>1-412-434 2448</t>
  </si>
  <si>
    <t>www.ppg.com</t>
  </si>
  <si>
    <t>PS LLC</t>
  </si>
  <si>
    <t>92603-0309</t>
  </si>
  <si>
    <t>Pakistan Air Force</t>
  </si>
  <si>
    <t>Rawalpindi</t>
  </si>
  <si>
    <t>Pakistan</t>
  </si>
  <si>
    <t>+92-51-570-1143 (General);+92-51-926-1300;+92-51-950-7751 (Media Affairs)</t>
  </si>
  <si>
    <t>+92-51-926-0868 (Media Affairs)</t>
  </si>
  <si>
    <t>mediaaffair@paf.gov.pk (General);mediaaffair@gmail.com</t>
  </si>
  <si>
    <t>www.paf.gov.pk</t>
  </si>
  <si>
    <t>Patten Air LLC</t>
  </si>
  <si>
    <t>Paul Davril Inc.</t>
  </si>
  <si>
    <t>91505-1109</t>
  </si>
  <si>
    <t>1-818-841 6190</t>
  </si>
  <si>
    <t>1-818-841 6209</t>
  </si>
  <si>
    <t>People Nq LLC</t>
  </si>
  <si>
    <t>Pepsico Inc.</t>
  </si>
  <si>
    <t>Purchase</t>
  </si>
  <si>
    <t>10577-0634</t>
  </si>
  <si>
    <t>1-914-253 2000</t>
  </si>
  <si>
    <t>www.pepsico.com</t>
  </si>
  <si>
    <t>Perpetual Aviation LLC</t>
  </si>
  <si>
    <t>Arlington</t>
  </si>
  <si>
    <t>22209-3921</t>
  </si>
  <si>
    <t>Perry Johnson Inc.</t>
  </si>
  <si>
    <t>Phanstiel Enterprises LLC</t>
  </si>
  <si>
    <t>Phoenix Aurora LLC</t>
  </si>
  <si>
    <t>San Juan</t>
  </si>
  <si>
    <t>00901-1659</t>
  </si>
  <si>
    <t>Pilgrim Enterprises Inc.</t>
  </si>
  <si>
    <t>North Hollywood</t>
  </si>
  <si>
    <t>91607-4617</t>
  </si>
  <si>
    <t>1-818-728 8801</t>
  </si>
  <si>
    <t>Platinum Aviation LLC [NV-USA]</t>
  </si>
  <si>
    <t>89703-4934</t>
  </si>
  <si>
    <t>Polished Nickel Capitalmanagement LLC</t>
  </si>
  <si>
    <t>Powell Lumber Co.</t>
  </si>
  <si>
    <t>Baton Rouge</t>
  </si>
  <si>
    <t>70808-2610</t>
  </si>
  <si>
    <t>Power Aircraft LLC</t>
  </si>
  <si>
    <t>Fort Mill</t>
  </si>
  <si>
    <t>Power Service Inc.</t>
  </si>
  <si>
    <t>Casper</t>
  </si>
  <si>
    <t>1-800-743 4774</t>
  </si>
  <si>
    <t>www.powerserviceinc.com</t>
  </si>
  <si>
    <t>Quad/Graphics Inc.</t>
  </si>
  <si>
    <t>Waukesha</t>
  </si>
  <si>
    <t>53188-6909</t>
  </si>
  <si>
    <t>1-262-246 9200</t>
  </si>
  <si>
    <t>qgraphics@qg.com</t>
  </si>
  <si>
    <t>www.qg.com</t>
  </si>
  <si>
    <t>Quikrete International Inc.</t>
  </si>
  <si>
    <t>1-404-634 9100</t>
  </si>
  <si>
    <t>1-404-634 9568</t>
  </si>
  <si>
    <t>www.quikrete.com</t>
  </si>
  <si>
    <t>Quintanilla Management Co.</t>
  </si>
  <si>
    <t>78209-9096</t>
  </si>
  <si>
    <t>1-210-892 2202</t>
  </si>
  <si>
    <t>www.qmctx.com</t>
  </si>
  <si>
    <t>Quogue Aviation LLC</t>
  </si>
  <si>
    <t>10023-4250</t>
  </si>
  <si>
    <t>RJS Aviation LLC [FL-USA]</t>
  </si>
  <si>
    <t>RPM Mortgage Inc.</t>
  </si>
  <si>
    <t>94507-1555</t>
  </si>
  <si>
    <t>www.rpm-mtg.com</t>
  </si>
  <si>
    <t>RPS Aviation LLC</t>
  </si>
  <si>
    <t>Capitol Heights</t>
  </si>
  <si>
    <t>Ra Management Services LLC</t>
  </si>
  <si>
    <t>Radz Airways LLC</t>
  </si>
  <si>
    <t>Solana Beach</t>
  </si>
  <si>
    <t>Ragtime Investments Corporation + Others</t>
  </si>
  <si>
    <t>Rare Air Aviation Services LLC</t>
  </si>
  <si>
    <t>Santa Rosa</t>
  </si>
  <si>
    <t>95403-8282</t>
  </si>
  <si>
    <t>Rayfield Investment Co.</t>
  </si>
  <si>
    <t>Chapel Hill</t>
  </si>
  <si>
    <t>27517-7879</t>
  </si>
  <si>
    <t>1-919-493 7552</t>
  </si>
  <si>
    <t>1-919-493 4558</t>
  </si>
  <si>
    <t>Really Convenient Aviation LLC</t>
  </si>
  <si>
    <t>Nashville</t>
  </si>
  <si>
    <t>Reaud, Morgan &amp; Quinn Inc.</t>
  </si>
  <si>
    <t>77720-6005</t>
  </si>
  <si>
    <t>1-409-838 1000</t>
  </si>
  <si>
    <t>1-409-833 8236</t>
  </si>
  <si>
    <t>Record Year LLC</t>
  </si>
  <si>
    <t>Riverhorse Investments Inc.</t>
  </si>
  <si>
    <t>90049-6524</t>
  </si>
  <si>
    <t>1-310-626 4868</t>
  </si>
  <si>
    <t>www.riverhorse.net</t>
  </si>
  <si>
    <t>Robtoria Aircraft Leasing LLC</t>
  </si>
  <si>
    <t>19801-1120</t>
  </si>
  <si>
    <t>Rockstar Inc.</t>
  </si>
  <si>
    <t>Rose Valley Leasing LLC</t>
  </si>
  <si>
    <t>Vail</t>
  </si>
  <si>
    <t>Royal Air Force of Oman</t>
  </si>
  <si>
    <t>Seeb</t>
  </si>
  <si>
    <t>Oman</t>
  </si>
  <si>
    <t>+968--614-211 (General);+968-615-624</t>
  </si>
  <si>
    <t>www.mod.gov.om</t>
  </si>
  <si>
    <t>Royal Netherlands Air Force</t>
  </si>
  <si>
    <t>Breda</t>
  </si>
  <si>
    <t>4820 ZB</t>
  </si>
  <si>
    <t>The Netherlands</t>
  </si>
  <si>
    <t>+31-800-022-6033 (General)</t>
  </si>
  <si>
    <t>www.defensie.nl/luchtmacht</t>
  </si>
  <si>
    <t>Rozzi Business Inc.</t>
  </si>
  <si>
    <t>Panama</t>
  </si>
  <si>
    <t>Rsi Holding LLC</t>
  </si>
  <si>
    <t>92660-6420</t>
  </si>
  <si>
    <t>Rye &amp; Olive LLC</t>
  </si>
  <si>
    <t>S &amp; H Aviation LLC [GA-USA]</t>
  </si>
  <si>
    <t>SBG Aircraft Sales &amp; Consulting LLC</t>
  </si>
  <si>
    <t>Missouri City</t>
  </si>
  <si>
    <t>77459-1225</t>
  </si>
  <si>
    <t>SR Administrative Services LLC</t>
  </si>
  <si>
    <t>Van Nuys Airport</t>
  </si>
  <si>
    <t>91406-2901</t>
  </si>
  <si>
    <t>SV Lift LLC</t>
  </si>
  <si>
    <t>48327-1652</t>
  </si>
  <si>
    <t>Saba Rock Transportation LLC</t>
  </si>
  <si>
    <t>Corona del Mar</t>
  </si>
  <si>
    <t>Satcom Direct Inc.</t>
  </si>
  <si>
    <t>Melbourne</t>
  </si>
  <si>
    <t>32940-7010</t>
  </si>
  <si>
    <t>1-321-777 3000</t>
  </si>
  <si>
    <t>www.satcomdirect.com</t>
  </si>
  <si>
    <t>Sbe Entertainment Group</t>
  </si>
  <si>
    <t>1-323-655 8000</t>
  </si>
  <si>
    <t>info@sbe.com</t>
  </si>
  <si>
    <t>www.sbe.com</t>
  </si>
  <si>
    <t>Scgiv Aviation LLC</t>
  </si>
  <si>
    <t>Schreiner, Mark &amp; Laura</t>
  </si>
  <si>
    <t>West Mifflin</t>
  </si>
  <si>
    <t>15122-2674</t>
  </si>
  <si>
    <t>Scout Boats</t>
  </si>
  <si>
    <t>Summerville</t>
  </si>
  <si>
    <t>1-843-821 0068</t>
  </si>
  <si>
    <t>info@scoutboats.com</t>
  </si>
  <si>
    <t>www.scoutboats.com</t>
  </si>
  <si>
    <t>Seminole Tribe Of Florida</t>
  </si>
  <si>
    <t>33024-2153</t>
  </si>
  <si>
    <t>Senterra LLC</t>
  </si>
  <si>
    <t>77046-1143</t>
  </si>
  <si>
    <t>1-713-965 2985</t>
  </si>
  <si>
    <t>info@senterrallc.com</t>
  </si>
  <si>
    <t>www.senterrallc.com</t>
  </si>
  <si>
    <t>Shirley Crain LLC</t>
  </si>
  <si>
    <t>Fort Smith</t>
  </si>
  <si>
    <t>Arkansas</t>
  </si>
  <si>
    <t>AR</t>
  </si>
  <si>
    <t>Shroff, Jason</t>
  </si>
  <si>
    <t>Skyservice, Inc.</t>
  </si>
  <si>
    <t>Dorval</t>
  </si>
  <si>
    <t>Quebec</t>
  </si>
  <si>
    <t>QC</t>
  </si>
  <si>
    <t>H9P 1A2</t>
  </si>
  <si>
    <t>514-636-3300 (General)</t>
  </si>
  <si>
    <t>514-636-4855</t>
  </si>
  <si>
    <t>montreal@skyservice.com (General)</t>
  </si>
  <si>
    <t>www.skyservice.com</t>
  </si>
  <si>
    <t>Modifications/Completions/Overhaul, Charter and Non-Scheduled Air Services, FBO/Ground Handling/Fuel and Oil</t>
  </si>
  <si>
    <t>Smolinisky, Alan B. + Chien, Brian</t>
  </si>
  <si>
    <t>Smtv Ontario LLC</t>
  </si>
  <si>
    <t>San Diego</t>
  </si>
  <si>
    <t>Sobol, Gil</t>
  </si>
  <si>
    <t>Kampala</t>
  </si>
  <si>
    <t>Uganda</t>
  </si>
  <si>
    <t>Sodofan Holdings Inc.</t>
  </si>
  <si>
    <t>Solaris Equipment LLC</t>
  </si>
  <si>
    <t>DE,TX</t>
  </si>
  <si>
    <t>Spinair LLC</t>
  </si>
  <si>
    <t>Saratoga</t>
  </si>
  <si>
    <t>95070-5636</t>
  </si>
  <si>
    <t>Stewart Lubricants &amp; Service Co.</t>
  </si>
  <si>
    <t>35209-6307</t>
  </si>
  <si>
    <t>1-205-942 5590</t>
  </si>
  <si>
    <t>www.stewartlubricants.com</t>
  </si>
  <si>
    <t>Suisse Tech Financial Services Inc.</t>
  </si>
  <si>
    <t>Supreme Infratech Ltd.</t>
  </si>
  <si>
    <t>Swedish Air Force</t>
  </si>
  <si>
    <t>Stockholm</t>
  </si>
  <si>
    <t>Sweden</t>
  </si>
  <si>
    <t>+46-8 -788-7500 (General)</t>
  </si>
  <si>
    <t>exp-hkv@mil.se (General)</t>
  </si>
  <si>
    <t>www.forsvarsmakten.se</t>
  </si>
  <si>
    <t>Sweeney Development Company Inc.</t>
  </si>
  <si>
    <t>St. Helena</t>
  </si>
  <si>
    <t>1-707-967 9680</t>
  </si>
  <si>
    <t>Swift Wings Aviation Ltd.</t>
  </si>
  <si>
    <t>Israel</t>
  </si>
  <si>
    <t>T Aviation Group LLC</t>
  </si>
  <si>
    <t>75284-2610</t>
  </si>
  <si>
    <t>TD Aviation LLC</t>
  </si>
  <si>
    <t>TDB Air LLC</t>
  </si>
  <si>
    <t>95126-2335</t>
  </si>
  <si>
    <t>TFB Asset Management Services LLC</t>
  </si>
  <si>
    <t>Wellington</t>
  </si>
  <si>
    <t>TSC International Fzc</t>
  </si>
  <si>
    <t>Tarrant Apparel Group</t>
  </si>
  <si>
    <t>1-323-780 8250</t>
  </si>
  <si>
    <t>1-323-780 0751</t>
  </si>
  <si>
    <t>www.tags.com</t>
  </si>
  <si>
    <t>Ten Point Tours Inc.</t>
  </si>
  <si>
    <t>Teneo Strategy LLC</t>
  </si>
  <si>
    <t>1-212-886 1600</t>
  </si>
  <si>
    <t>www.teneo.com</t>
  </si>
  <si>
    <t>Teresa F. Heinz Marital Trust</t>
  </si>
  <si>
    <t>1-202-737 5652</t>
  </si>
  <si>
    <t>Thomas H. Lee Capital LLC</t>
  </si>
  <si>
    <t>Teterboro</t>
  </si>
  <si>
    <t>07608-1021</t>
  </si>
  <si>
    <t>Thomas, Brian</t>
  </si>
  <si>
    <t>Austin</t>
  </si>
  <si>
    <t>Threshold Ventures Inc.</t>
  </si>
  <si>
    <t>Scottsdale</t>
  </si>
  <si>
    <t>85255-3202</t>
  </si>
  <si>
    <t>Tia Holdings Inc.</t>
  </si>
  <si>
    <t>Tikchik LLC</t>
  </si>
  <si>
    <t>Anchorage</t>
  </si>
  <si>
    <t>Alaska</t>
  </si>
  <si>
    <t>AK</t>
  </si>
  <si>
    <t>1-907-868 7580</t>
  </si>
  <si>
    <t>Toyota Industries North America Inc.</t>
  </si>
  <si>
    <t>Columbus</t>
  </si>
  <si>
    <t>NY,IN</t>
  </si>
  <si>
    <t>Tpa Services LLC</t>
  </si>
  <si>
    <t>85255-6334</t>
  </si>
  <si>
    <t>Trans Texas Jet Transport Inc.</t>
  </si>
  <si>
    <t>Trans-Exec Air Service, Inc.</t>
  </si>
  <si>
    <t>818-904-6900</t>
  </si>
  <si>
    <t>info@transexec.com</t>
  </si>
  <si>
    <t>www.transexec.com</t>
  </si>
  <si>
    <t>Transwisata Air</t>
  </si>
  <si>
    <t>Jakarta</t>
  </si>
  <si>
    <t>Indonesia</t>
  </si>
  <si>
    <t>+62-21-8088-9628;+62-21-8089-9566</t>
  </si>
  <si>
    <t>transwisata@centrin.net.id;marketing@transwisata.com</t>
  </si>
  <si>
    <t>www.transwisata.com</t>
  </si>
  <si>
    <t>Trive Capital Management LLC</t>
  </si>
  <si>
    <t>75201-7664</t>
  </si>
  <si>
    <t>1-214-499 9715</t>
  </si>
  <si>
    <t>www.trivecapital.com</t>
  </si>
  <si>
    <t>Turkish Air Force</t>
  </si>
  <si>
    <t>Ankara</t>
  </si>
  <si>
    <t>Turkey</t>
  </si>
  <si>
    <t>+90-312-417-2150 (General);+90-312-444-8455</t>
  </si>
  <si>
    <t>basin@hvkk.tsk.tr (General)</t>
  </si>
  <si>
    <t>www.hvkk.tsk.tr</t>
  </si>
  <si>
    <t>Tutor Perini Corp.</t>
  </si>
  <si>
    <t>Sylmar</t>
  </si>
  <si>
    <t>91342-1051</t>
  </si>
  <si>
    <t>Tvpx 6-10-2020 Statutory Trust</t>
  </si>
  <si>
    <t>WY,UT</t>
  </si>
  <si>
    <t>United Refining Inc.</t>
  </si>
  <si>
    <t>Warren</t>
  </si>
  <si>
    <t>1-814-723 1500</t>
  </si>
  <si>
    <t>pr@urc.com</t>
  </si>
  <si>
    <t>www.urc.com</t>
  </si>
  <si>
    <t>Upstate Aviation Holdings LLC</t>
  </si>
  <si>
    <t>Us Auto Finance Leasing LLC</t>
  </si>
  <si>
    <t>GA,DE</t>
  </si>
  <si>
    <t>Venti Capital LLC</t>
  </si>
  <si>
    <t>Vertical Aircraft Holdings LLC</t>
  </si>
  <si>
    <t>Provo</t>
  </si>
  <si>
    <t>84604-5003</t>
  </si>
  <si>
    <t>Vinik, Jeffrey N.</t>
  </si>
  <si>
    <t>FL,MA</t>
  </si>
  <si>
    <t>33629-5222</t>
  </si>
  <si>
    <t>WEST2EAST 330 LLC</t>
  </si>
  <si>
    <t>Seattle</t>
  </si>
  <si>
    <t>Wac I LLC</t>
  </si>
  <si>
    <t>AL,FL</t>
  </si>
  <si>
    <t>33308-4072</t>
  </si>
  <si>
    <t>Wanderweg Holdings LLC</t>
  </si>
  <si>
    <t>Salt Lake City</t>
  </si>
  <si>
    <t>84111-1617</t>
  </si>
  <si>
    <t>1-801-532 7111</t>
  </si>
  <si>
    <t>www.bankofutah.com</t>
  </si>
  <si>
    <t>Webster Air LLC</t>
  </si>
  <si>
    <t>Weidner Property Management LLC</t>
  </si>
  <si>
    <t>Kirkland</t>
  </si>
  <si>
    <t>1-425-821 3844</t>
  </si>
  <si>
    <t>Western Jet Aviation Inc.</t>
  </si>
  <si>
    <t>91406-2915</t>
  </si>
  <si>
    <t>Weststar Ltd.</t>
  </si>
  <si>
    <t>Ampang</t>
  </si>
  <si>
    <t>Malaysia</t>
  </si>
  <si>
    <t>Whale Plane LLC</t>
  </si>
  <si>
    <t>Whiskey Romeo Owner LLC</t>
  </si>
  <si>
    <t>89119-3566</t>
  </si>
  <si>
    <t>Williams, Jonnie R.</t>
  </si>
  <si>
    <t>Windsor Jet Managment</t>
  </si>
  <si>
    <t>954-938-9508;877-825-6848</t>
  </si>
  <si>
    <t>954-337-8158</t>
  </si>
  <si>
    <t>sales@windsorjet.com</t>
  </si>
  <si>
    <t>www.windsorjet.com</t>
  </si>
  <si>
    <t>Charter and Non-Scheduled Air Services, FBO/Ground Handling/Fuel and Oil</t>
  </si>
  <si>
    <t>Wingstack LLC</t>
  </si>
  <si>
    <t>World Heir Inc.</t>
  </si>
  <si>
    <t>College Park</t>
  </si>
  <si>
    <t>30349-4208</t>
  </si>
  <si>
    <t>1-770-210 5700</t>
  </si>
  <si>
    <t>World Tech Air 23 LLC</t>
  </si>
  <si>
    <t>Valencia</t>
  </si>
  <si>
    <t>Wspsl LLC</t>
  </si>
  <si>
    <t>Xamex Investments Inc.</t>
  </si>
  <si>
    <t>33431-6436</t>
  </si>
  <si>
    <t>1-561-417 2617</t>
  </si>
  <si>
    <t>1-514-417 2312</t>
  </si>
  <si>
    <t>ttjet2@attglobal.net</t>
  </si>
  <si>
    <t>Zac Brown Band</t>
  </si>
  <si>
    <t>Peachtree City</t>
  </si>
  <si>
    <t>Zimmer Development Company LLC</t>
  </si>
  <si>
    <t>1-910-763 4669</t>
  </si>
  <si>
    <t>1-910-763 0379</t>
  </si>
  <si>
    <t>flynas Co. LLC</t>
  </si>
  <si>
    <t>Riyadh</t>
  </si>
  <si>
    <t>+966-1-217-1798;+966-1-217-1800;+966-9200-01234 (Call Center)</t>
  </si>
  <si>
    <t>customerservice@flynas.com</t>
  </si>
  <si>
    <t>www.flynas.com</t>
  </si>
  <si>
    <t>524AG Inc.</t>
  </si>
  <si>
    <t>G-V</t>
  </si>
  <si>
    <t>Rolls-Royce BR700</t>
  </si>
  <si>
    <t>Air 47 LLC</t>
  </si>
  <si>
    <t>BMW + Rolls-Royce BR700</t>
  </si>
  <si>
    <t>75001-3244</t>
  </si>
  <si>
    <t>Alanroy Ltd.</t>
  </si>
  <si>
    <t>Altar'D State</t>
  </si>
  <si>
    <t>Knoxville</t>
  </si>
  <si>
    <t>1-865-288 7700</t>
  </si>
  <si>
    <t>www.altardstate.com</t>
  </si>
  <si>
    <t>Amator LLC</t>
  </si>
  <si>
    <t>Highland Beach</t>
  </si>
  <si>
    <t>Argus Aviation Malta Ltd.</t>
  </si>
  <si>
    <t>Valetta</t>
  </si>
  <si>
    <t>VLT 1467</t>
  </si>
  <si>
    <t>Malta</t>
  </si>
  <si>
    <t>Assemi Group Inc.</t>
  </si>
  <si>
    <t>Fresno</t>
  </si>
  <si>
    <t>93711-7126</t>
  </si>
  <si>
    <t>1-559-440 8300</t>
  </si>
  <si>
    <t>www.assemigroup.com</t>
  </si>
  <si>
    <t>Avirone Ltd.</t>
  </si>
  <si>
    <t>Avl Air LLC</t>
  </si>
  <si>
    <t>DE,NY</t>
  </si>
  <si>
    <t>BKF Aviation Ltd.</t>
  </si>
  <si>
    <t>Banker Steel Co.</t>
  </si>
  <si>
    <t>Lynchburg</t>
  </si>
  <si>
    <t>24501-3461</t>
  </si>
  <si>
    <t>1-434-847 4575</t>
  </si>
  <si>
    <t>www.bankersteel.com</t>
  </si>
  <si>
    <t>Barrick Gold Corp.</t>
  </si>
  <si>
    <t>Toronto</t>
  </si>
  <si>
    <t>M5J 2J3</t>
  </si>
  <si>
    <t>1-416-307 7431</t>
  </si>
  <si>
    <t>1-416-861 0727</t>
  </si>
  <si>
    <t>investor@barrick.com</t>
  </si>
  <si>
    <t>www.barrick.com</t>
  </si>
  <si>
    <t>Bluechip Investment Company Ltd.</t>
  </si>
  <si>
    <t>Bollinger Enterprises LLC</t>
  </si>
  <si>
    <t>New Orleans</t>
  </si>
  <si>
    <t>70130-3218</t>
  </si>
  <si>
    <t>Boundary Bay LLC</t>
  </si>
  <si>
    <t>Bre Enterprises +Asdg Holdings +Jch Av'N</t>
  </si>
  <si>
    <t>Bromley Air LLC</t>
  </si>
  <si>
    <t>48034-8265</t>
  </si>
  <si>
    <t>C &amp; P Aviation Services Inc.</t>
  </si>
  <si>
    <t>Blaine</t>
  </si>
  <si>
    <t>Canyon Partners LLC</t>
  </si>
  <si>
    <t>Cargill Inc.</t>
  </si>
  <si>
    <t>Minneapolis</t>
  </si>
  <si>
    <t>55450-1109</t>
  </si>
  <si>
    <t>www.cargill.com</t>
  </si>
  <si>
    <t>Century International Aviation LLC</t>
  </si>
  <si>
    <t>Key Biscayne</t>
  </si>
  <si>
    <t>33149-2710</t>
  </si>
  <si>
    <t>Cerulean Holdings LLC</t>
  </si>
  <si>
    <t>Challenger Aero Cayman</t>
  </si>
  <si>
    <t>Change Happens Foundation</t>
  </si>
  <si>
    <t>Erie</t>
  </si>
  <si>
    <t>www.changehappens.us</t>
  </si>
  <si>
    <t>Chargers Football Company LLC</t>
  </si>
  <si>
    <t>Stockton</t>
  </si>
  <si>
    <t>95219-7242</t>
  </si>
  <si>
    <t>1-619-280 2111</t>
  </si>
  <si>
    <t>1-209-982 0305</t>
  </si>
  <si>
    <t>www.chargers.com</t>
  </si>
  <si>
    <t>Cherripo Import &amp; Export Agencies Ltd.</t>
  </si>
  <si>
    <t>Singapore</t>
  </si>
  <si>
    <t>Claremorris Consultants Ltd.</t>
  </si>
  <si>
    <t>Thailand</t>
  </si>
  <si>
    <t>Dallas Cowboys</t>
  </si>
  <si>
    <t>75034-1963</t>
  </si>
  <si>
    <t>1-972-497 4394</t>
  </si>
  <si>
    <t>www.dallascowboys.com</t>
  </si>
  <si>
    <t>Dart Container Corp.</t>
  </si>
  <si>
    <t>Sarasota</t>
  </si>
  <si>
    <t>1-941-925 2066</t>
  </si>
  <si>
    <t>Di Management Company Ltd.</t>
  </si>
  <si>
    <t>Bermuda</t>
  </si>
  <si>
    <t>Dillard's Inc.</t>
  </si>
  <si>
    <t>Tunica</t>
  </si>
  <si>
    <t>AR,MS</t>
  </si>
  <si>
    <t>38676-2528</t>
  </si>
  <si>
    <t>1-501-376 5200</t>
  </si>
  <si>
    <t>www.dillards.com</t>
  </si>
  <si>
    <t>Doheny Leasing Inc.</t>
  </si>
  <si>
    <t>Culver City</t>
  </si>
  <si>
    <t>90232-3509</t>
  </si>
  <si>
    <t>Duval Investments LLC</t>
  </si>
  <si>
    <t>Eagle Mountain International Church</t>
  </si>
  <si>
    <t>76071-9501</t>
  </si>
  <si>
    <t>1-817-252 2900</t>
  </si>
  <si>
    <t>www.emic.org</t>
  </si>
  <si>
    <t>Earl, Robert Ian</t>
  </si>
  <si>
    <t>Orlando</t>
  </si>
  <si>
    <t>32839-6020</t>
  </si>
  <si>
    <t>Remark: Founder, planet hollywood.</t>
  </si>
  <si>
    <t>East Coast Brokerage Services LLC</t>
  </si>
  <si>
    <t>West Palm Beach</t>
  </si>
  <si>
    <t>FL,GA</t>
  </si>
  <si>
    <t>33406-1445</t>
  </si>
  <si>
    <t>Emergence Southwest LLC</t>
  </si>
  <si>
    <t>Crested Butte</t>
  </si>
  <si>
    <t>Epsilon International LLC</t>
  </si>
  <si>
    <t>78249-1325</t>
  </si>
  <si>
    <t>Fertitta Entertainment Holdings LLC</t>
  </si>
  <si>
    <t>77027-9505</t>
  </si>
  <si>
    <t>Flower In The Field Av LLC</t>
  </si>
  <si>
    <t>Franklin/Templeton Travel Inc.</t>
  </si>
  <si>
    <t>1-650-312 6690</t>
  </si>
  <si>
    <t>Full Collective LLC</t>
  </si>
  <si>
    <t>Gaas Labs LLC</t>
  </si>
  <si>
    <t>Lowell</t>
  </si>
  <si>
    <t>Garcia, Sergio</t>
  </si>
  <si>
    <t>Spain</t>
  </si>
  <si>
    <t>Gores Group LLC, The</t>
  </si>
  <si>
    <t>EJA</t>
  </si>
  <si>
    <t>90212-1804</t>
  </si>
  <si>
    <t>Greene, Jeff</t>
  </si>
  <si>
    <t>HM Air Ltd.</t>
  </si>
  <si>
    <t>HOG289 LLC</t>
  </si>
  <si>
    <t>Halliburton Energy Services Inc.</t>
  </si>
  <si>
    <t>1-903-581 5263</t>
  </si>
  <si>
    <t>1-903-581 8647</t>
  </si>
  <si>
    <t>www.halliburton.com</t>
  </si>
  <si>
    <t>Harbour Group Industries Inc.</t>
  </si>
  <si>
    <t>Clayton</t>
  </si>
  <si>
    <t>63105-1806</t>
  </si>
  <si>
    <t>1-314-727 5550</t>
  </si>
  <si>
    <t>Harvey Gulf International Marine LLC</t>
  </si>
  <si>
    <t>Hendrick Automotive Group</t>
  </si>
  <si>
    <t>28262-5703</t>
  </si>
  <si>
    <t>1-704-455 3400</t>
  </si>
  <si>
    <t>1-704-455 3406</t>
  </si>
  <si>
    <t>www.hendrickauto.com</t>
  </si>
  <si>
    <t>Hilton Domestic Operating Company Inc.</t>
  </si>
  <si>
    <t>McLean</t>
  </si>
  <si>
    <t>22102-3388</t>
  </si>
  <si>
    <t>www.hiltonworldwide.com</t>
  </si>
  <si>
    <t>Hines (Property)</t>
  </si>
  <si>
    <t>1-713-621 8000</t>
  </si>
  <si>
    <t>www.hines.com</t>
  </si>
  <si>
    <t>Hogs Head Air Ii LLC</t>
  </si>
  <si>
    <t>Horizon Flight Works LLC</t>
  </si>
  <si>
    <t>Howard &amp; Brett LLC</t>
  </si>
  <si>
    <t>10179-0001</t>
  </si>
  <si>
    <t>1-212-272 6785</t>
  </si>
  <si>
    <t>Hubbard Broadcasting Inc.</t>
  </si>
  <si>
    <t>St. Paul</t>
  </si>
  <si>
    <t>55114-1019</t>
  </si>
  <si>
    <t>1-651-642 4202</t>
  </si>
  <si>
    <t>1-651-642 4103</t>
  </si>
  <si>
    <t>Img Worldwide Inc.</t>
  </si>
  <si>
    <t>1-216-522 1200</t>
  </si>
  <si>
    <t>1-216-522 1145</t>
  </si>
  <si>
    <t>Innova Aviation LLC</t>
  </si>
  <si>
    <t>91101-2103</t>
  </si>
  <si>
    <t>International Jet Management GmbH</t>
  </si>
  <si>
    <t>Schwechat</t>
  </si>
  <si>
    <t>A-2320</t>
  </si>
  <si>
    <t>Austria</t>
  </si>
  <si>
    <t>+43-1-707-8250 0</t>
  </si>
  <si>
    <t>+43-1-707-8250 90</t>
  </si>
  <si>
    <t>contact@ijm.at</t>
  </si>
  <si>
    <t>www.ijm.at</t>
  </si>
  <si>
    <t>Iridium LLC</t>
  </si>
  <si>
    <t>70598-2277</t>
  </si>
  <si>
    <t>Irongate Capital Partners</t>
  </si>
  <si>
    <t>90024-4366</t>
  </si>
  <si>
    <t>1-310-441 1172</t>
  </si>
  <si>
    <t>Ivory Coast Air Force</t>
  </si>
  <si>
    <t>(G550)</t>
  </si>
  <si>
    <t>G-V (G550)</t>
  </si>
  <si>
    <t>Abidjan</t>
  </si>
  <si>
    <t>Cote d'Ivoire</t>
  </si>
  <si>
    <t>+225-279027 (General)</t>
  </si>
  <si>
    <t>JJC Aviation LLC</t>
  </si>
  <si>
    <t>10010-7105</t>
  </si>
  <si>
    <t>JS Family LLC</t>
  </si>
  <si>
    <t>75201-4703</t>
  </si>
  <si>
    <t>Japan Coast Guard</t>
  </si>
  <si>
    <t>100-8976</t>
  </si>
  <si>
    <t>+81-3-3591-6361 (General)</t>
  </si>
  <si>
    <t>+81-3-3580-8778;+81-3-3581-2853</t>
  </si>
  <si>
    <t>www.kaiho.mlit.go.jp</t>
  </si>
  <si>
    <t>Jetran LLC</t>
  </si>
  <si>
    <t>Horseshoe Bay</t>
  </si>
  <si>
    <t>78657-5703</t>
  </si>
  <si>
    <t>1-830-598 2413</t>
  </si>
  <si>
    <t>1-830-598 2608</t>
  </si>
  <si>
    <t>www.comtraninternational.com</t>
  </si>
  <si>
    <t>Jimmy Jazz E-Commerce LLC</t>
  </si>
  <si>
    <t>Secaucus</t>
  </si>
  <si>
    <t>1-201-751 8732</t>
  </si>
  <si>
    <t>www.jimmyjazz.com</t>
  </si>
  <si>
    <t>Jordache Enterprises Inc.</t>
  </si>
  <si>
    <t>10018-5300</t>
  </si>
  <si>
    <t>1-212-944 1330</t>
  </si>
  <si>
    <t>1-212-768 5721</t>
  </si>
  <si>
    <t>www.jordache.com</t>
  </si>
  <si>
    <t>Josephine Holdings LLC [MI-USA]</t>
  </si>
  <si>
    <t>Roseville</t>
  </si>
  <si>
    <t>Kimberly-Clark Integrated Services Corp.</t>
  </si>
  <si>
    <t>TX,WI</t>
  </si>
  <si>
    <t>75038-6507</t>
  </si>
  <si>
    <t>1-972-281 1200</t>
  </si>
  <si>
    <t>1-972-281 1490</t>
  </si>
  <si>
    <t>www.kimberly-clark.com</t>
  </si>
  <si>
    <t>Koloa Aviation LLC</t>
  </si>
  <si>
    <t>Honolulu</t>
  </si>
  <si>
    <t>96819-1826</t>
  </si>
  <si>
    <t>Lea, Lyndon</t>
  </si>
  <si>
    <t>London</t>
  </si>
  <si>
    <t>W8 5PR</t>
  </si>
  <si>
    <t>Lester &amp; Sue Smith Foundation</t>
  </si>
  <si>
    <t>Libertas Enterprises Corp.</t>
  </si>
  <si>
    <t>Parkland</t>
  </si>
  <si>
    <t>Lovefrom Inc.</t>
  </si>
  <si>
    <t>Orinda</t>
  </si>
  <si>
    <t>94563-2702</t>
  </si>
  <si>
    <t>MCG Leasing LLC</t>
  </si>
  <si>
    <t>Darien</t>
  </si>
  <si>
    <t>MGN Icarus LLC</t>
  </si>
  <si>
    <t>North Miami Beach</t>
  </si>
  <si>
    <t>MJets</t>
  </si>
  <si>
    <t>Bangkok</t>
  </si>
  <si>
    <t>info@mjets.com</t>
  </si>
  <si>
    <t>www.mjets.com</t>
  </si>
  <si>
    <t>Modifications/Completions/Overhaul, Charter and Non-Scheduled Air Services</t>
  </si>
  <si>
    <t>MSN 552 Statutory Trust</t>
  </si>
  <si>
    <t>MWM AG</t>
  </si>
  <si>
    <t>Zug</t>
  </si>
  <si>
    <t>Madero Air LLC</t>
  </si>
  <si>
    <t>Magnetar Capital Partners LP</t>
  </si>
  <si>
    <t>Evanston</t>
  </si>
  <si>
    <t>1-847-905 4400</t>
  </si>
  <si>
    <t>www.magnetar.com</t>
  </si>
  <si>
    <t>Malibu Consulting Corp.</t>
  </si>
  <si>
    <t>Meridian Aircraft Holdings LLC [CT-USA]</t>
  </si>
  <si>
    <t>06830-4024</t>
  </si>
  <si>
    <t>Meruelo Group LLC</t>
  </si>
  <si>
    <t>Messi, Lionel</t>
  </si>
  <si>
    <t>Mexican Air Force</t>
  </si>
  <si>
    <t>Delegacion Miguel Hidalgo</t>
  </si>
  <si>
    <t>D.F.</t>
  </si>
  <si>
    <t>+52-55-2122-8800 (General)</t>
  </si>
  <si>
    <t>www.sedena.gob.mx</t>
  </si>
  <si>
    <t>Mike Post Productions Inc.</t>
  </si>
  <si>
    <t>91506-2211</t>
  </si>
  <si>
    <t>www.mike-post.com</t>
  </si>
  <si>
    <t>Mirasol Sky LLC</t>
  </si>
  <si>
    <t>75219-3289</t>
  </si>
  <si>
    <t>Montemayor, Oscar De Leon</t>
  </si>
  <si>
    <t>Nabors Property Holdings LLC</t>
  </si>
  <si>
    <t>Namco Nigeria Ltd.</t>
  </si>
  <si>
    <t>Nef Holdings LLC</t>
  </si>
  <si>
    <t>Norwalk</t>
  </si>
  <si>
    <t>1-203-229 2220</t>
  </si>
  <si>
    <t>Nevada Jet Ventures LLC</t>
  </si>
  <si>
    <t>New World Aviation, Inc.</t>
  </si>
  <si>
    <t>Allentown</t>
  </si>
  <si>
    <t>610-231-9555 (General);877-359-0100</t>
  </si>
  <si>
    <t>610-231-9566</t>
  </si>
  <si>
    <t>flightops@newworldaviation.com (General)</t>
  </si>
  <si>
    <t>www.newworldaviation.com</t>
  </si>
  <si>
    <t>Nicklaus Design LLC</t>
  </si>
  <si>
    <t>33408-3042</t>
  </si>
  <si>
    <t>1-561-626 3900</t>
  </si>
  <si>
    <t>1-561-626 4104</t>
  </si>
  <si>
    <t>Nigerian Air Force</t>
  </si>
  <si>
    <t>+234-9-875-663 (General)</t>
  </si>
  <si>
    <t>info@airforce.mil.ng (General)</t>
  </si>
  <si>
    <t>www.nigerianairforce.net</t>
  </si>
  <si>
    <t>Onni Airways Ltd.</t>
  </si>
  <si>
    <t>Richmond</t>
  </si>
  <si>
    <t>V7B 1B5</t>
  </si>
  <si>
    <t>Orchard Capital Corp.</t>
  </si>
  <si>
    <t>PMC Global Inc.</t>
  </si>
  <si>
    <t>Sun Valley</t>
  </si>
  <si>
    <t>91352-1010</t>
  </si>
  <si>
    <t>Peak View LLC</t>
  </si>
  <si>
    <t>Hampshire</t>
  </si>
  <si>
    <t>Polish Air Force</t>
  </si>
  <si>
    <t>Warsaw</t>
  </si>
  <si>
    <t>00-912</t>
  </si>
  <si>
    <t>Poland</t>
  </si>
  <si>
    <t>+48-22-682-5750 (General);+48-22-682-5060;+48-22-682-5663</t>
  </si>
  <si>
    <t>rzecznik@sp.mil.pl (Spokesman)</t>
  </si>
  <si>
    <t>www.sp.mil.pl</t>
  </si>
  <si>
    <t>Powdr Corp.</t>
  </si>
  <si>
    <t>Park City</t>
  </si>
  <si>
    <t>84098-6391</t>
  </si>
  <si>
    <t>Puma North America Inc.</t>
  </si>
  <si>
    <t>Westford</t>
  </si>
  <si>
    <t>RY Aviation Inc.</t>
  </si>
  <si>
    <t>10017-4383</t>
  </si>
  <si>
    <t>Rex Asset Management LLC</t>
  </si>
  <si>
    <t>Teterboro Airport</t>
  </si>
  <si>
    <t>07608-1034</t>
  </si>
  <si>
    <t>Roundball LLC</t>
  </si>
  <si>
    <t>St. Petersburg</t>
  </si>
  <si>
    <t>Royal Moroccan Air Force</t>
  </si>
  <si>
    <t>Rabat</t>
  </si>
  <si>
    <t>Morocco</t>
  </si>
  <si>
    <t>+212-37-64-427 (General)</t>
  </si>
  <si>
    <t>SN 630 Holdings LLC</t>
  </si>
  <si>
    <t>Scott, Adam</t>
  </si>
  <si>
    <t>Sexybrand</t>
  </si>
  <si>
    <t>Hermosa Beach</t>
  </si>
  <si>
    <t>1-772-444 7399</t>
  </si>
  <si>
    <t>www.sexybrand.com</t>
  </si>
  <si>
    <t>Silverstein Family LLC</t>
  </si>
  <si>
    <t>Portland</t>
  </si>
  <si>
    <t>OR,TX</t>
  </si>
  <si>
    <t>Skynet Capital Investment Ltd.</t>
  </si>
  <si>
    <t>Skyworld Corp.</t>
  </si>
  <si>
    <t>Cheyenne</t>
  </si>
  <si>
    <t>WY,FL</t>
  </si>
  <si>
    <t>82001-4406</t>
  </si>
  <si>
    <t>Sloan Family Trust</t>
  </si>
  <si>
    <t>Woodland Hills</t>
  </si>
  <si>
    <t>Smith, Vincent C.</t>
  </si>
  <si>
    <t>Orange</t>
  </si>
  <si>
    <t>Soaring Eagle Ranch LLC</t>
  </si>
  <si>
    <t>Costa Mesa</t>
  </si>
  <si>
    <t>CA,WY</t>
  </si>
  <si>
    <t>92626-4610</t>
  </si>
  <si>
    <t>Spencer Talia Aviation LLC</t>
  </si>
  <si>
    <t>90067-4102</t>
  </si>
  <si>
    <t>Starjet Ltd.</t>
  </si>
  <si>
    <t>Starkey Laboratories Inc.</t>
  </si>
  <si>
    <t>Eden Prairie</t>
  </si>
  <si>
    <t>www.starkey.com</t>
  </si>
  <si>
    <t>Strib Holdings LLC</t>
  </si>
  <si>
    <t>Oregon</t>
  </si>
  <si>
    <t>OR</t>
  </si>
  <si>
    <t>Super Convenient Aviation LLC</t>
  </si>
  <si>
    <t>19801-3036</t>
  </si>
  <si>
    <t>TM Aviation Holdings LLC</t>
  </si>
  <si>
    <t>Palm Beach Gardens</t>
  </si>
  <si>
    <t>33410-3465</t>
  </si>
  <si>
    <t>Tannjets Aerospace I LLC</t>
  </si>
  <si>
    <t>33315-3500</t>
  </si>
  <si>
    <t>Tennebaum, Michael E.</t>
  </si>
  <si>
    <t>Teratorn LLC</t>
  </si>
  <si>
    <t>98108-3845</t>
  </si>
  <si>
    <t>1-425-869 5599</t>
  </si>
  <si>
    <t>Thriveni Earth Movers Pvt. Ltd.</t>
  </si>
  <si>
    <t>Salem</t>
  </si>
  <si>
    <t>Tvpx 2020-9501 Statutory Trust</t>
  </si>
  <si>
    <t>USA Legwear LLC</t>
  </si>
  <si>
    <t>Up Aviation Ltd.</t>
  </si>
  <si>
    <t>Uts Irrevocable Trust</t>
  </si>
  <si>
    <t>DE,MS</t>
  </si>
  <si>
    <t>VK Associates LLC</t>
  </si>
  <si>
    <t>Varde Partners</t>
  </si>
  <si>
    <t>Weeks-Davies Aviation Inc.</t>
  </si>
  <si>
    <t>Windstream Ventures LLC</t>
  </si>
  <si>
    <t>33146-3174</t>
  </si>
  <si>
    <t>Word Of God Fellowship Inc.</t>
  </si>
  <si>
    <t>Bedford</t>
  </si>
  <si>
    <t>76021-3009</t>
  </si>
  <si>
    <t>1-817-571 1229</t>
  </si>
  <si>
    <t>Hellenic Air Force</t>
  </si>
  <si>
    <t>G500</t>
  </si>
  <si>
    <t>Athens</t>
  </si>
  <si>
    <t>Greece</t>
  </si>
  <si>
    <t>agea.hafgs@haf.gr</t>
  </si>
  <si>
    <t>www.haf.gr</t>
  </si>
  <si>
    <t>Israeli Air Force</t>
  </si>
  <si>
    <t>Nachshon Shavit</t>
  </si>
  <si>
    <t>G500 Nachshon Shavit</t>
  </si>
  <si>
    <t>Tel Aviv</t>
  </si>
  <si>
    <t>+972-3-606-7729 (General)</t>
  </si>
  <si>
    <t>info@iaf.org.il (General)</t>
  </si>
  <si>
    <t>www.iaf.org.il</t>
  </si>
  <si>
    <t>G550</t>
  </si>
  <si>
    <t>Oron</t>
  </si>
  <si>
    <t>G550 Oron</t>
  </si>
  <si>
    <t>CAEW (Nachshon Etiam)</t>
  </si>
  <si>
    <t>G550 CAEW (Nachshon Etiam)</t>
  </si>
  <si>
    <t>Italian Air Force</t>
  </si>
  <si>
    <t>Rome</t>
  </si>
  <si>
    <t>Italy</t>
  </si>
  <si>
    <t>+39-06-4986-6132 (General);+39-06-4986-6626</t>
  </si>
  <si>
    <t>+39-06-4986-4341;+39-06-4186-4299</t>
  </si>
  <si>
    <t>urp@aeronautica.difesa.it (General);stampa@aeronautica.difesa.it (General)</t>
  </si>
  <si>
    <t>www.aeronautica.difesa.it</t>
  </si>
  <si>
    <t>[AMASCOS 100]</t>
  </si>
  <si>
    <t>G550 [AMASCOS 100]</t>
  </si>
  <si>
    <t>Republic of Singapore Air Force</t>
  </si>
  <si>
    <t>+65-800-760-8844 (General);+65-800-270-1010</t>
  </si>
  <si>
    <t>+65-6764-6119;+65-6373-1039</t>
  </si>
  <si>
    <t>afrc@starnet.gov.sg (General);feedback@starnet.gov.sg (Feedback)</t>
  </si>
  <si>
    <t>www.rsaf.gov.sg</t>
  </si>
  <si>
    <t>[SIGINT]</t>
  </si>
  <si>
    <t>G550 [SIGINT]</t>
  </si>
  <si>
    <t>Havasoj</t>
  </si>
  <si>
    <t>G550 Havasoj</t>
  </si>
  <si>
    <t>G650</t>
  </si>
  <si>
    <t>Zambian Air Force</t>
  </si>
  <si>
    <t>ER</t>
  </si>
  <si>
    <t>G650ER</t>
  </si>
  <si>
    <t>Lusaka</t>
  </si>
  <si>
    <t>Zambia</t>
  </si>
  <si>
    <t>+260-125-2977 (General)</t>
  </si>
  <si>
    <t>2020 Msn 4108 Statutory Trust</t>
  </si>
  <si>
    <t>GIV</t>
  </si>
  <si>
    <t>X (G450)</t>
  </si>
  <si>
    <t>GIV-X (G450)</t>
  </si>
  <si>
    <t>2021 Msn 4161 Statutory Trust</t>
  </si>
  <si>
    <t>53 Wildcat LLC</t>
  </si>
  <si>
    <t>Opa-locka</t>
  </si>
  <si>
    <t>33054-2379</t>
  </si>
  <si>
    <t>936MP LLC</t>
  </si>
  <si>
    <t>33406-1448</t>
  </si>
  <si>
    <t>A &amp; M Global Solutions Inc.</t>
  </si>
  <si>
    <t>Doral</t>
  </si>
  <si>
    <t>ASG Business Aviation LLC</t>
  </si>
  <si>
    <t>Baku</t>
  </si>
  <si>
    <t>Azerbaijan</t>
  </si>
  <si>
    <t>ops@businessaviation.az</t>
  </si>
  <si>
    <t>www.businessaviation.az</t>
  </si>
  <si>
    <t>Abbott Laboratories Inc.</t>
  </si>
  <si>
    <t>Waukegan</t>
  </si>
  <si>
    <t>60087-1202</t>
  </si>
  <si>
    <t>1-224-667 6100</t>
  </si>
  <si>
    <t>www.abbott.com</t>
  </si>
  <si>
    <t>Abs Healthcare Services Inc.</t>
  </si>
  <si>
    <t>Deerfield Beach</t>
  </si>
  <si>
    <t>Aim Aviation [Usa]</t>
  </si>
  <si>
    <t>1-914-761 9653</t>
  </si>
  <si>
    <t>1-914-761 9655</t>
  </si>
  <si>
    <t>Air Orange Inc.</t>
  </si>
  <si>
    <t>92867-3902</t>
  </si>
  <si>
    <t>1-714-639 6750</t>
  </si>
  <si>
    <t>Akm Aviation Ii LLC</t>
  </si>
  <si>
    <t>92660-2043</t>
  </si>
  <si>
    <t>Al Ghazzawi Development Company Ltd.</t>
  </si>
  <si>
    <t>Alas Del Fin Del Mundo S.R.L.</t>
  </si>
  <si>
    <t>Rio Grande</t>
  </si>
  <si>
    <t>Alfred Sanzari Enterprises Inc.</t>
  </si>
  <si>
    <t>Hackensack</t>
  </si>
  <si>
    <t>1-201-342 2777</t>
  </si>
  <si>
    <t>www.sanzari.com</t>
  </si>
  <si>
    <t>Alpha King Investments Ltd.</t>
  </si>
  <si>
    <t>China</t>
  </si>
  <si>
    <t>Alpha Star Aviation Services</t>
  </si>
  <si>
    <t>+966-1-210 0303</t>
  </si>
  <si>
    <t>+966-1-210 0909</t>
  </si>
  <si>
    <t>info@alphastarav.com</t>
  </si>
  <si>
    <t>www.alphastarav.com</t>
  </si>
  <si>
    <t>Altria Client Services LLC</t>
  </si>
  <si>
    <t>Richmond Int'l Airport</t>
  </si>
  <si>
    <t>Am Aircraft Holdings S.A.</t>
  </si>
  <si>
    <t>American Family Mutual Insurance Co.</t>
  </si>
  <si>
    <t>Americor Management LLC</t>
  </si>
  <si>
    <t>Camden</t>
  </si>
  <si>
    <t>19934-1249</t>
  </si>
  <si>
    <t>Ameriprise Financial Inc.</t>
  </si>
  <si>
    <t>New Windsor</t>
  </si>
  <si>
    <t>MN,NY</t>
  </si>
  <si>
    <t>Angstrom Aviation LLC</t>
  </si>
  <si>
    <t>South Field</t>
  </si>
  <si>
    <t>MI,DE</t>
  </si>
  <si>
    <t>Aquilant Corp.</t>
  </si>
  <si>
    <t>Woodbridge</t>
  </si>
  <si>
    <t>06525-2353</t>
  </si>
  <si>
    <t>1-203-530 2248</t>
  </si>
  <si>
    <t>Aramco Associated Co.</t>
  </si>
  <si>
    <t>77032-6017</t>
  </si>
  <si>
    <t>1-713-432 5300</t>
  </si>
  <si>
    <t>1-713-821 0036</t>
  </si>
  <si>
    <t>www.saudiaramco.com</t>
  </si>
  <si>
    <t>Ashley Furniture Industries Inc.</t>
  </si>
  <si>
    <t>Arcadia</t>
  </si>
  <si>
    <t>54612-1218</t>
  </si>
  <si>
    <t>1-608-323 6965</t>
  </si>
  <si>
    <t>1-608-323 6860</t>
  </si>
  <si>
    <t>www.ashleyfurniture.com</t>
  </si>
  <si>
    <t>Asset Trend Ltd.</t>
  </si>
  <si>
    <t>Astor Street Asset Management Inc.</t>
  </si>
  <si>
    <t>60611-7541</t>
  </si>
  <si>
    <t>1-312-876 1710</t>
  </si>
  <si>
    <t>1-312-475 8231</t>
  </si>
  <si>
    <t>info@astorllc.com</t>
  </si>
  <si>
    <t>www.astorllc.com</t>
  </si>
  <si>
    <t>Ata Concept GmbH</t>
  </si>
  <si>
    <t>Germany</t>
  </si>
  <si>
    <t>Athene Noctua LLC</t>
  </si>
  <si>
    <t>West Des Moines</t>
  </si>
  <si>
    <t>DE,IA</t>
  </si>
  <si>
    <t>Austral Development Ltd.</t>
  </si>
  <si>
    <t>Avcon Jet AG</t>
  </si>
  <si>
    <t>Vienna</t>
  </si>
  <si>
    <t>+43-1505-47-470 (General)</t>
  </si>
  <si>
    <t>office@avconjet.at (General);sales@avconjet.at (Sales/Mkt)</t>
  </si>
  <si>
    <t>www.avconjet.at</t>
  </si>
  <si>
    <t>Aviation Asset Management (Two) Ltd.</t>
  </si>
  <si>
    <t>San Marino</t>
  </si>
  <si>
    <t>Axella 2 LLC</t>
  </si>
  <si>
    <t>BCJ Capital LLC</t>
  </si>
  <si>
    <t>Baldwin Family Trust</t>
  </si>
  <si>
    <t>92660-7901</t>
  </si>
  <si>
    <t>1-949-640 8300</t>
  </si>
  <si>
    <t>Beacon Aviation Management LLC</t>
  </si>
  <si>
    <t>Beijing Europe Asia-Pacific Int'L Inv'T</t>
  </si>
  <si>
    <t>Beijing Zhaotai (Group) Company Ltd.</t>
  </si>
  <si>
    <t>Bella International Corp.</t>
  </si>
  <si>
    <t>Bellevue N76th LLC</t>
  </si>
  <si>
    <t>North Kingstown</t>
  </si>
  <si>
    <t>Rhode Island</t>
  </si>
  <si>
    <t>RI</t>
  </si>
  <si>
    <t>Bengal Investments LLC</t>
  </si>
  <si>
    <t>94111-2702</t>
  </si>
  <si>
    <t>Bestavia Holdings Ltd.</t>
  </si>
  <si>
    <t>VG1110</t>
  </si>
  <si>
    <t>Bindley Associates</t>
  </si>
  <si>
    <t>46268-3146</t>
  </si>
  <si>
    <t>1-317-464 8144</t>
  </si>
  <si>
    <t>1-317-464 8145</t>
  </si>
  <si>
    <t>Blaise Carolina LLC</t>
  </si>
  <si>
    <t>Daniel Island</t>
  </si>
  <si>
    <t>SC,DE</t>
  </si>
  <si>
    <t>Bloomberry Resorts &amp; Hotels Inc.</t>
  </si>
  <si>
    <t>Philippines</t>
  </si>
  <si>
    <t>Blue Star Clothing Company Inc.</t>
  </si>
  <si>
    <t>10018-7302</t>
  </si>
  <si>
    <t>Bohemian Breweries Inc.</t>
  </si>
  <si>
    <t>Fort Collins</t>
  </si>
  <si>
    <t>Brando International Ltd.</t>
  </si>
  <si>
    <t>VG0049</t>
  </si>
  <si>
    <t>Bronxborn Inc.</t>
  </si>
  <si>
    <t>Encino</t>
  </si>
  <si>
    <t>91436-4487</t>
  </si>
  <si>
    <t>Business Aviation Asia Ltd.</t>
  </si>
  <si>
    <t>Hong Kong</t>
  </si>
  <si>
    <t>www.baasia.com/</t>
  </si>
  <si>
    <t>CC Property Investments LLC</t>
  </si>
  <si>
    <t>Phoenix</t>
  </si>
  <si>
    <t>CSX Transportation Inc.</t>
  </si>
  <si>
    <t>Jacksonville</t>
  </si>
  <si>
    <t>32202-4423</t>
  </si>
  <si>
    <t>1-904-359 3100</t>
  </si>
  <si>
    <t>1-904-359 3597</t>
  </si>
  <si>
    <t>www.csxt.com</t>
  </si>
  <si>
    <t>Captive Resources</t>
  </si>
  <si>
    <t>Itasca</t>
  </si>
  <si>
    <t>1-847-781 1400</t>
  </si>
  <si>
    <t>www.captiveresources.com</t>
  </si>
  <si>
    <t>Caremark Rx Inc.</t>
  </si>
  <si>
    <t>Birmingham International Airport</t>
  </si>
  <si>
    <t>1-205-591 7451</t>
  </si>
  <si>
    <t>1-205-591 9220</t>
  </si>
  <si>
    <t>www.caremarkrx.com</t>
  </si>
  <si>
    <t>Carmell Holdings LLC</t>
  </si>
  <si>
    <t>Chubb Corp.</t>
  </si>
  <si>
    <t>1-908-903 2000</t>
  </si>
  <si>
    <t>www2.chubb.com</t>
  </si>
  <si>
    <t>Cinascol S.A.</t>
  </si>
  <si>
    <t>Colombia</t>
  </si>
  <si>
    <t>Computer Sciences Corp.</t>
  </si>
  <si>
    <t>Tysons</t>
  </si>
  <si>
    <t>22102-4284</t>
  </si>
  <si>
    <t>www.csc.com</t>
  </si>
  <si>
    <t>Conch Republic Associates LLC</t>
  </si>
  <si>
    <t>Charleston</t>
  </si>
  <si>
    <t>1-843-722 2345</t>
  </si>
  <si>
    <t>Confectionery Advantage LLC</t>
  </si>
  <si>
    <t>Tenafly</t>
  </si>
  <si>
    <t>07670-2819</t>
  </si>
  <si>
    <t>Consolidated Realty Inc.</t>
  </si>
  <si>
    <t>89145-4898</t>
  </si>
  <si>
    <t>1-702-967 5005</t>
  </si>
  <si>
    <t>Contracts Investments Ltd.</t>
  </si>
  <si>
    <t>Papua New Guinea</t>
  </si>
  <si>
    <t>Conway Jr., William (Bill)</t>
  </si>
  <si>
    <t>VA,DC</t>
  </si>
  <si>
    <t>Crane, James R.</t>
  </si>
  <si>
    <t>77032-2530</t>
  </si>
  <si>
    <t>1-281-618 3274</t>
  </si>
  <si>
    <t>Crestron Electronics Inc.</t>
  </si>
  <si>
    <t>Northvale</t>
  </si>
  <si>
    <t>1-201-767 3400</t>
  </si>
  <si>
    <t>1-201-767 1903</t>
  </si>
  <si>
    <t>www.crestron.com</t>
  </si>
  <si>
    <t>DORADOG450 LLC + Metta 450 LLC</t>
  </si>
  <si>
    <t>Dalf LLC [VA-USA]</t>
  </si>
  <si>
    <t>Decent Aviation Ltd.</t>
  </si>
  <si>
    <t>Deeside Trading Company Ltd.</t>
  </si>
  <si>
    <t>Sparks</t>
  </si>
  <si>
    <t>89431-5783</t>
  </si>
  <si>
    <t>1-775-331 1130</t>
  </si>
  <si>
    <t>Dick's Sporting Goods Inc.</t>
  </si>
  <si>
    <t>15275-1017</t>
  </si>
  <si>
    <t>1-724-273 3400</t>
  </si>
  <si>
    <t>1-412-809 0724</t>
  </si>
  <si>
    <t>www.dickssportinggoods.com</t>
  </si>
  <si>
    <t>Dixon, John Wesley</t>
  </si>
  <si>
    <t>Aurora</t>
  </si>
  <si>
    <t>97002-8436</t>
  </si>
  <si>
    <t>Dominion Energy Services Inc.</t>
  </si>
  <si>
    <t>23250-2412</t>
  </si>
  <si>
    <t>1-804-819 2000</t>
  </si>
  <si>
    <t>investor_relations@dom.com</t>
  </si>
  <si>
    <t>www.dom.com</t>
  </si>
  <si>
    <t>Donald &amp; Ellie Knauss Trust</t>
  </si>
  <si>
    <t>Sugarland</t>
  </si>
  <si>
    <t>1-510-219 7822</t>
  </si>
  <si>
    <t>Doof Group</t>
  </si>
  <si>
    <t>Eastman Chemical Company Inc.</t>
  </si>
  <si>
    <t>Kingsport</t>
  </si>
  <si>
    <t>www.eastman.com</t>
  </si>
  <si>
    <t>Ebts LLC</t>
  </si>
  <si>
    <t>Ed Napleton Automotive Group</t>
  </si>
  <si>
    <t>Oakbrook Terrace</t>
  </si>
  <si>
    <t>www.ednapleton.com</t>
  </si>
  <si>
    <t>Eden Roc Lllp</t>
  </si>
  <si>
    <t>Elit'Avia Malta Ltd.</t>
  </si>
  <si>
    <t>Luqa</t>
  </si>
  <si>
    <t>LQA4000</t>
  </si>
  <si>
    <t>info@elitavia.com</t>
  </si>
  <si>
    <t>www.elitavia.com</t>
  </si>
  <si>
    <t>Elit'Avia d.o.o.</t>
  </si>
  <si>
    <t>Ljubljana</t>
  </si>
  <si>
    <t>Sl-1000</t>
  </si>
  <si>
    <t>Slovenia</t>
  </si>
  <si>
    <t>+386-1-56 09 702</t>
  </si>
  <si>
    <t>+386-1-56 09 867</t>
  </si>
  <si>
    <t>info@elitavia.com;jobs@elitavia.com (Recruiting)</t>
  </si>
  <si>
    <t>Eurasia Id Concept Group Ltd.</t>
  </si>
  <si>
    <t>Executive Jet Charter Ltd.</t>
  </si>
  <si>
    <t>Farnborough</t>
  </si>
  <si>
    <t>Hamps</t>
  </si>
  <si>
    <t>GU14 6XA</t>
  </si>
  <si>
    <t>info@execujet.co.uk</t>
  </si>
  <si>
    <t>www.execjet.co.uk</t>
  </si>
  <si>
    <t>Falcon Aviation Services</t>
  </si>
  <si>
    <t>Abu Dhabi</t>
  </si>
  <si>
    <t>+971-2-444 8866</t>
  </si>
  <si>
    <t>+971-2-444 0022</t>
  </si>
  <si>
    <t>generalenquiries@falconaviation.ae;sales@falconaviation.ae</t>
  </si>
  <si>
    <t>www.falconaviation.ae</t>
  </si>
  <si>
    <t>Fantasia Holdings Group Company Ltd.</t>
  </si>
  <si>
    <t>Farrell Holdings LLC</t>
  </si>
  <si>
    <t>Ferreira Power Group LLC</t>
  </si>
  <si>
    <t>Juno Beach</t>
  </si>
  <si>
    <t>1-561-284 7000</t>
  </si>
  <si>
    <t>www.dssinc.com</t>
  </si>
  <si>
    <t>First Data Corp.</t>
  </si>
  <si>
    <t>CO,GA</t>
  </si>
  <si>
    <t>1-404-890 2000</t>
  </si>
  <si>
    <t>www.firstdata.com</t>
  </si>
  <si>
    <t>Fletcher Jones Management Group Inc.</t>
  </si>
  <si>
    <t>89117-2756</t>
  </si>
  <si>
    <t>1-702-739 9800</t>
  </si>
  <si>
    <t>1-702-739 0486</t>
  </si>
  <si>
    <t>Flexjet, LLC</t>
  </si>
  <si>
    <t>Richardson</t>
  </si>
  <si>
    <t>972-720-2400 (General);888-275-8204 (Toll-Free);866-473-0025 (Sales/Mkt);800-353-9123 (Customer Account Mgmt.)</t>
  </si>
  <si>
    <t>www.flexjet.com</t>
  </si>
  <si>
    <t>Leasing, Finance, and Sales</t>
  </si>
  <si>
    <t>Foothill Technical LLC+Trently Technical</t>
  </si>
  <si>
    <t>90067-4733</t>
  </si>
  <si>
    <t>Frank Calandra Inc.</t>
  </si>
  <si>
    <t>15238-2818</t>
  </si>
  <si>
    <t>1-412-963 9071</t>
  </si>
  <si>
    <t>www.jennmar.com</t>
  </si>
  <si>
    <t>Fuzhou Greattown Holdings Ltd.</t>
  </si>
  <si>
    <t>G450 New Venture Holdings LLC</t>
  </si>
  <si>
    <t>Uniondale</t>
  </si>
  <si>
    <t>11553-3614</t>
  </si>
  <si>
    <t>G650 LLC</t>
  </si>
  <si>
    <t>48302-2043</t>
  </si>
  <si>
    <t>GS Transport Inc.</t>
  </si>
  <si>
    <t>78255-9402</t>
  </si>
  <si>
    <t>Gaby Enterprises LLC</t>
  </si>
  <si>
    <t>MI,GA</t>
  </si>
  <si>
    <t>Gaw Capital Advisors (Usa) LLC</t>
  </si>
  <si>
    <t>Glacier Jet Center</t>
  </si>
  <si>
    <t>Global Aircraft Consulting Inc.</t>
  </si>
  <si>
    <t>Golden Alpha Aviation LLC</t>
  </si>
  <si>
    <t>Henderson</t>
  </si>
  <si>
    <t>89052-4269</t>
  </si>
  <si>
    <t>Goodyear Tire &amp; Rubber Co.</t>
  </si>
  <si>
    <t>Akron</t>
  </si>
  <si>
    <t>Ohio</t>
  </si>
  <si>
    <t>OH</t>
  </si>
  <si>
    <t>44316-0001</t>
  </si>
  <si>
    <t>www.goodyear.com</t>
  </si>
  <si>
    <t>Graham Investments Ltd.</t>
  </si>
  <si>
    <t>Greenaap Aviation Ltd.</t>
  </si>
  <si>
    <t>Guangdong Lifestyle Technology Industry'</t>
  </si>
  <si>
    <t>H &amp; S Ventures LLC</t>
  </si>
  <si>
    <t>Corona Del Mar</t>
  </si>
  <si>
    <t>92625-1941</t>
  </si>
  <si>
    <t>HK Bellawings Jet Ltd.</t>
  </si>
  <si>
    <t>Lantau</t>
  </si>
  <si>
    <t>info@hkbellawings.com</t>
  </si>
  <si>
    <t>www.hkbellawings.com</t>
  </si>
  <si>
    <t>Haworth Transportation Services LLC</t>
  </si>
  <si>
    <t>Holland</t>
  </si>
  <si>
    <t>49423-9570</t>
  </si>
  <si>
    <t>1-616-393 3000</t>
  </si>
  <si>
    <t>1-616-393 1570</t>
  </si>
  <si>
    <t>inquirycenter@haworth.com</t>
  </si>
  <si>
    <t>www.haworth.com</t>
  </si>
  <si>
    <t>Heng Tong Group</t>
  </si>
  <si>
    <t>Herd, Michael</t>
  </si>
  <si>
    <t>Tyler</t>
  </si>
  <si>
    <t>75711-9340</t>
  </si>
  <si>
    <t>Hershey Co.</t>
  </si>
  <si>
    <t>Hershey</t>
  </si>
  <si>
    <t>17033-0810</t>
  </si>
  <si>
    <t>1-717-534 4000</t>
  </si>
  <si>
    <t>1-717-534 4078</t>
  </si>
  <si>
    <t>www.hersheys.com</t>
  </si>
  <si>
    <t>Heung Kong Group</t>
  </si>
  <si>
    <t>Hilcorp Energy Co.</t>
  </si>
  <si>
    <t>TX,AK</t>
  </si>
  <si>
    <t>77002-5606</t>
  </si>
  <si>
    <t>1-713-209 2400</t>
  </si>
  <si>
    <t>1-713-209 2440</t>
  </si>
  <si>
    <t>Hillcour Holding Corp.</t>
  </si>
  <si>
    <t>Hilltop Asset Holdings LLC</t>
  </si>
  <si>
    <t>Saratoga Springs</t>
  </si>
  <si>
    <t>12866-4281</t>
  </si>
  <si>
    <t>Holdacacha Management LLC</t>
  </si>
  <si>
    <t>New Bern</t>
  </si>
  <si>
    <t>Hood Capital LLC</t>
  </si>
  <si>
    <t>Hattiesburg</t>
  </si>
  <si>
    <t>House Of Raeford Farms Inc.</t>
  </si>
  <si>
    <t>Rose Hill</t>
  </si>
  <si>
    <t>www.houseofraeford.com</t>
  </si>
  <si>
    <t>Hume &amp; Johnson P.A.</t>
  </si>
  <si>
    <t>Coral Springs</t>
  </si>
  <si>
    <t>33071-6088</t>
  </si>
  <si>
    <t>1-954-755 9880</t>
  </si>
  <si>
    <t>1-954-755 9899</t>
  </si>
  <si>
    <t>Ihgh LLC</t>
  </si>
  <si>
    <t>Ildico Inc.</t>
  </si>
  <si>
    <t>Beverly hills</t>
  </si>
  <si>
    <t>1-310-205 5555</t>
  </si>
  <si>
    <t>Implant Direct Manufacturing LLC</t>
  </si>
  <si>
    <t>89148-1355</t>
  </si>
  <si>
    <t>In Flight Leasing Group LLC</t>
  </si>
  <si>
    <t>33179-4519</t>
  </si>
  <si>
    <t>Intercontinental Exchange Holdings Inc.</t>
  </si>
  <si>
    <t>www.theice.com</t>
  </si>
  <si>
    <t>Intrepid Production Corp.</t>
  </si>
  <si>
    <t>Iqvia Transportation Services Corporat'N</t>
  </si>
  <si>
    <t>Oxford</t>
  </si>
  <si>
    <t>06478-1038</t>
  </si>
  <si>
    <t>1-203-267 4500</t>
  </si>
  <si>
    <t>Ita Investments LLC</t>
  </si>
  <si>
    <t>19801-1105</t>
  </si>
  <si>
    <t>Iveair Corp.</t>
  </si>
  <si>
    <t>19808-1645</t>
  </si>
  <si>
    <t>JET4U S.R.L.</t>
  </si>
  <si>
    <t>Jaime Pinheiro Participacoes S/A</t>
  </si>
  <si>
    <t>Jet Aviation Business Jets AG</t>
  </si>
  <si>
    <t>Zurich Airport</t>
  </si>
  <si>
    <t>CH-8058</t>
  </si>
  <si>
    <t>charter.europe@jetaviation.ch</t>
  </si>
  <si>
    <t>www.jetaviation.com</t>
  </si>
  <si>
    <t>Jizhong Energy Intern'L Logistics Group</t>
  </si>
  <si>
    <t>John Smith Family Trust</t>
  </si>
  <si>
    <t>89134-6371</t>
  </si>
  <si>
    <t>Johnson Development Associates Inc.</t>
  </si>
  <si>
    <t>1-864-585 2000</t>
  </si>
  <si>
    <t>1-864-594 5998</t>
  </si>
  <si>
    <t>KSH Capital</t>
  </si>
  <si>
    <t>Kalihiwai Aviation LLC</t>
  </si>
  <si>
    <t>Aspen</t>
  </si>
  <si>
    <t>CA,CO</t>
  </si>
  <si>
    <t>81611-2154</t>
  </si>
  <si>
    <t>Kamis GmbH &amp; Co. KG</t>
  </si>
  <si>
    <t>Ke'O Mele Flight Company LLC</t>
  </si>
  <si>
    <t>1-212-707 6149</t>
  </si>
  <si>
    <t>Kenjack Trust</t>
  </si>
  <si>
    <t>30326-2818</t>
  </si>
  <si>
    <t>Kunshan Xinyuan Real Estate Company Ltd.</t>
  </si>
  <si>
    <t>LSM Aviation LLC</t>
  </si>
  <si>
    <t>Latt Maxcy Corp.</t>
  </si>
  <si>
    <t>Lake Wales</t>
  </si>
  <si>
    <t>1-863-679 6700</t>
  </si>
  <si>
    <t>www.lattmaxcy.com</t>
  </si>
  <si>
    <t>Leadsail Investment Ltd.</t>
  </si>
  <si>
    <t>Legacy Aviation 2020 LLC</t>
  </si>
  <si>
    <t>Leonard Green &amp; Partners LP</t>
  </si>
  <si>
    <t>1-310-954 0444</t>
  </si>
  <si>
    <t>Leprino Foods Co.</t>
  </si>
  <si>
    <t>1-303-480 2600</t>
  </si>
  <si>
    <t>1-303-480 2605</t>
  </si>
  <si>
    <t>www.leprinofoods.com</t>
  </si>
  <si>
    <t>Liberty Mutual Insurance Co.</t>
  </si>
  <si>
    <t>01730-2630</t>
  </si>
  <si>
    <t>1-781-274 8114</t>
  </si>
  <si>
    <t>1-781-274 8236</t>
  </si>
  <si>
    <t>www.libertymutual.com</t>
  </si>
  <si>
    <t>Linden Capital Partners</t>
  </si>
  <si>
    <t>60606-1595</t>
  </si>
  <si>
    <t>1-312-506 5600</t>
  </si>
  <si>
    <t>www.lindenllc.com</t>
  </si>
  <si>
    <t>Loews Corp.</t>
  </si>
  <si>
    <t>10065-8087</t>
  </si>
  <si>
    <t>1-212-521 2000</t>
  </si>
  <si>
    <t>pr@loews.com</t>
  </si>
  <si>
    <t>www.loews.com</t>
  </si>
  <si>
    <t>Luxaviation Germany, Paderborn</t>
  </si>
  <si>
    <t>Buren-Ahden</t>
  </si>
  <si>
    <t>+49-2955-74 88 228</t>
  </si>
  <si>
    <t>+49-2955-74 88 222</t>
  </si>
  <si>
    <t>info.germany@luxaviation.com</t>
  </si>
  <si>
    <t>www.luxaviation.com</t>
  </si>
  <si>
    <t>MFP Investors LLC</t>
  </si>
  <si>
    <t>10022-4992</t>
  </si>
  <si>
    <t>MHL Logistics LLC</t>
  </si>
  <si>
    <t>Los Altos</t>
  </si>
  <si>
    <t>94023-1707</t>
  </si>
  <si>
    <t>MJet GmbH</t>
  </si>
  <si>
    <t>office@mjet.eu</t>
  </si>
  <si>
    <t>www.mjet.eu</t>
  </si>
  <si>
    <t>MSN 4171 Statutory Trust</t>
  </si>
  <si>
    <t>Mac's Aviation LLC</t>
  </si>
  <si>
    <t>Macrolink Group</t>
  </si>
  <si>
    <t>Madison Financial Inc.</t>
  </si>
  <si>
    <t>1-214-871 5938</t>
  </si>
  <si>
    <t>1-214-871 5942</t>
  </si>
  <si>
    <t>Major League Baseball Aces LLC</t>
  </si>
  <si>
    <t>Maple Holdings LLC</t>
  </si>
  <si>
    <t>Leawood</t>
  </si>
  <si>
    <t>Kansas</t>
  </si>
  <si>
    <t>KS</t>
  </si>
  <si>
    <t>Marathon Petroleum Company LP</t>
  </si>
  <si>
    <t>Findlay</t>
  </si>
  <si>
    <t>45840-3229</t>
  </si>
  <si>
    <t>1-419-422 2121</t>
  </si>
  <si>
    <t>www.marathonpetroleum.com</t>
  </si>
  <si>
    <t>Marine Fortune (Hong Kong) Industrial</t>
  </si>
  <si>
    <t>Central</t>
  </si>
  <si>
    <t>Mary Kay Inc.</t>
  </si>
  <si>
    <t>75247-3702</t>
  </si>
  <si>
    <t>1-214-630 8787</t>
  </si>
  <si>
    <t>1-214-733 5803</t>
  </si>
  <si>
    <t>Mauricejames LLC</t>
  </si>
  <si>
    <t>99519-0869</t>
  </si>
  <si>
    <t>Mbna Corp.</t>
  </si>
  <si>
    <t>19884-0131</t>
  </si>
  <si>
    <t>1-302-453 9930</t>
  </si>
  <si>
    <t>1-302-432 3614</t>
  </si>
  <si>
    <t>www.mbna.com</t>
  </si>
  <si>
    <t>Merage Foundations</t>
  </si>
  <si>
    <t>1-949-757 4170</t>
  </si>
  <si>
    <t>Meridian Air</t>
  </si>
  <si>
    <t>Moscow</t>
  </si>
  <si>
    <t>Russia</t>
  </si>
  <si>
    <t>main@meridian-avia.com</t>
  </si>
  <si>
    <t>www.meridian-avia.com/en</t>
  </si>
  <si>
    <t>Millard Management Company LLC</t>
  </si>
  <si>
    <t>68144-1130</t>
  </si>
  <si>
    <t>Missaglia Aviation LLC</t>
  </si>
  <si>
    <t>Rochester</t>
  </si>
  <si>
    <t>14608-1606</t>
  </si>
  <si>
    <t>Mockingbird Air LLC [CO-USA]</t>
  </si>
  <si>
    <t>Centennial</t>
  </si>
  <si>
    <t>80112-7107</t>
  </si>
  <si>
    <t>Moon, Sun &amp; Stars Inc.</t>
  </si>
  <si>
    <t>33134-6100</t>
  </si>
  <si>
    <t>1-305-461 0171</t>
  </si>
  <si>
    <t>Moran Industries Inc.</t>
  </si>
  <si>
    <t>Watsontown</t>
  </si>
  <si>
    <t>17777-1133</t>
  </si>
  <si>
    <t>Multiplan Plan. Part.E Administracao S/A</t>
  </si>
  <si>
    <t>Mustang Advisers LLC + Dlh Capital LLC</t>
  </si>
  <si>
    <t>FL,TX</t>
  </si>
  <si>
    <t>N450AR LLC</t>
  </si>
  <si>
    <t>NF Air Ventures LLC</t>
  </si>
  <si>
    <t>48034-8430</t>
  </si>
  <si>
    <t>NPM Equipment Leasing LLC</t>
  </si>
  <si>
    <t>75206-1807</t>
  </si>
  <si>
    <t>Nagaworld Ltd.</t>
  </si>
  <si>
    <t>Wanchai</t>
  </si>
  <si>
    <t>Nanshan Jet Co.</t>
  </si>
  <si>
    <t>Yantai</t>
  </si>
  <si>
    <t>Shandong</t>
  </si>
  <si>
    <t>sales@nanshanjet.com</t>
  </si>
  <si>
    <t>www.nanshanjet.com</t>
  </si>
  <si>
    <t>NetJets Aviation, Inc.</t>
  </si>
  <si>
    <t>43219-1882</t>
  </si>
  <si>
    <t>614-239-5500;877-356-5823 (Sales/Mkt)</t>
  </si>
  <si>
    <t>ussales@netjets.com;headquarters@netjets.com;info@netjets.com</t>
  </si>
  <si>
    <t>www.netjets.com</t>
  </si>
  <si>
    <t>Niagara Bottling LLC</t>
  </si>
  <si>
    <t>Diamond Bar</t>
  </si>
  <si>
    <t>1-909-230 5000</t>
  </si>
  <si>
    <t>www.niagarawater.com</t>
  </si>
  <si>
    <t>Noble Systems Corp.</t>
  </si>
  <si>
    <t>30338-4747</t>
  </si>
  <si>
    <t>1-404-851 1331</t>
  </si>
  <si>
    <t>www.noblesys.com</t>
  </si>
  <si>
    <t>Oakmont Corp.</t>
  </si>
  <si>
    <t>CA,OR</t>
  </si>
  <si>
    <t>90017-2598</t>
  </si>
  <si>
    <t>1-213-891 6300</t>
  </si>
  <si>
    <t>1-213-452 2867</t>
  </si>
  <si>
    <t>PVM Management LLC</t>
  </si>
  <si>
    <t>Louisville</t>
  </si>
  <si>
    <t>DE,KY</t>
  </si>
  <si>
    <t>40223-2950</t>
  </si>
  <si>
    <t>Park Landing Aviation LLC</t>
  </si>
  <si>
    <t>Pat Productions Aviation LLC</t>
  </si>
  <si>
    <t>Severna</t>
  </si>
  <si>
    <t>Pen-Avia Ltd.</t>
  </si>
  <si>
    <t>Luton</t>
  </si>
  <si>
    <t>LU2 9NW</t>
  </si>
  <si>
    <t>Philadelphia Church Of God Inc.</t>
  </si>
  <si>
    <t>Phosasset GmbH</t>
  </si>
  <si>
    <t>Freiburg</t>
  </si>
  <si>
    <t>Pittco Inc.</t>
  </si>
  <si>
    <t>Memphis</t>
  </si>
  <si>
    <t>Pla Aircraft Corp.</t>
  </si>
  <si>
    <t>Dearborn</t>
  </si>
  <si>
    <t>1-313-336 2000</t>
  </si>
  <si>
    <t>Poses Advisory Services Inc.</t>
  </si>
  <si>
    <t>Pritzker Realty Group LLC</t>
  </si>
  <si>
    <t>60606-0010</t>
  </si>
  <si>
    <t>Providence Group</t>
  </si>
  <si>
    <t>84111-1125</t>
  </si>
  <si>
    <t>www.providencegrouphc.com</t>
  </si>
  <si>
    <t>Quart 2c LLC</t>
  </si>
  <si>
    <t>10121-0101</t>
  </si>
  <si>
    <t>R. Lacy Services Ltd.</t>
  </si>
  <si>
    <t>Longview</t>
  </si>
  <si>
    <t>75606-2146</t>
  </si>
  <si>
    <t>1-903-758 8276</t>
  </si>
  <si>
    <t>www.rlacy.com</t>
  </si>
  <si>
    <t>RBM Venture Co.</t>
  </si>
  <si>
    <t>www.rbmventure.com</t>
  </si>
  <si>
    <t>RTS Administrative Service Inc.</t>
  </si>
  <si>
    <t>Overland Park</t>
  </si>
  <si>
    <t>Rac Transcorp LLC</t>
  </si>
  <si>
    <t>Lake Forest</t>
  </si>
  <si>
    <t>Red Flag Two Ltd.</t>
  </si>
  <si>
    <t>Dayton</t>
  </si>
  <si>
    <t>45402-1738</t>
  </si>
  <si>
    <t>Redpoint Ventures</t>
  </si>
  <si>
    <t>Menlo Park</t>
  </si>
  <si>
    <t>www.redpoint.com</t>
  </si>
  <si>
    <t>Regeneron Pharmaceuticals Inc.</t>
  </si>
  <si>
    <t>44143-1453</t>
  </si>
  <si>
    <t>Rotana Jet</t>
  </si>
  <si>
    <t>+971-2-444 3366</t>
  </si>
  <si>
    <t>+971-2-444 7007</t>
  </si>
  <si>
    <t>info@rotanajet.ae</t>
  </si>
  <si>
    <t>www.rotanajet.com</t>
  </si>
  <si>
    <t>Roux Investment Management Company LLC</t>
  </si>
  <si>
    <t>Boca Grande</t>
  </si>
  <si>
    <t>CA,VA</t>
  </si>
  <si>
    <t>Royalty World Inc.</t>
  </si>
  <si>
    <t>Medellin</t>
  </si>
  <si>
    <t>www.royaltyworldinc.com</t>
  </si>
  <si>
    <t>Rsa Aviation LLC</t>
  </si>
  <si>
    <t>Hudson</t>
  </si>
  <si>
    <t>12534-0423</t>
  </si>
  <si>
    <t>Ryan Enterprises Group</t>
  </si>
  <si>
    <t>60601-7559</t>
  </si>
  <si>
    <t>SV Solutions LLC</t>
  </si>
  <si>
    <t>Ketchum</t>
  </si>
  <si>
    <t>83340-4601</t>
  </si>
  <si>
    <t>Sagitta LLC</t>
  </si>
  <si>
    <t>60606-3486</t>
  </si>
  <si>
    <t>Samika Ltd.</t>
  </si>
  <si>
    <t>IM1 2SH</t>
  </si>
  <si>
    <t>Sap AG</t>
  </si>
  <si>
    <t>Walldorf</t>
  </si>
  <si>
    <t>Securit-E-Doc Inc.</t>
  </si>
  <si>
    <t>Services Group Of America Inc.</t>
  </si>
  <si>
    <t>AZ,WA</t>
  </si>
  <si>
    <t>85254-2232</t>
  </si>
  <si>
    <t>1-480-927 4531</t>
  </si>
  <si>
    <t>Sheshan International Golf Club</t>
  </si>
  <si>
    <t>Shide Group Company Ltd.</t>
  </si>
  <si>
    <t>Sienna Services Inc.</t>
  </si>
  <si>
    <t>Sky Prime Aviation Services</t>
  </si>
  <si>
    <t>info@skyprimeav.com</t>
  </si>
  <si>
    <t>www.skyprimeav.com</t>
  </si>
  <si>
    <t>Snyder, Daniel M.</t>
  </si>
  <si>
    <t>Snyder, Randy</t>
  </si>
  <si>
    <t>91436-2769</t>
  </si>
  <si>
    <t>Soaring Fly Ltd.</t>
  </si>
  <si>
    <t>Spearhead Networks Inc.</t>
  </si>
  <si>
    <t>Star Air A/S</t>
  </si>
  <si>
    <t>Dragoer</t>
  </si>
  <si>
    <t>DK-2791</t>
  </si>
  <si>
    <t>Denmark</t>
  </si>
  <si>
    <t>+45-32-314334 (Sales/Mkt);+45-32-314343</t>
  </si>
  <si>
    <t>+45-32-314390 (Sales/Mkt)</t>
  </si>
  <si>
    <t>info@starair.dk;sales@starair.dk (Sales/Mkt)</t>
  </si>
  <si>
    <t>www.starair.com</t>
  </si>
  <si>
    <t>Sterling Equities Inc.</t>
  </si>
  <si>
    <t>Steve Tisch Co.</t>
  </si>
  <si>
    <t>10065-8043</t>
  </si>
  <si>
    <t>Stockwell Investing Ltd.</t>
  </si>
  <si>
    <t>Suburban Motors Company Inc.</t>
  </si>
  <si>
    <t>Sugar Pine Aviation LLC</t>
  </si>
  <si>
    <t>Merlin</t>
  </si>
  <si>
    <t>97532-9719</t>
  </si>
  <si>
    <t>1-541-476 3086</t>
  </si>
  <si>
    <t>Sun Capital Partners</t>
  </si>
  <si>
    <t>33486-1045</t>
  </si>
  <si>
    <t>1-561-394 0550</t>
  </si>
  <si>
    <t>Sunshine State Capital Management LLC</t>
  </si>
  <si>
    <t>34102-7942</t>
  </si>
  <si>
    <t>Suzhou Gold Mantis Construction Co Ltd.</t>
  </si>
  <si>
    <t>Swickard Automotive Dealerships</t>
  </si>
  <si>
    <t>Wilsonville</t>
  </si>
  <si>
    <t>www.swickardautogroup.com</t>
  </si>
  <si>
    <t>T2 Logistics Trust</t>
  </si>
  <si>
    <t>TAG Aviation (Malta) Ltd.</t>
  </si>
  <si>
    <t>San Gwann</t>
  </si>
  <si>
    <t>SGN 1425</t>
  </si>
  <si>
    <t>tagmalta@tagaviation.com</t>
  </si>
  <si>
    <t>www.tagaviation.com</t>
  </si>
  <si>
    <t>Tac Aviation LLC</t>
  </si>
  <si>
    <t>Tcrg Drilling &amp; Operating</t>
  </si>
  <si>
    <t>Fort Worth</t>
  </si>
  <si>
    <t>76107-4181</t>
  </si>
  <si>
    <t>www.tcrg.com</t>
  </si>
  <si>
    <t>Terlato Wine Group</t>
  </si>
  <si>
    <t>Bannockburn</t>
  </si>
  <si>
    <t>1-847-444 5500</t>
  </si>
  <si>
    <t>www.terlatowines.com</t>
  </si>
  <si>
    <t>Town Fair Tire Centers Inc.</t>
  </si>
  <si>
    <t>East Haven</t>
  </si>
  <si>
    <t>06512-3836</t>
  </si>
  <si>
    <t>1-203-467 8600</t>
  </si>
  <si>
    <t>1-203-467 3610</t>
  </si>
  <si>
    <t>Transaero Inc.</t>
  </si>
  <si>
    <t>Melville</t>
  </si>
  <si>
    <t>1-631-752 1240</t>
  </si>
  <si>
    <t>www.transaeroinc.com</t>
  </si>
  <si>
    <t>Travelers Indemnity Co.</t>
  </si>
  <si>
    <t>Hartford</t>
  </si>
  <si>
    <t>06183-0001</t>
  </si>
  <si>
    <t>1-860-277 0111</t>
  </si>
  <si>
    <t>1-860-277 1970</t>
  </si>
  <si>
    <t>www.stpaultravelers.com</t>
  </si>
  <si>
    <t>Travira Air</t>
  </si>
  <si>
    <t>commercial@travira-air.com</t>
  </si>
  <si>
    <t>www.travira-air.com</t>
  </si>
  <si>
    <t>Tripieri Participacoes Ltda.</t>
  </si>
  <si>
    <t>Triple Two Aviation Inc.</t>
  </si>
  <si>
    <t>Truman Arnold Companies Inc.</t>
  </si>
  <si>
    <t>1-214-884 2660</t>
  </si>
  <si>
    <t>www.thearnoldcos.com</t>
  </si>
  <si>
    <t>Verizon Corporate Services Group Inc.</t>
  </si>
  <si>
    <t>Basking Ridge</t>
  </si>
  <si>
    <t>www.verizon.com</t>
  </si>
  <si>
    <t>WM Starostik Administradora De Bens Ltda</t>
  </si>
  <si>
    <t>Walstrand Aviation (Pty) Ltd.</t>
  </si>
  <si>
    <t>Walter Scott &amp; Partners Ltd.</t>
  </si>
  <si>
    <t>Edinburgh</t>
  </si>
  <si>
    <t>EH12 9BS</t>
  </si>
  <si>
    <t>+44-44-131-339 3777</t>
  </si>
  <si>
    <t>Westcap Aviation Partners LLC</t>
  </si>
  <si>
    <t>Western Devcon Inc.</t>
  </si>
  <si>
    <t>Wickman Aviation LLC</t>
  </si>
  <si>
    <t>Green Bay</t>
  </si>
  <si>
    <t>Winbrook LLC</t>
  </si>
  <si>
    <t>90077-3417</t>
  </si>
  <si>
    <t>Wonderwings LLC</t>
  </si>
  <si>
    <t>Wone International Aviation Lp Inc.</t>
  </si>
  <si>
    <t>Worthington Industries Inc.</t>
  </si>
  <si>
    <t>Worthington</t>
  </si>
  <si>
    <t>43085-2247</t>
  </si>
  <si>
    <t>1-614-438 3210</t>
  </si>
  <si>
    <t>1-614-438 3136</t>
  </si>
  <si>
    <t>www.worthingtonindustries.com</t>
  </si>
  <si>
    <t>XYZ2018 LLC</t>
  </si>
  <si>
    <t>NY,DE</t>
  </si>
  <si>
    <t>Yinvest Holdings</t>
  </si>
  <si>
    <t>Yum! Restaurants Consulting (Shanghai)</t>
  </si>
  <si>
    <t>Shanghai</t>
  </si>
  <si>
    <t>Yunnan Zhonghao Real Estate Company Ltd.</t>
  </si>
  <si>
    <t>Zarky Aviation LLC</t>
  </si>
  <si>
    <t>Zheijiang Qianjiang Group Company Ltd.</t>
  </si>
  <si>
    <t>1169 Corp.</t>
  </si>
  <si>
    <t>GV</t>
  </si>
  <si>
    <t>SP (G550)</t>
  </si>
  <si>
    <t>GV-SP (G550)</t>
  </si>
  <si>
    <t>90069-3308</t>
  </si>
  <si>
    <t>159DE LLC</t>
  </si>
  <si>
    <t>19901-6041</t>
  </si>
  <si>
    <t>1ST Avenue Capital</t>
  </si>
  <si>
    <t>2020 Msn 5196 Statutory Trust</t>
  </si>
  <si>
    <t>2021 Msn 5441 Statutory Trust</t>
  </si>
  <si>
    <t>3M Co.</t>
  </si>
  <si>
    <t>55107-1002</t>
  </si>
  <si>
    <t>1-651-736 0478</t>
  </si>
  <si>
    <t>1-651-736 8261</t>
  </si>
  <si>
    <t>www.3m.com</t>
  </si>
  <si>
    <t>5531 LLC</t>
  </si>
  <si>
    <t>7 Before 21 LLC</t>
  </si>
  <si>
    <t>ABS Jets a.s.</t>
  </si>
  <si>
    <t>Prague</t>
  </si>
  <si>
    <t>161 00</t>
  </si>
  <si>
    <t>Czech Republic</t>
  </si>
  <si>
    <t>+420-733-788-716 (General);+420-734-788 793 (Charter &amp; Brokerage)</t>
  </si>
  <si>
    <t>+420-220-111-443 (Fin.)</t>
  </si>
  <si>
    <t>occ@absjets.com (General);engineering@absjets.com;info@absjets.com</t>
  </si>
  <si>
    <t>www.absjets.cz</t>
  </si>
  <si>
    <t>AKFL3 LLC</t>
  </si>
  <si>
    <t>NY,FL</t>
  </si>
  <si>
    <t>11735-3954</t>
  </si>
  <si>
    <t>Abbvie Us LLC</t>
  </si>
  <si>
    <t>Abraxis Bioscience Inc.</t>
  </si>
  <si>
    <t>90232-3506</t>
  </si>
  <si>
    <t>www.abraxisbio.com</t>
  </si>
  <si>
    <t>Ace USA Inc.</t>
  </si>
  <si>
    <t>1-215-640 1812</t>
  </si>
  <si>
    <t>www.acegroup.com</t>
  </si>
  <si>
    <t>Agi Holding Corp.</t>
  </si>
  <si>
    <t>Roxbury</t>
  </si>
  <si>
    <t>CT,CA</t>
  </si>
  <si>
    <t>06783-1809</t>
  </si>
  <si>
    <t>Agro-Industrial Management Inc.</t>
  </si>
  <si>
    <t>33401-5551</t>
  </si>
  <si>
    <t>Aikawa Medical Management Company Ltd.</t>
  </si>
  <si>
    <t>Yokohama</t>
  </si>
  <si>
    <t>Alamana Industries Company S.A. K(C)</t>
  </si>
  <si>
    <t>Kuwait City</t>
  </si>
  <si>
    <t>Kuwait</t>
  </si>
  <si>
    <t>Alchibalink Inc.</t>
  </si>
  <si>
    <t>Allen &amp; Co.</t>
  </si>
  <si>
    <t>1-212-832 8000</t>
  </si>
  <si>
    <t>1-212-832 8023</t>
  </si>
  <si>
    <t>Alsco Inc.</t>
  </si>
  <si>
    <t>1-801-973 7771</t>
  </si>
  <si>
    <t>www.alsco.com</t>
  </si>
  <si>
    <t>Alternate Solutions Healthcare System</t>
  </si>
  <si>
    <t>45419-2106</t>
  </si>
  <si>
    <t>Altitude Aviation Group LLC</t>
  </si>
  <si>
    <t>Altria Corporate Services Inc.</t>
  </si>
  <si>
    <t>10017-5577</t>
  </si>
  <si>
    <t>1-917-663 2144</t>
  </si>
  <si>
    <t>1-917-663 5544</t>
  </si>
  <si>
    <t>www.altria.com</t>
  </si>
  <si>
    <t>Amanti Holdings LLC</t>
  </si>
  <si>
    <t>90069-4109</t>
  </si>
  <si>
    <t>1-213-340 4951</t>
  </si>
  <si>
    <t>American Express Travel Related Svs.Co.</t>
  </si>
  <si>
    <t>Newburgh</t>
  </si>
  <si>
    <t>12550-5044</t>
  </si>
  <si>
    <t>American Modular Systems Inc.</t>
  </si>
  <si>
    <t>Manteca</t>
  </si>
  <si>
    <t>95336-6002</t>
  </si>
  <si>
    <t>1-209-825 1921</t>
  </si>
  <si>
    <t>1-209-825 7018</t>
  </si>
  <si>
    <t>www.americanmodular.com</t>
  </si>
  <si>
    <t>Amgen Inc.</t>
  </si>
  <si>
    <t>www.amgen.com</t>
  </si>
  <si>
    <t>Amway Corp.</t>
  </si>
  <si>
    <t>Grand Rapids</t>
  </si>
  <si>
    <t>1-616-949 0790</t>
  </si>
  <si>
    <t>1-616-949 0876</t>
  </si>
  <si>
    <t>www.amway.com</t>
  </si>
  <si>
    <t>Anadarko Petroleum Corp.</t>
  </si>
  <si>
    <t>The Woodlands</t>
  </si>
  <si>
    <t>1-832-636 1000</t>
  </si>
  <si>
    <t>1-832-636 8220</t>
  </si>
  <si>
    <t>www.anadarko.com</t>
  </si>
  <si>
    <t>Annero LLC</t>
  </si>
  <si>
    <t>Apache Corp.</t>
  </si>
  <si>
    <t>Ares Technical Administration LLC</t>
  </si>
  <si>
    <t>Arpex Bhm Management Ltd.</t>
  </si>
  <si>
    <t>Arrow 393 LLC</t>
  </si>
  <si>
    <t>SP (G500)</t>
  </si>
  <si>
    <t>GV-SP (G500)</t>
  </si>
  <si>
    <t>10011-2822</t>
  </si>
  <si>
    <t>Aspamia LLC</t>
  </si>
  <si>
    <t>Manchester</t>
  </si>
  <si>
    <t>03103-3335</t>
  </si>
  <si>
    <t>At 1410 LLC + Pajaro Loco LLC</t>
  </si>
  <si>
    <t>At&amp;T Services Inc.</t>
  </si>
  <si>
    <t>www.att.com</t>
  </si>
  <si>
    <t>B &amp; D Aviation LLC</t>
  </si>
  <si>
    <t>OR,CA</t>
  </si>
  <si>
    <t>BH Aviation Ltd.</t>
  </si>
  <si>
    <t>BLF Aircraft Holdings LLC</t>
  </si>
  <si>
    <t>92614-6406</t>
  </si>
  <si>
    <t>BMW AG</t>
  </si>
  <si>
    <t>Munich</t>
  </si>
  <si>
    <t>www.bmw.com</t>
  </si>
  <si>
    <t>Bae Systems Inc.</t>
  </si>
  <si>
    <t>22209-2211</t>
  </si>
  <si>
    <t>Bagnall, Andrew</t>
  </si>
  <si>
    <t>New Zealand</t>
  </si>
  <si>
    <t>Baxalta Inc.</t>
  </si>
  <si>
    <t>Deerfield</t>
  </si>
  <si>
    <t>Beijing Airlines</t>
  </si>
  <si>
    <t>Beijing</t>
  </si>
  <si>
    <t>+86-10-6453-7666  (General);+86-10-6453-7661</t>
  </si>
  <si>
    <t>jetcharter@airchina.com (General)</t>
  </si>
  <si>
    <t>www.airchinajet.com</t>
  </si>
  <si>
    <t>Beijing Capital Airlines Ltd.</t>
  </si>
  <si>
    <t>+86-10-6961-5555 (General)</t>
  </si>
  <si>
    <t>da@hnair.com (General)</t>
  </si>
  <si>
    <t>www.capitalairlines.com.cn</t>
  </si>
  <si>
    <t>Beijing R &amp; F Properties Dev'T Co. Ltd.</t>
  </si>
  <si>
    <t>Belavia</t>
  </si>
  <si>
    <t>Minsk</t>
  </si>
  <si>
    <t>Belarus</t>
  </si>
  <si>
    <t>+375-17-220-2555 (Information);+375-17-216-2101</t>
  </si>
  <si>
    <t>+375-17-220-2383;+375-17-220-2290</t>
  </si>
  <si>
    <t>info@belavia.by;support@belavia.by</t>
  </si>
  <si>
    <t>www.belavia.by</t>
  </si>
  <si>
    <t>Major and National Air Carriers</t>
  </si>
  <si>
    <t>Bidari Kekal Sdn. Bhd.</t>
  </si>
  <si>
    <t>Johor</t>
  </si>
  <si>
    <t>Biomet Inc.</t>
  </si>
  <si>
    <t>46581-0587</t>
  </si>
  <si>
    <t>1-574-267 6639</t>
  </si>
  <si>
    <t>www.zimmerbiomet.com</t>
  </si>
  <si>
    <t>Biourja Group LLC</t>
  </si>
  <si>
    <t>77077-2575</t>
  </si>
  <si>
    <t>1-832-775 9000</t>
  </si>
  <si>
    <t>www.biourja.com</t>
  </si>
  <si>
    <t>Black Diamond Capital Management</t>
  </si>
  <si>
    <t>1-847-615 9000</t>
  </si>
  <si>
    <t>1-847-615 9015</t>
  </si>
  <si>
    <t>Blackrock Financial Management Inc.</t>
  </si>
  <si>
    <t>Princeton</t>
  </si>
  <si>
    <t>08540-6492</t>
  </si>
  <si>
    <t>Britania Eletronicos S/A</t>
  </si>
  <si>
    <t>Curitiba</t>
  </si>
  <si>
    <t>80630-250</t>
  </si>
  <si>
    <t>www.britania.com.br</t>
  </si>
  <si>
    <t>Brokerage &amp; Management Corp.</t>
  </si>
  <si>
    <t>Brown, Edward M.</t>
  </si>
  <si>
    <t>Live Oak</t>
  </si>
  <si>
    <t>Bsi Holdings LLC</t>
  </si>
  <si>
    <t>97204-1352</t>
  </si>
  <si>
    <t>Bubba Tokyo LLC</t>
  </si>
  <si>
    <t>CT Corp</t>
  </si>
  <si>
    <t>www.ctcorpora.com</t>
  </si>
  <si>
    <t>Caesar's Entertainment Operating Co.Inc.</t>
  </si>
  <si>
    <t>89109-8969</t>
  </si>
  <si>
    <t>Calvin Klein Inc.</t>
  </si>
  <si>
    <t>www.calvinklein.us</t>
  </si>
  <si>
    <t>Caruso Development Company LLC</t>
  </si>
  <si>
    <t>1-203-796 5548</t>
  </si>
  <si>
    <t>Cassandra Lee Flight Operations LLC</t>
  </si>
  <si>
    <t>89135-37924</t>
  </si>
  <si>
    <t>Century Ocean Ltd.</t>
  </si>
  <si>
    <t>Cfly Cons. e Gestao Empresarial Ltda.</t>
  </si>
  <si>
    <t>Champion Rent A Car Inc.</t>
  </si>
  <si>
    <t>www.championautorental.com</t>
  </si>
  <si>
    <t>Charlie Kilo LLC</t>
  </si>
  <si>
    <t>Rye</t>
  </si>
  <si>
    <t>1-914-967 0235</t>
  </si>
  <si>
    <t>Chi Tad Industrial (Hong Kong) Ltd.</t>
  </si>
  <si>
    <t>Jordan</t>
  </si>
  <si>
    <t>Chim-Chim Aviation LLC</t>
  </si>
  <si>
    <t>60611-1960</t>
  </si>
  <si>
    <t>China Fortune Land Development Co. Ltd.</t>
  </si>
  <si>
    <t>Choice Administrators Insurance Services</t>
  </si>
  <si>
    <t>92868-4732</t>
  </si>
  <si>
    <t>Chongqing Grand Cruises Company Ltd.</t>
  </si>
  <si>
    <t>Chongqing</t>
  </si>
  <si>
    <t>Ciner Holding</t>
  </si>
  <si>
    <t>Citadel Panda Express Inc.</t>
  </si>
  <si>
    <t>Rosemead</t>
  </si>
  <si>
    <t>Citic Pacific</t>
  </si>
  <si>
    <t>Coca-Cola Beverages Florida LLC</t>
  </si>
  <si>
    <t>33610-8303</t>
  </si>
  <si>
    <t>www.cocacolaflorida.com</t>
  </si>
  <si>
    <t>Colleen Corp.</t>
  </si>
  <si>
    <t>PA,DE</t>
  </si>
  <si>
    <t>19153-3801</t>
  </si>
  <si>
    <t>Conair Corp.</t>
  </si>
  <si>
    <t>Stamford</t>
  </si>
  <si>
    <t>06902-7901</t>
  </si>
  <si>
    <t>1-914-960 7142</t>
  </si>
  <si>
    <t>www.conair.com</t>
  </si>
  <si>
    <t>Conocophillips Co.</t>
  </si>
  <si>
    <t>Bartlesville</t>
  </si>
  <si>
    <t>74003-4375</t>
  </si>
  <si>
    <t>www.conocophillips.com</t>
  </si>
  <si>
    <t>Constellation Brands Inc.</t>
  </si>
  <si>
    <t>14624-5125</t>
  </si>
  <si>
    <t>www.cbrands.com</t>
  </si>
  <si>
    <t>Cook Canyon Ranch Ltd.</t>
  </si>
  <si>
    <t>75225-6146</t>
  </si>
  <si>
    <t>1-214-265 9590</t>
  </si>
  <si>
    <t>1-214-265 9593</t>
  </si>
  <si>
    <t>Crown Equipment Corp.</t>
  </si>
  <si>
    <t>New Bremen</t>
  </si>
  <si>
    <t>45869-1247</t>
  </si>
  <si>
    <t>1-419-629 2311</t>
  </si>
  <si>
    <t>www.crown.com</t>
  </si>
  <si>
    <t>Crown Holdings Inc.</t>
  </si>
  <si>
    <t>Yardely</t>
  </si>
  <si>
    <t>1-215-698 5100</t>
  </si>
  <si>
    <t>www.crowncork.com</t>
  </si>
  <si>
    <t>Cuango Ltd.</t>
  </si>
  <si>
    <t>Cuban, Mark</t>
  </si>
  <si>
    <t>75226-1510</t>
  </si>
  <si>
    <t>DC Aviation GmbH</t>
  </si>
  <si>
    <t>Stuttgart</t>
  </si>
  <si>
    <t>+49-711-9330-6333 (General);+49-711-933-060</t>
  </si>
  <si>
    <t>sales@dc-aviation.com (Sales/Mkt)</t>
  </si>
  <si>
    <t>www.dc-aviation.com</t>
  </si>
  <si>
    <t>DRY Fly Aviation LLC</t>
  </si>
  <si>
    <t>DS Advisors Inc.</t>
  </si>
  <si>
    <t>60604-3584</t>
  </si>
  <si>
    <t>1-312-692 5007</t>
  </si>
  <si>
    <t>Dac Aviation LLC [NY-USA]</t>
  </si>
  <si>
    <t>Dalian Yifang Group</t>
  </si>
  <si>
    <t>Daniel A. Peykoff Family 2016 Trust</t>
  </si>
  <si>
    <t>NV.CA</t>
  </si>
  <si>
    <t>Darling Ingredients Inc.</t>
  </si>
  <si>
    <t>TX,DE</t>
  </si>
  <si>
    <t>1-972-717 0300</t>
  </si>
  <si>
    <t>Deere &amp; Co.</t>
  </si>
  <si>
    <t>Moline</t>
  </si>
  <si>
    <t>61265-8010</t>
  </si>
  <si>
    <t>1-309-765 8000</t>
  </si>
  <si>
    <t>1-309-765 4584</t>
  </si>
  <si>
    <t>www.deere.com</t>
  </si>
  <si>
    <t>Digital Bridge Holdings LLC</t>
  </si>
  <si>
    <t>33487-3650</t>
  </si>
  <si>
    <t>Donnelly Investment Ltd.</t>
  </si>
  <si>
    <t>Kuningan, Jakarta</t>
  </si>
  <si>
    <t>Dowdupont Inc.</t>
  </si>
  <si>
    <t>www.dow-dupont.com</t>
  </si>
  <si>
    <t>Dynamic Healthcare Solutions</t>
  </si>
  <si>
    <t>95811-3017</t>
  </si>
  <si>
    <t>1-916-449 6056</t>
  </si>
  <si>
    <t>1-916-449 6059</t>
  </si>
  <si>
    <t>Eagle Creek Logistics LLC</t>
  </si>
  <si>
    <t>Earthship LLC</t>
  </si>
  <si>
    <t>Redwood City</t>
  </si>
  <si>
    <t>94065-5157</t>
  </si>
  <si>
    <t>Edison Chouest Offshore Inc.</t>
  </si>
  <si>
    <t>Galliano</t>
  </si>
  <si>
    <t>1-985-601 4444</t>
  </si>
  <si>
    <t>www.chouest.com</t>
  </si>
  <si>
    <t>Elaine Brown LLC</t>
  </si>
  <si>
    <t>OR,AK</t>
  </si>
  <si>
    <t>Emmanuel Group</t>
  </si>
  <si>
    <t>North Wilkesboro</t>
  </si>
  <si>
    <t>28659-9345</t>
  </si>
  <si>
    <t>Envision Motors</t>
  </si>
  <si>
    <t>Bell</t>
  </si>
  <si>
    <t>www.envisionmotors.com</t>
  </si>
  <si>
    <t>Evergreen International Capital Group</t>
  </si>
  <si>
    <t>Evolo Ventures LLC</t>
  </si>
  <si>
    <t>ExecuJet Aviation Group</t>
  </si>
  <si>
    <t>+41-44-804-1616 (General);+41-44-876-5656 (FBO)</t>
  </si>
  <si>
    <t>+41-44-804-1617;+41-44-876-5657 (FBO)</t>
  </si>
  <si>
    <t>enquiries@execujet.eu (General);fbo.lszh@execujet.eu (FBO)</t>
  </si>
  <si>
    <t>www.execujet.com</t>
  </si>
  <si>
    <t>Executive Jet Shares Iv Inc.</t>
  </si>
  <si>
    <t>Exxon Mobil Corp.</t>
  </si>
  <si>
    <t>77032-5550</t>
  </si>
  <si>
    <t>1-703-846 3184</t>
  </si>
  <si>
    <t>www.exxonmobil.com</t>
  </si>
  <si>
    <t>FL Jet LLC</t>
  </si>
  <si>
    <t>FLY52 LLC</t>
  </si>
  <si>
    <t>Fairmont Aviation LLC</t>
  </si>
  <si>
    <t>Fanatics Retail Group North Inc.</t>
  </si>
  <si>
    <t>Fanfare Holdings Ltd.</t>
  </si>
  <si>
    <t>Farnborough LLC</t>
  </si>
  <si>
    <t>Bal Harbour</t>
  </si>
  <si>
    <t>Fidelity National Financial Inc.</t>
  </si>
  <si>
    <t>32204-2901</t>
  </si>
  <si>
    <t>1-805-696 7000</t>
  </si>
  <si>
    <t>www.fnf.com</t>
  </si>
  <si>
    <t>Fidelity National Information Svs. Inc.</t>
  </si>
  <si>
    <t>First Quality Enterprises Inc.</t>
  </si>
  <si>
    <t>11021-3108</t>
  </si>
  <si>
    <t>1-516-829 3030</t>
  </si>
  <si>
    <t>1-516-829 4949</t>
  </si>
  <si>
    <t>Fisher Scientific International Inc.</t>
  </si>
  <si>
    <t>Hampton</t>
  </si>
  <si>
    <t>1-603-929 2650</t>
  </si>
  <si>
    <t>1-603-433 7679</t>
  </si>
  <si>
    <t>inquiries@fishersci.com</t>
  </si>
  <si>
    <t>www.fishersci.com</t>
  </si>
  <si>
    <t>Flex International Ltd.</t>
  </si>
  <si>
    <t>Florian LLC</t>
  </si>
  <si>
    <t>Flying Aviation LLC</t>
  </si>
  <si>
    <t>Fokker Techniek B.V.</t>
  </si>
  <si>
    <t>Hoogerheide</t>
  </si>
  <si>
    <t>4631 RP</t>
  </si>
  <si>
    <t>www.fokkertechniek.com</t>
  </si>
  <si>
    <t>Ford Motor Co.</t>
  </si>
  <si>
    <t>Detroit</t>
  </si>
  <si>
    <t>48242-1495</t>
  </si>
  <si>
    <t>1-313-594 1308</t>
  </si>
  <si>
    <t>1-313-248 5056</t>
  </si>
  <si>
    <t>dispatch@ford.com</t>
  </si>
  <si>
    <t>www.ford.com</t>
  </si>
  <si>
    <t>Founders Technology Investors LLC</t>
  </si>
  <si>
    <t>DE,DA</t>
  </si>
  <si>
    <t>Frontier Homes</t>
  </si>
  <si>
    <t>91764-5593</t>
  </si>
  <si>
    <t>1-909-354 8000</t>
  </si>
  <si>
    <t>1-909-354 8040</t>
  </si>
  <si>
    <t>Fujian Dali Foods Group Company Ltd.</t>
  </si>
  <si>
    <t>Funair Corp.</t>
  </si>
  <si>
    <t>Aventura</t>
  </si>
  <si>
    <t>Fuwah International Group</t>
  </si>
  <si>
    <t>GainJet Ireland</t>
  </si>
  <si>
    <t>Shannon Airport</t>
  </si>
  <si>
    <t>Co. Clare</t>
  </si>
  <si>
    <t>Ireland</t>
  </si>
  <si>
    <t>+353-61-704752 (Operation);+353-61-704754</t>
  </si>
  <si>
    <t>ops@gainjetireland.com;info@gainjetireland.com;sales@gainjetireland.com</t>
  </si>
  <si>
    <t>www.gainjetireland.com</t>
  </si>
  <si>
    <t>Galaxy Investment Partners</t>
  </si>
  <si>
    <t>10013-5903</t>
  </si>
  <si>
    <t>General Dynamics Corp.</t>
  </si>
  <si>
    <t>Reston</t>
  </si>
  <si>
    <t>20190-5311</t>
  </si>
  <si>
    <t>1-703-876 3000</t>
  </si>
  <si>
    <t>1-703-873 3125</t>
  </si>
  <si>
    <t>www.gd.com</t>
  </si>
  <si>
    <t>General Motors LLC</t>
  </si>
  <si>
    <t>www.gm.com</t>
  </si>
  <si>
    <t>Gestair Private Jets</t>
  </si>
  <si>
    <t>Madrid</t>
  </si>
  <si>
    <t>E-28108</t>
  </si>
  <si>
    <t>+34-902-100-466;+34-91-625-9900;+34-91-784-6270</t>
  </si>
  <si>
    <t>corporate@gestair.com;privateaviation@gestair.es</t>
  </si>
  <si>
    <t>www.gestair.es</t>
  </si>
  <si>
    <t>Global Jet Austria GmbH</t>
  </si>
  <si>
    <t>+43-1-306-8889, x300</t>
  </si>
  <si>
    <t>office@globaljetaustria.com</t>
  </si>
  <si>
    <t>www.globaljetconcept.com</t>
  </si>
  <si>
    <t>Global Jet Luxemburg S.A.</t>
  </si>
  <si>
    <t>Hesperange</t>
  </si>
  <si>
    <t>L-5826</t>
  </si>
  <si>
    <t>Luxembourg</t>
  </si>
  <si>
    <t>+352-49 80 89</t>
  </si>
  <si>
    <t>+352-26 48 38 81</t>
  </si>
  <si>
    <t>info@globaljetlux.com</t>
  </si>
  <si>
    <t>www.globaljetconcept.com/</t>
  </si>
  <si>
    <t>Global Pursuits LLC</t>
  </si>
  <si>
    <t>Gold Sands LLC</t>
  </si>
  <si>
    <t>92806-3722</t>
  </si>
  <si>
    <t>Gome Electrical Appliances Holdings Ltd.</t>
  </si>
  <si>
    <t>Google Inc.</t>
  </si>
  <si>
    <t>Mountain View</t>
  </si>
  <si>
    <t>1-650-253 0000</t>
  </si>
  <si>
    <t>1-650-253 0001</t>
  </si>
  <si>
    <t>www.google.com</t>
  </si>
  <si>
    <t>Grasim Industries Ltd.</t>
  </si>
  <si>
    <t>Mumbai</t>
  </si>
  <si>
    <t>www.yarnsandfibers.com/storefronts/grasim</t>
  </si>
  <si>
    <t>Green Sky Aviation LLC</t>
  </si>
  <si>
    <t>Green Tree Global Ltd.</t>
  </si>
  <si>
    <t>Taiwan</t>
  </si>
  <si>
    <t>Gulf Coast Capital Holdings LLC</t>
  </si>
  <si>
    <t>Gulf Rock LLC</t>
  </si>
  <si>
    <t>Gulfstream Flying LLC</t>
  </si>
  <si>
    <t>HFF Xpressed LLC</t>
  </si>
  <si>
    <t>MN,FL</t>
  </si>
  <si>
    <t>Hardesty Company Inc.</t>
  </si>
  <si>
    <t>74115-1400</t>
  </si>
  <si>
    <t>1-918-585 3100</t>
  </si>
  <si>
    <t>1-918-836 7804</t>
  </si>
  <si>
    <t>hardestyco@gabrielmail.com</t>
  </si>
  <si>
    <t>Harland Clarke Aviation LLC</t>
  </si>
  <si>
    <t>78256-2589</t>
  </si>
  <si>
    <t>Helix Electric Inc.</t>
  </si>
  <si>
    <t>92121-2903</t>
  </si>
  <si>
    <t>Hemispheres Horizons LLC</t>
  </si>
  <si>
    <t>90049-6506</t>
  </si>
  <si>
    <t>Heri Aviation Ltd.</t>
  </si>
  <si>
    <t>IM1 4LA</t>
  </si>
  <si>
    <t>Herro, David G.</t>
  </si>
  <si>
    <t>1-312-646 3600</t>
  </si>
  <si>
    <t>Hewlett-Packard Co.</t>
  </si>
  <si>
    <t>www.hp.com</t>
  </si>
  <si>
    <t>Hh-Entertainment Inc.</t>
  </si>
  <si>
    <t>90211-3227</t>
  </si>
  <si>
    <t>Honeywell International Inc.</t>
  </si>
  <si>
    <t>Morristown</t>
  </si>
  <si>
    <t>NJ,NC</t>
  </si>
  <si>
    <t>07960-4624</t>
  </si>
  <si>
    <t>1-973-455 5880</t>
  </si>
  <si>
    <t>1-973-455 2697</t>
  </si>
  <si>
    <t>www.honeywell.com</t>
  </si>
  <si>
    <t>Hong-Wei Investment Company Ltd.</t>
  </si>
  <si>
    <t>Shindian City</t>
  </si>
  <si>
    <t>Hongda Group</t>
  </si>
  <si>
    <t>Hunter</t>
  </si>
  <si>
    <t>Huntsman Chemical Corp.</t>
  </si>
  <si>
    <t>1-801-584 5700</t>
  </si>
  <si>
    <t>1-801-584 5849</t>
  </si>
  <si>
    <t>www.huntsman.com</t>
  </si>
  <si>
    <t>Icaro Investments Ltd.</t>
  </si>
  <si>
    <t>Iglesias, Julio</t>
  </si>
  <si>
    <t>Indorama Ventures Plc</t>
  </si>
  <si>
    <t>www.indorama.net</t>
  </si>
  <si>
    <t>Ineos Group Ltd.</t>
  </si>
  <si>
    <t>Lyndhurst</t>
  </si>
  <si>
    <t>SO43 7FG</t>
  </si>
  <si>
    <t>www.ineos.com</t>
  </si>
  <si>
    <t>Islands Aviation Ltd.</t>
  </si>
  <si>
    <t>Hamilton</t>
  </si>
  <si>
    <t>HM 11</t>
  </si>
  <si>
    <t>Ispat International Ltd.</t>
  </si>
  <si>
    <t>W1X 5PN</t>
  </si>
  <si>
    <t>+44-44-207-543 1172</t>
  </si>
  <si>
    <t>+44-44-207-491 2575</t>
  </si>
  <si>
    <t>www.inland.com</t>
  </si>
  <si>
    <t>It All Began On La Costa LLC</t>
  </si>
  <si>
    <t>Bellevue</t>
  </si>
  <si>
    <t>98004-5901</t>
  </si>
  <si>
    <t>J.C. Flowers &amp; Company LLC</t>
  </si>
  <si>
    <t>10053-0023</t>
  </si>
  <si>
    <t>JBS S/A</t>
  </si>
  <si>
    <t>Sao Paulo</t>
  </si>
  <si>
    <t>05118-100</t>
  </si>
  <si>
    <t>+55-55-11-3144 4000</t>
  </si>
  <si>
    <t>impresa@jbs.com.br</t>
  </si>
  <si>
    <t>www.jbs.com.br</t>
  </si>
  <si>
    <t>JM Family Enterprises Inc.</t>
  </si>
  <si>
    <t>33442-1702</t>
  </si>
  <si>
    <t>1-954-429 2000</t>
  </si>
  <si>
    <t>1-954-429 2685</t>
  </si>
  <si>
    <t>www.jmfamily.com</t>
  </si>
  <si>
    <t>JM1539 Co.</t>
  </si>
  <si>
    <t>19720-3116</t>
  </si>
  <si>
    <t>Jackson National Life Insurance Co.</t>
  </si>
  <si>
    <t>Lansing</t>
  </si>
  <si>
    <t>1-517-381 5500</t>
  </si>
  <si>
    <t>1-517-706 5517</t>
  </si>
  <si>
    <t>www.jnl.com</t>
  </si>
  <si>
    <t>Jet Air Management LLC</t>
  </si>
  <si>
    <t>33139-6607</t>
  </si>
  <si>
    <t>Jet Aviation Business Jets (HK) Ltd.</t>
  </si>
  <si>
    <t>Lantau Island</t>
  </si>
  <si>
    <t>charter.asia@jetaviation.com.hk</t>
  </si>
  <si>
    <t>Jhsf Participacoes S/A</t>
  </si>
  <si>
    <t>Jiangsu Yuyue Medical Equip.&amp; Supply Co.</t>
  </si>
  <si>
    <t>Jlbml LLC</t>
  </si>
  <si>
    <t>30339-3347</t>
  </si>
  <si>
    <t>Jmi Services Inc.</t>
  </si>
  <si>
    <t>92130-4098</t>
  </si>
  <si>
    <t>Johnson &amp; Johnson</t>
  </si>
  <si>
    <t>New Brunswick</t>
  </si>
  <si>
    <t>1-732-524 0400</t>
  </si>
  <si>
    <t>1-732-874 1212</t>
  </si>
  <si>
    <t>www.jnj.com</t>
  </si>
  <si>
    <t>Johnson Controls Inc.</t>
  </si>
  <si>
    <t>Milwaukee</t>
  </si>
  <si>
    <t>53209-4408</t>
  </si>
  <si>
    <t>1-414-524 1200</t>
  </si>
  <si>
    <t>www.johnsoncontrols.com</t>
  </si>
  <si>
    <t>Johor Darul Ta'Zim Football Club</t>
  </si>
  <si>
    <t>Jordan, Michael</t>
  </si>
  <si>
    <t>Junhe Overseas {Hongkong) Ltd.</t>
  </si>
  <si>
    <t>Admiralty</t>
  </si>
  <si>
    <t>KRP Aviation Ltd.</t>
  </si>
  <si>
    <t>Dublin 2</t>
  </si>
  <si>
    <t>KWM Cpas LLC</t>
  </si>
  <si>
    <t>Jericho</t>
  </si>
  <si>
    <t>www.kwco-cpa.com</t>
  </si>
  <si>
    <t>KZ Partners Inc.</t>
  </si>
  <si>
    <t>Kfim LLC</t>
  </si>
  <si>
    <t>Kraus Iv, Joseph R.</t>
  </si>
  <si>
    <t>LBB Holdings LLC</t>
  </si>
  <si>
    <t>Katonah</t>
  </si>
  <si>
    <t>Landmark Graphics Corp.</t>
  </si>
  <si>
    <t>77032-6033</t>
  </si>
  <si>
    <t>Langley Aviation Ltd.</t>
  </si>
  <si>
    <t>Retford</t>
  </si>
  <si>
    <t>DN22 7HH</t>
  </si>
  <si>
    <t>Law Offices Of Gerald D. Hosier Ltd.</t>
  </si>
  <si>
    <t>1-702-256 8904</t>
  </si>
  <si>
    <t>Leach Capital LLC</t>
  </si>
  <si>
    <t>94111-6134</t>
  </si>
  <si>
    <t>1-415-873 0642</t>
  </si>
  <si>
    <t>1-415-873 0674</t>
  </si>
  <si>
    <t>Leone Management Inc.</t>
  </si>
  <si>
    <t>Leucadia Aviation Inc.</t>
  </si>
  <si>
    <t>84102-1004</t>
  </si>
  <si>
    <t>1-801-521 1045</t>
  </si>
  <si>
    <t>1-801-524 1753</t>
  </si>
  <si>
    <t>Lockheed Martin Corp.</t>
  </si>
  <si>
    <t>Baltimore</t>
  </si>
  <si>
    <t>21220-5538</t>
  </si>
  <si>
    <t>1-410-238 8200</t>
  </si>
  <si>
    <t>www.lockheedmartin.com</t>
  </si>
  <si>
    <t>Lowy Family Group</t>
  </si>
  <si>
    <t>Sydney</t>
  </si>
  <si>
    <t>+61-61-2-9358 7000</t>
  </si>
  <si>
    <t>Luiz Fernando Assessoria Esportiva Ltda.</t>
  </si>
  <si>
    <t>MFG Aviation Ii Ltd.</t>
  </si>
  <si>
    <t>MHS Aviation GmbH</t>
  </si>
  <si>
    <t>Grunwald</t>
  </si>
  <si>
    <t>sales@mhs-aviation.com</t>
  </si>
  <si>
    <t>www.mhs-aviation.com</t>
  </si>
  <si>
    <t>MSG Aircraft Leasing LLC</t>
  </si>
  <si>
    <t>MSN 5049 Business Trust</t>
  </si>
  <si>
    <t>MSN 5312 Statutory Trust</t>
  </si>
  <si>
    <t>Macevijo Participacoes Ltda.</t>
  </si>
  <si>
    <t>Malaghans Ridge Pte. Ltd.</t>
  </si>
  <si>
    <t>Maple Drive Management Holdings Inc.</t>
  </si>
  <si>
    <t>CA,FL</t>
  </si>
  <si>
    <t>33406-1426</t>
  </si>
  <si>
    <t>Marawid Ltd.</t>
  </si>
  <si>
    <t>Marnell Gaming Management LLC</t>
  </si>
  <si>
    <t>NV,MS</t>
  </si>
  <si>
    <t>59808-8674</t>
  </si>
  <si>
    <t>Martin &amp; Michele Cohen Family Foundation</t>
  </si>
  <si>
    <t>Masimo Corp.</t>
  </si>
  <si>
    <t>92618-3105</t>
  </si>
  <si>
    <t>1-949-297 7000</t>
  </si>
  <si>
    <t>www.masimo.com</t>
  </si>
  <si>
    <t>Mavir LLC</t>
  </si>
  <si>
    <t>Albany</t>
  </si>
  <si>
    <t>Mcdonald's Corp.</t>
  </si>
  <si>
    <t>60523-2126</t>
  </si>
  <si>
    <t>1-630-623 3000</t>
  </si>
  <si>
    <t>1-630-923 8829</t>
  </si>
  <si>
    <t>www.mcdonalds.com</t>
  </si>
  <si>
    <t>Meadow Lane Air Partners LLC</t>
  </si>
  <si>
    <t>Palm Beach</t>
  </si>
  <si>
    <t>Merck, Sharp &amp; Dohme Corp.</t>
  </si>
  <si>
    <t>Ewing</t>
  </si>
  <si>
    <t>08628-1303</t>
  </si>
  <si>
    <t>Metrojet Ltd.</t>
  </si>
  <si>
    <t>+852-2523-6407 (General);+852-2286-7333 (Maint. Control Center)</t>
  </si>
  <si>
    <t>enquiry@metrojet.com;charter@metrojet.com (Charter)</t>
  </si>
  <si>
    <t>www.metrojet.com</t>
  </si>
  <si>
    <t>Millard S. Drexler Inc.</t>
  </si>
  <si>
    <t>Monster Beverage Corp.</t>
  </si>
  <si>
    <t>92879-7101</t>
  </si>
  <si>
    <t>www.monsterbevcorp.com</t>
  </si>
  <si>
    <t>Morgan Stanley Dean Witter Discover</t>
  </si>
  <si>
    <t>10036-8200</t>
  </si>
  <si>
    <t>1-212-761 3000</t>
  </si>
  <si>
    <t>1-212-761 0786</t>
  </si>
  <si>
    <t>www.morganstanley.com</t>
  </si>
  <si>
    <t>Moritz, Michael</t>
  </si>
  <si>
    <t>Medford</t>
  </si>
  <si>
    <t>97504-6015</t>
  </si>
  <si>
    <t>Motorola Inc.</t>
  </si>
  <si>
    <t>Wheeling</t>
  </si>
  <si>
    <t>60090-6383</t>
  </si>
  <si>
    <t>1-847-576 5000</t>
  </si>
  <si>
    <t>1-847-576 3446</t>
  </si>
  <si>
    <t>feedback@motorola.com</t>
  </si>
  <si>
    <t>www.motorola.com</t>
  </si>
  <si>
    <t>Mozart Investments Inc.</t>
  </si>
  <si>
    <t>Roanoke</t>
  </si>
  <si>
    <t>24018-3541</t>
  </si>
  <si>
    <t>1-540-561 1862</t>
  </si>
  <si>
    <t>1-540-561 1699</t>
  </si>
  <si>
    <t>N2 Aviation LLC</t>
  </si>
  <si>
    <t>33477-5097</t>
  </si>
  <si>
    <t>NCR Corp.</t>
  </si>
  <si>
    <t>Kennesaw</t>
  </si>
  <si>
    <t>OH,CT</t>
  </si>
  <si>
    <t>www.ncr.com</t>
  </si>
  <si>
    <t>NDM Aviation LLC</t>
  </si>
  <si>
    <t>33486-1040</t>
  </si>
  <si>
    <t>NMB (Usa) Inc.</t>
  </si>
  <si>
    <t>Nagajet Management Ltd.</t>
  </si>
  <si>
    <t>Nephele Aviation Dac</t>
  </si>
  <si>
    <t>Dublin 4</t>
  </si>
  <si>
    <t>Netflix Inc.</t>
  </si>
  <si>
    <t>Los Gatos</t>
  </si>
  <si>
    <t>95032-1815</t>
  </si>
  <si>
    <t>www.netflix.com</t>
  </si>
  <si>
    <t>Nevada Global Jet LLC</t>
  </si>
  <si>
    <t>New Balance Holding Inc.</t>
  </si>
  <si>
    <t>02135-2088</t>
  </si>
  <si>
    <t>www.newbalance.com</t>
  </si>
  <si>
    <t>New Huadu Industrial Group Company Ltd.</t>
  </si>
  <si>
    <t>Fuzhou City</t>
  </si>
  <si>
    <t>New River Advisors LLC</t>
  </si>
  <si>
    <t>Radford</t>
  </si>
  <si>
    <t>24141-1628</t>
  </si>
  <si>
    <t>1-540-633 7900</t>
  </si>
  <si>
    <t>1-540-633 7939</t>
  </si>
  <si>
    <t>News Corp.</t>
  </si>
  <si>
    <t>Nike Inc.</t>
  </si>
  <si>
    <t>Hillsboro</t>
  </si>
  <si>
    <t>97124-6453</t>
  </si>
  <si>
    <t>1-503-671 6453</t>
  </si>
  <si>
    <t>1-503-671 6300</t>
  </si>
  <si>
    <t>www.nike.com</t>
  </si>
  <si>
    <t>Nu Skin Enterprises</t>
  </si>
  <si>
    <t>84604-6171</t>
  </si>
  <si>
    <t>1-801-345 1000</t>
  </si>
  <si>
    <t>1-801-345 6999</t>
  </si>
  <si>
    <t>Nutrien Ltd.</t>
  </si>
  <si>
    <t>Calgary</t>
  </si>
  <si>
    <t>T2J 7E8</t>
  </si>
  <si>
    <t>Oaktree Capital Management LLC</t>
  </si>
  <si>
    <t>1-213-253 9985</t>
  </si>
  <si>
    <t>1-213-830 8899</t>
  </si>
  <si>
    <t>Octa Management LLC</t>
  </si>
  <si>
    <t>Omninet Management LLC</t>
  </si>
  <si>
    <t>Operaciones Aviacore S.A. De C.V.</t>
  </si>
  <si>
    <t>Garza Garcia</t>
  </si>
  <si>
    <t>Orange County/Sunbird Aviation</t>
  </si>
  <si>
    <t>92626-7734</t>
  </si>
  <si>
    <t>Oriental Energy Resources Ltd.</t>
  </si>
  <si>
    <t>Oviation Asset Management (Two) Ltd.</t>
  </si>
  <si>
    <t>HM 12</t>
  </si>
  <si>
    <t>Ovitz Family LP</t>
  </si>
  <si>
    <t>90071-1532</t>
  </si>
  <si>
    <t>1-213-683 8790</t>
  </si>
  <si>
    <t>1-213-617 1806</t>
  </si>
  <si>
    <t>PL Restaurant LLC</t>
  </si>
  <si>
    <t>CO,CA</t>
  </si>
  <si>
    <t>92707-5203</t>
  </si>
  <si>
    <t>Pacific Diversified Investments Inc.</t>
  </si>
  <si>
    <t>99522-4889</t>
  </si>
  <si>
    <t>Palm Hill Equipment LLC</t>
  </si>
  <si>
    <t>Stuart</t>
  </si>
  <si>
    <t>34996-2769</t>
  </si>
  <si>
    <t>Paul Lederer Pty. Ltd.</t>
  </si>
  <si>
    <t>Pegasus Administracao e Participacoes</t>
  </si>
  <si>
    <t>Penske Corp.</t>
  </si>
  <si>
    <t>1-313-592 5000</t>
  </si>
  <si>
    <t>1-313-592 5256</t>
  </si>
  <si>
    <t>www.penske.com</t>
  </si>
  <si>
    <t>People's Choice Consulting LLC</t>
  </si>
  <si>
    <t>Laguna Beach</t>
  </si>
  <si>
    <t>92651-1209</t>
  </si>
  <si>
    <t>Perot Companies</t>
  </si>
  <si>
    <t>Perot, H. Ross</t>
  </si>
  <si>
    <t>Perpetual Air LLC</t>
  </si>
  <si>
    <t>DC,VA</t>
  </si>
  <si>
    <t>Pershing Square Capital Management LP</t>
  </si>
  <si>
    <t>1-212-813 3700</t>
  </si>
  <si>
    <t>1-212-286 1133</t>
  </si>
  <si>
    <t>www.pershing.com</t>
  </si>
  <si>
    <t>Petrowest Operations Services S.A.</t>
  </si>
  <si>
    <t>Philippine Airlines, Inc.</t>
  </si>
  <si>
    <t>Makati City</t>
  </si>
  <si>
    <t>palholdingsinc@gmail.com</t>
  </si>
  <si>
    <t>www.philippineairlines.com</t>
  </si>
  <si>
    <t>Phillips 66 Co.</t>
  </si>
  <si>
    <t>77032-5565</t>
  </si>
  <si>
    <t>1-281-443 5023</t>
  </si>
  <si>
    <t>1-281-443 5098</t>
  </si>
  <si>
    <t>Pillar Income Asset Management</t>
  </si>
  <si>
    <t>1-469-522 4200</t>
  </si>
  <si>
    <t>www.pillarincome.com</t>
  </si>
  <si>
    <t>Pinehurst Meadows LLC</t>
  </si>
  <si>
    <t>Premiere Networks Inc.</t>
  </si>
  <si>
    <t>Prescription Drug Exchange LLC</t>
  </si>
  <si>
    <t>Primevalue Trading Ltd.</t>
  </si>
  <si>
    <t>1-284-494 2434</t>
  </si>
  <si>
    <t>1-284-494 3754</t>
  </si>
  <si>
    <t>bvi@tridenttrust.com</t>
  </si>
  <si>
    <t>www.tridenttrust.com</t>
  </si>
  <si>
    <t>Pritzker Organization LLC</t>
  </si>
  <si>
    <t>Proteus Energy LLC</t>
  </si>
  <si>
    <t>75205-4183</t>
  </si>
  <si>
    <t>Qualicorp Administradora De Beneficios</t>
  </si>
  <si>
    <t>Quintiles Transnational Corp.</t>
  </si>
  <si>
    <t>Durham</t>
  </si>
  <si>
    <t>1-919-998 2000</t>
  </si>
  <si>
    <t>www.quintiles.com</t>
  </si>
  <si>
    <t>Quogue Aviation Iii LLC</t>
  </si>
  <si>
    <t>RDV Properties Inc.</t>
  </si>
  <si>
    <t>49503-2882</t>
  </si>
  <si>
    <t>1-616-454 4114</t>
  </si>
  <si>
    <t>1-616-454 4654</t>
  </si>
  <si>
    <t>RH [=Restoration Hardware]</t>
  </si>
  <si>
    <t>Corte Madera</t>
  </si>
  <si>
    <t>www.rh.com</t>
  </si>
  <si>
    <t>Raytheon Technologies Corp.</t>
  </si>
  <si>
    <t>East Granby</t>
  </si>
  <si>
    <t>60262-510</t>
  </si>
  <si>
    <t>www.rtx.com</t>
  </si>
  <si>
    <t>Related Services Company Inc.</t>
  </si>
  <si>
    <t>10023-5802</t>
  </si>
  <si>
    <t>1-212-801 1000</t>
  </si>
  <si>
    <t>www.related.com</t>
  </si>
  <si>
    <t>Reyes Holdings LLC</t>
  </si>
  <si>
    <t>Rosemont</t>
  </si>
  <si>
    <t>IL,FL</t>
  </si>
  <si>
    <t>www.reyesholdings.com</t>
  </si>
  <si>
    <t>Richport Air LLC</t>
  </si>
  <si>
    <t>FL,NY</t>
  </si>
  <si>
    <t>33150-1650</t>
  </si>
  <si>
    <t>Roche Volant LLC</t>
  </si>
  <si>
    <t>Rongmin Holding Group</t>
  </si>
  <si>
    <t>Xi'an</t>
  </si>
  <si>
    <t>Rooms To Go Inc.</t>
  </si>
  <si>
    <t>Seffner</t>
  </si>
  <si>
    <t>1-770-822 1814</t>
  </si>
  <si>
    <t>Run Away LLC</t>
  </si>
  <si>
    <t>97504-6012</t>
  </si>
  <si>
    <t>S7 Airlines</t>
  </si>
  <si>
    <t>Novosibirsk</t>
  </si>
  <si>
    <t>+7-495 -777-9999;+7-495-228-4770</t>
  </si>
  <si>
    <t>www.s7.ru</t>
  </si>
  <si>
    <t>SB Companies LLC</t>
  </si>
  <si>
    <t>SKY Beyond Holdings Ltd.</t>
  </si>
  <si>
    <t>STERLING2K LLC</t>
  </si>
  <si>
    <t>Woodbury</t>
  </si>
  <si>
    <t>11797-2050</t>
  </si>
  <si>
    <t>SWR Services Ii LLC</t>
  </si>
  <si>
    <t>Saf Aviation LLC</t>
  </si>
  <si>
    <t>90077-3714</t>
  </si>
  <si>
    <t>Sandals Resorts International Ltd.</t>
  </si>
  <si>
    <t>Nassau</t>
  </si>
  <si>
    <t>Bahamas</t>
  </si>
  <si>
    <t>www.sandals.com</t>
  </si>
  <si>
    <t>Sanyo Chemical Laboratories Company Ltd.</t>
  </si>
  <si>
    <t>Osaka</t>
  </si>
  <si>
    <t>587-0012</t>
  </si>
  <si>
    <t>Sbma Services LLC</t>
  </si>
  <si>
    <t>Beaverton</t>
  </si>
  <si>
    <t>Schell Brothers LLC</t>
  </si>
  <si>
    <t>Rehoboth Beach</t>
  </si>
  <si>
    <t>www.schellbrothers.com</t>
  </si>
  <si>
    <t>Schmidt, Eric Emerson</t>
  </si>
  <si>
    <t>Schweitzer Engineering Laboratories</t>
  </si>
  <si>
    <t>Pullman</t>
  </si>
  <si>
    <t>99163-5600</t>
  </si>
  <si>
    <t>1-509-332 1890</t>
  </si>
  <si>
    <t>www.selinc.com</t>
  </si>
  <si>
    <t>Seazen Holdings Company Ltd.</t>
  </si>
  <si>
    <t>www.seazen.com.cn</t>
  </si>
  <si>
    <t>Servicios Aereos Estrella, S.A. de C.V.</t>
  </si>
  <si>
    <t>Toluca</t>
  </si>
  <si>
    <t>+52-722 -548-0200 (General)</t>
  </si>
  <si>
    <t>sae@sae.com.mx;trafico@sae.com.mx</t>
  </si>
  <si>
    <t>www.sae.com.mx</t>
  </si>
  <si>
    <t>Shanghai Deer Jet Aviation Co., Ltd.</t>
  </si>
  <si>
    <t>shjlgwfwbzx@hnair.com</t>
  </si>
  <si>
    <t>en.deerjet.com</t>
  </si>
  <si>
    <t>Shanghai Pengxin Group Company Ltd.</t>
  </si>
  <si>
    <t>Sherpalo</t>
  </si>
  <si>
    <t>1-650-319 2220</t>
  </si>
  <si>
    <t>1-650-319 2221</t>
  </si>
  <si>
    <t>info@sherpalo.com</t>
  </si>
  <si>
    <t>www.sherpalo.com</t>
  </si>
  <si>
    <t>Simon Property Group Inc.</t>
  </si>
  <si>
    <t>46204-3435</t>
  </si>
  <si>
    <t>1-317-636 1600</t>
  </si>
  <si>
    <t>www.simon.com</t>
  </si>
  <si>
    <t>Sirio S.p.A.</t>
  </si>
  <si>
    <t>Milan</t>
  </si>
  <si>
    <t>+39-2-702113-1;+39-2-702113-38 (Flight Operations)</t>
  </si>
  <si>
    <t>www.sirio.aero</t>
  </si>
  <si>
    <t>Smarin Investment Ltd.</t>
  </si>
  <si>
    <t>South Korea Telecom Company Ltd.</t>
  </si>
  <si>
    <t>Southland Holding Group LLC</t>
  </si>
  <si>
    <t>Southwest Associates LLC [MT-USA]</t>
  </si>
  <si>
    <t>Bigfork</t>
  </si>
  <si>
    <t>59911-6583</t>
  </si>
  <si>
    <t>Space Exploration Technologies Corp.</t>
  </si>
  <si>
    <t>Hawthorne</t>
  </si>
  <si>
    <t>90250-6844</t>
  </si>
  <si>
    <t>1-310-363 6000</t>
  </si>
  <si>
    <t>www.spacex.com</t>
  </si>
  <si>
    <t>Spectrum Communications Indemnity Inc.</t>
  </si>
  <si>
    <t>Splendid Glory Asia Ltd.</t>
  </si>
  <si>
    <t>Sprint Corp.</t>
  </si>
  <si>
    <t>66251-4300</t>
  </si>
  <si>
    <t>www.sprint.com</t>
  </si>
  <si>
    <t>Starbucks Corp.</t>
  </si>
  <si>
    <t>98134-1436</t>
  </si>
  <si>
    <t>1-206-467 9500</t>
  </si>
  <si>
    <t>www.starbucks.com</t>
  </si>
  <si>
    <t>Stone River Investments Company Ltd.</t>
  </si>
  <si>
    <t>33131-3135</t>
  </si>
  <si>
    <t>Success Lucky Ltd.</t>
  </si>
  <si>
    <t>Suffolk Construction Co.</t>
  </si>
  <si>
    <t>1-617-445 3500</t>
  </si>
  <si>
    <t>1-617-445 2343</t>
  </si>
  <si>
    <t>Suning Appliance Group Company Ltd.</t>
  </si>
  <si>
    <t>Nanjing</t>
  </si>
  <si>
    <t>www.suning.com</t>
  </si>
  <si>
    <t>Suzhou Hengli Group</t>
  </si>
  <si>
    <t>Swagelok Co.</t>
  </si>
  <si>
    <t>Highland Heights</t>
  </si>
  <si>
    <t>1-440-442 6611</t>
  </si>
  <si>
    <t>1-440-442 7072</t>
  </si>
  <si>
    <t>TAG Aviation (UK) Ltd.</t>
  </si>
  <si>
    <t>Hants</t>
  </si>
  <si>
    <t>london@tagaviation.co.uk</t>
  </si>
  <si>
    <t>TAG Aviation Asia</t>
  </si>
  <si>
    <t>info@tagaviation.asia</t>
  </si>
  <si>
    <t>TC Equipment LLC</t>
  </si>
  <si>
    <t>06478-1043</t>
  </si>
  <si>
    <t>THD Properties LLC</t>
  </si>
  <si>
    <t>60606-4201</t>
  </si>
  <si>
    <t>1-312-357 9408</t>
  </si>
  <si>
    <t>THY Turkish Airlines, Inc.</t>
  </si>
  <si>
    <t>Istanbul</t>
  </si>
  <si>
    <t>+90-212-465-2306 (Call Center);+90-212-465-2121</t>
  </si>
  <si>
    <t>customer@thy.com;ocihelp@thy.com (Online check-in Call Center)</t>
  </si>
  <si>
    <t>www.turkishairlines.com</t>
  </si>
  <si>
    <t>TRT Aeronautical Inc.</t>
  </si>
  <si>
    <t>Corpus Christi</t>
  </si>
  <si>
    <t>1-972-871 5553</t>
  </si>
  <si>
    <t>TRW Building Development</t>
  </si>
  <si>
    <t>TTP Services LLC</t>
  </si>
  <si>
    <t>Tak Agro &amp; Chemicals Ltd.</t>
  </si>
  <si>
    <t>Talon Air, Inc.</t>
  </si>
  <si>
    <t>631-753-8881</t>
  </si>
  <si>
    <t>631-753-6681</t>
  </si>
  <si>
    <t>www.talonairjets.com</t>
  </si>
  <si>
    <t>Tannjets Aerospace Ii LLC</t>
  </si>
  <si>
    <t>Target Corp.</t>
  </si>
  <si>
    <t>1-612-304 6073</t>
  </si>
  <si>
    <t>1-651-726 1022</t>
  </si>
  <si>
    <t>www.target.com</t>
  </si>
  <si>
    <t>Tech-Air Ltd. [B.V.I.]</t>
  </si>
  <si>
    <t>Televisa S.A. De C.V.</t>
  </si>
  <si>
    <t>Telus Communications Inc.</t>
  </si>
  <si>
    <t>V7B 1A3</t>
  </si>
  <si>
    <t>www.telus.com</t>
  </si>
  <si>
    <t>The Synagogue, Church Of All Nations</t>
  </si>
  <si>
    <t>Thorondor LLC</t>
  </si>
  <si>
    <t>Three-S 2019 LLC</t>
  </si>
  <si>
    <t>Tisma Holdings Inc.</t>
  </si>
  <si>
    <t>Fairfax</t>
  </si>
  <si>
    <t>22033-3804</t>
  </si>
  <si>
    <t>1-903-631 7500</t>
  </si>
  <si>
    <t>Tonkawa Inc.</t>
  </si>
  <si>
    <t>Plymouth</t>
  </si>
  <si>
    <t>55447-4467</t>
  </si>
  <si>
    <t>Topanga Aviation LLC</t>
  </si>
  <si>
    <t>90025-0490</t>
  </si>
  <si>
    <t>Toyota Motor Sales USA Inc.</t>
  </si>
  <si>
    <t>Plano</t>
  </si>
  <si>
    <t>75025-9001</t>
  </si>
  <si>
    <t>1-310-468 4000</t>
  </si>
  <si>
    <t>www.toyota.com</t>
  </si>
  <si>
    <t>Transcend Aviation LLC</t>
  </si>
  <si>
    <t>84101-2016</t>
  </si>
  <si>
    <t>Transworld Oil Co.</t>
  </si>
  <si>
    <t>Travcorp Air Transportation 2 (Iom) Ltd.</t>
  </si>
  <si>
    <t>Trojan Logistics Trust</t>
  </si>
  <si>
    <t>True Manufacturing Sales</t>
  </si>
  <si>
    <t>63105-1819</t>
  </si>
  <si>
    <t>Tvpx 04-30-2018 Statutory Trust</t>
  </si>
  <si>
    <t>Tvpx Msn 5133 Statutory Trust</t>
  </si>
  <si>
    <t>Tyco Electronics Corp.</t>
  </si>
  <si>
    <t>Berwyn</t>
  </si>
  <si>
    <t>www.tycoelectronics.com</t>
  </si>
  <si>
    <t>UTair Cargo</t>
  </si>
  <si>
    <t>Tyumen</t>
  </si>
  <si>
    <t>+7-3452-298149;+7-3452-298136;+7-3452-422543</t>
  </si>
  <si>
    <t>+7-3452-799022;+7-3452-298049</t>
  </si>
  <si>
    <t>utaircargo@utair.ru</t>
  </si>
  <si>
    <t>utair-cargo.ru</t>
  </si>
  <si>
    <t>Under Armour Inc.</t>
  </si>
  <si>
    <t>Glen Burnie</t>
  </si>
  <si>
    <t>21061-2592</t>
  </si>
  <si>
    <t>www.underarmour.com</t>
  </si>
  <si>
    <t>United Bank For Africa Plc</t>
  </si>
  <si>
    <t>United Co.</t>
  </si>
  <si>
    <t>Bristol</t>
  </si>
  <si>
    <t>24201-3473</t>
  </si>
  <si>
    <t>1-513-587 3443</t>
  </si>
  <si>
    <t>United Healthcare Services Inc.</t>
  </si>
  <si>
    <t>Minnetonka</t>
  </si>
  <si>
    <t>www.unitedhealthcare.com</t>
  </si>
  <si>
    <t>United States Steel Corp.</t>
  </si>
  <si>
    <t>15219-2702</t>
  </si>
  <si>
    <t>1-412-433 1121</t>
  </si>
  <si>
    <t>webmaster@uss.com</t>
  </si>
  <si>
    <t>www.ussteel.com</t>
  </si>
  <si>
    <t>V5 Assess. e Consult. Empresarial Ltda.</t>
  </si>
  <si>
    <t>Valero Energy Corp.</t>
  </si>
  <si>
    <t>78249-1616</t>
  </si>
  <si>
    <t>1-210-370 2000</t>
  </si>
  <si>
    <t>1-210-377 1146</t>
  </si>
  <si>
    <t>www.valero.com</t>
  </si>
  <si>
    <t>Valhalla 14 LLC</t>
  </si>
  <si>
    <t>Vesting Participacoes Ltda.</t>
  </si>
  <si>
    <t>Viola, Teresa &amp; Vincent</t>
  </si>
  <si>
    <t>VipJet Ltd.</t>
  </si>
  <si>
    <t>Shannon</t>
  </si>
  <si>
    <t>info@vipjet.aero</t>
  </si>
  <si>
    <t>www.vipjet.aero</t>
  </si>
  <si>
    <t>Vital Pharmaceuticals Inc.</t>
  </si>
  <si>
    <t>Weston</t>
  </si>
  <si>
    <t>1-954-641 0570</t>
  </si>
  <si>
    <t>WH LLC</t>
  </si>
  <si>
    <t>Weitz &amp; Luxenberg Pc</t>
  </si>
  <si>
    <t>10003-9536</t>
  </si>
  <si>
    <t>1-212-558 5500</t>
  </si>
  <si>
    <t>1-212-344 5461</t>
  </si>
  <si>
    <t>www.weitzlux.com</t>
  </si>
  <si>
    <t>Wekel S.A.</t>
  </si>
  <si>
    <t>Panama City</t>
  </si>
  <si>
    <t>+507-1-302-678 0855</t>
  </si>
  <si>
    <t>Wells Fargo Bank</t>
  </si>
  <si>
    <t>28282-1923</t>
  </si>
  <si>
    <t>Westgate Holding Pte. Ltd.</t>
  </si>
  <si>
    <t>Westgate Resorts &amp; Central Fl Investment</t>
  </si>
  <si>
    <t>1-407-351 3351</t>
  </si>
  <si>
    <t>www.westgateresorts.com</t>
  </si>
  <si>
    <t>Westman Development LLC</t>
  </si>
  <si>
    <t>85260-3105</t>
  </si>
  <si>
    <t>Whirlpool Corp.</t>
  </si>
  <si>
    <t>Benton Harbor</t>
  </si>
  <si>
    <t>49022-2971</t>
  </si>
  <si>
    <t>1-269-923 5000</t>
  </si>
  <si>
    <t>1-269-926 3568</t>
  </si>
  <si>
    <t>www.whirlpool.com</t>
  </si>
  <si>
    <t>William L. Edwards Trust</t>
  </si>
  <si>
    <t>Windsor Media Inc.</t>
  </si>
  <si>
    <t>97124-5960</t>
  </si>
  <si>
    <t>1-503-648 6403</t>
  </si>
  <si>
    <t>1-503-681 8844</t>
  </si>
  <si>
    <t>Woods, Tiger</t>
  </si>
  <si>
    <t>33477-5099</t>
  </si>
  <si>
    <t>World Rep LLC</t>
  </si>
  <si>
    <t>Wotan America Inc.</t>
  </si>
  <si>
    <t>33315-3503</t>
  </si>
  <si>
    <t>1-954-522 3800</t>
  </si>
  <si>
    <t>1-954-524 7732</t>
  </si>
  <si>
    <t>Wynn Resorts Ltd.</t>
  </si>
  <si>
    <t>1-702-770 7555</t>
  </si>
  <si>
    <t>www.wynnresorts.com</t>
  </si>
  <si>
    <t>Yamandu Participacoes e Empreendimentos</t>
  </si>
  <si>
    <t>Yu Heng International Investment Corp.</t>
  </si>
  <si>
    <t>ZEIT2019 LLC + 1388 Services LLC</t>
  </si>
  <si>
    <t>Zeeco Inc.</t>
  </si>
  <si>
    <t>Broken Arrow</t>
  </si>
  <si>
    <t>Zhengshun Aviation Company Ltd.</t>
  </si>
  <si>
    <t>Zotec Partners LLC</t>
  </si>
  <si>
    <t>Carmel</t>
  </si>
  <si>
    <t>46032-4408</t>
  </si>
  <si>
    <t>1-317-691 0289</t>
  </si>
  <si>
    <t>1-317-705 5055</t>
  </si>
  <si>
    <t>Zwa Inc.</t>
  </si>
  <si>
    <t>10022-6030</t>
  </si>
  <si>
    <t>1-212-210 6377</t>
  </si>
  <si>
    <t>1-212-326 4096</t>
  </si>
  <si>
    <t>2019 Msn 6400 Statutory Trust</t>
  </si>
  <si>
    <t>GVI</t>
  </si>
  <si>
    <t>(G650ER)</t>
  </si>
  <si>
    <t>GVI (G650ER)</t>
  </si>
  <si>
    <t>2020 Msn 6060 Statutory Trust</t>
  </si>
  <si>
    <t>2020 Msn 6412 Statutory Trust</t>
  </si>
  <si>
    <t>2020 Msn 6413 Statutory Trust</t>
  </si>
  <si>
    <t>2020 Msn 6421 Statutory Trust</t>
  </si>
  <si>
    <t>650 Nb LLC</t>
  </si>
  <si>
    <t>(G650)</t>
  </si>
  <si>
    <t>GVI (G650)</t>
  </si>
  <si>
    <t>60611-6539</t>
  </si>
  <si>
    <t>80701 Holding Trust</t>
  </si>
  <si>
    <t>A &amp; C Avionics (Bermuda) Ltd.</t>
  </si>
  <si>
    <t>ACASS Canada Ltd.</t>
  </si>
  <si>
    <t>Montreal</t>
  </si>
  <si>
    <t>H4T 2B5</t>
  </si>
  <si>
    <t>514-636-1099 (General)</t>
  </si>
  <si>
    <t>514-636-9881</t>
  </si>
  <si>
    <t>info@acass.ca (General)</t>
  </si>
  <si>
    <t>www.acass.com</t>
  </si>
  <si>
    <t>Aaaj Holdings Ltd.</t>
  </si>
  <si>
    <t>Abdul Aziz Bin Saud, Mohammed Bin Fahd</t>
  </si>
  <si>
    <t>Accurant International LLC</t>
  </si>
  <si>
    <t>Bainbridge Island</t>
  </si>
  <si>
    <t>Acquavella Galleries Inc.</t>
  </si>
  <si>
    <t>1-212-734 6300</t>
  </si>
  <si>
    <t>1-212-734 9394</t>
  </si>
  <si>
    <t>info@acquavellagalleries.com</t>
  </si>
  <si>
    <t>www.acquavellagalleries.com</t>
  </si>
  <si>
    <t>Adam Development Properties Gp LLC</t>
  </si>
  <si>
    <t>College Station</t>
  </si>
  <si>
    <t>77845-6335</t>
  </si>
  <si>
    <t>Adobe Inc.</t>
  </si>
  <si>
    <t>10178-0060</t>
  </si>
  <si>
    <t>Advance Global Development Ltd.</t>
  </si>
  <si>
    <t>Aerofinance Investment Corp.</t>
  </si>
  <si>
    <t>Aerovest Leasing Inc.</t>
  </si>
  <si>
    <t>10153-0023</t>
  </si>
  <si>
    <t>Air 31 LLC</t>
  </si>
  <si>
    <t>Air Lease Corp.</t>
  </si>
  <si>
    <t>1-310-553 0555</t>
  </si>
  <si>
    <t>1-310-553-0999</t>
  </si>
  <si>
    <t>info@airleasecorp.com</t>
  </si>
  <si>
    <t>www.airleasecorp.com</t>
  </si>
  <si>
    <t>Air Products &amp; Chemicals Inc.</t>
  </si>
  <si>
    <t>Aircraft 6010 Lessee Trust</t>
  </si>
  <si>
    <t>Alexier Ltd.</t>
  </si>
  <si>
    <t>American International Television</t>
  </si>
  <si>
    <t>Marietta</t>
  </si>
  <si>
    <t>1-770-952 5151</t>
  </si>
  <si>
    <t>1-404-691 7029</t>
  </si>
  <si>
    <t>Anthem Air LLC</t>
  </si>
  <si>
    <t>Arrowmark Partners</t>
  </si>
  <si>
    <t>1-303-398 2929</t>
  </si>
  <si>
    <t>www.arrowmarkpartners.com</t>
  </si>
  <si>
    <t>Audrey Enterprise LLC</t>
  </si>
  <si>
    <t>07960-4651</t>
  </si>
  <si>
    <t>Avion Jet Ltd.</t>
  </si>
  <si>
    <t>Aruba</t>
  </si>
  <si>
    <t>Bairong Group Hong Kong Dev'T Co. Ltd.</t>
  </si>
  <si>
    <t>Ballmer, Steven A.</t>
  </si>
  <si>
    <t>98108-3850</t>
  </si>
  <si>
    <t>1-425-706 8448</t>
  </si>
  <si>
    <t>Bank Of America</t>
  </si>
  <si>
    <t>28208-5734</t>
  </si>
  <si>
    <t>1-704-388 4156</t>
  </si>
  <si>
    <t>1-704-359 8739</t>
  </si>
  <si>
    <t>www.bankofamerica.com</t>
  </si>
  <si>
    <t>Bay Grove Capital Group LLC</t>
  </si>
  <si>
    <t>94133-5151</t>
  </si>
  <si>
    <t>Bayham Holdings Ltd.</t>
  </si>
  <si>
    <t>Bezos, Jeffrey P.</t>
  </si>
  <si>
    <t>1-206-812 8761</t>
  </si>
  <si>
    <t>Big Bridge Holdings Inc.</t>
  </si>
  <si>
    <t>Black, Leon D. + Ulysses Holdco Inc.</t>
  </si>
  <si>
    <t>Blue 50 Ltd.</t>
  </si>
  <si>
    <t>KY1-1104</t>
  </si>
  <si>
    <t>1-345-949 8066</t>
  </si>
  <si>
    <t>1-345-949 8080</t>
  </si>
  <si>
    <t>info@maplesandcalder.com</t>
  </si>
  <si>
    <t>www.maplesandcalder.com</t>
  </si>
  <si>
    <t>Boat &amp; Plane Time Sharing Do Brasil Ltda</t>
  </si>
  <si>
    <t>Borneo Aviation Pte. Ltd.</t>
  </si>
  <si>
    <t>Brilliant Sky Blue Ltd.</t>
  </si>
  <si>
    <t>C2 Investments LP</t>
  </si>
  <si>
    <t>CMC Aviation Trust</t>
  </si>
  <si>
    <t>19890-0001</t>
  </si>
  <si>
    <t>1-302-651 1000</t>
  </si>
  <si>
    <t>Caoa Montadora De Veiculos S/A</t>
  </si>
  <si>
    <t>Centene Corp.</t>
  </si>
  <si>
    <t>1-314-725 4477</t>
  </si>
  <si>
    <t>www.centene.com</t>
  </si>
  <si>
    <t>Chamarac Inc.</t>
  </si>
  <si>
    <t>10604-1225</t>
  </si>
  <si>
    <t>Chandler, Doug</t>
  </si>
  <si>
    <t>New Mexico</t>
  </si>
  <si>
    <t>NM</t>
  </si>
  <si>
    <t>Changjia Group</t>
  </si>
  <si>
    <t>Charles Schwab &amp; Company Inc.</t>
  </si>
  <si>
    <t>1-415-627 7000</t>
  </si>
  <si>
    <t>www.schwab.com</t>
  </si>
  <si>
    <t>Chevron USA Inc.</t>
  </si>
  <si>
    <t>San Ramon</t>
  </si>
  <si>
    <t>CA,TX</t>
  </si>
  <si>
    <t>1-925-842 1000</t>
  </si>
  <si>
    <t>www.chevron.com</t>
  </si>
  <si>
    <t>China Aoyuan Property Group Ltd.</t>
  </si>
  <si>
    <t>China Oceanwide Holdings Group</t>
  </si>
  <si>
    <t>Choice Global Holdings Ltd.</t>
  </si>
  <si>
    <t>Kowloon Bay</t>
  </si>
  <si>
    <t>Circle Master Ltd.</t>
  </si>
  <si>
    <t>Cleopatra Aviation Us Inc.</t>
  </si>
  <si>
    <t>Comcast Cable Communications LLC</t>
  </si>
  <si>
    <t>19103-2838</t>
  </si>
  <si>
    <t>Comet LP</t>
  </si>
  <si>
    <t>IM2 4DF</t>
  </si>
  <si>
    <t>Corporate Spending Innovations</t>
  </si>
  <si>
    <t>Bonita Springs</t>
  </si>
  <si>
    <t>www.corporatespending.com</t>
  </si>
  <si>
    <t>Cosan S/A</t>
  </si>
  <si>
    <t>Costco Wholesale Corp.</t>
  </si>
  <si>
    <t>Issaquah</t>
  </si>
  <si>
    <t>98027-8990</t>
  </si>
  <si>
    <t>1-425-828 8100</t>
  </si>
  <si>
    <t>1-425-828 8103</t>
  </si>
  <si>
    <t>www.costco.com</t>
  </si>
  <si>
    <t>Cox Enterprises Inc.</t>
  </si>
  <si>
    <t>30328-4524</t>
  </si>
  <si>
    <t>1-404-843 5000</t>
  </si>
  <si>
    <t>1-404-691 5520</t>
  </si>
  <si>
    <t>contactus@coxenterprises.com</t>
  </si>
  <si>
    <t>www.coxenterprises.com</t>
  </si>
  <si>
    <t>Crimson Group Inc.</t>
  </si>
  <si>
    <t>D'Anielo, Daniel &amp; Gayle</t>
  </si>
  <si>
    <t>1-202-626 1203</t>
  </si>
  <si>
    <t>DCS Enterprises Inc.</t>
  </si>
  <si>
    <t>1-561-832 9292</t>
  </si>
  <si>
    <t>Daisho Company Ltd.</t>
  </si>
  <si>
    <t>Dalian Wanda Group Company Ltd.</t>
  </si>
  <si>
    <t>David Geffen Co.</t>
  </si>
  <si>
    <t>90049-4948</t>
  </si>
  <si>
    <t>1-310-278 9010</t>
  </si>
  <si>
    <t>www.geffen.com</t>
  </si>
  <si>
    <t>Deer Jet Beijing Co. Ltd.</t>
  </si>
  <si>
    <t>deerjet@hnair.com</t>
  </si>
  <si>
    <t>deerjet.com</t>
  </si>
  <si>
    <t>Diamond Capital Investments Company Ltd.</t>
  </si>
  <si>
    <t>1-858-459 8286</t>
  </si>
  <si>
    <t>Dlhpii Aviation LLC</t>
  </si>
  <si>
    <t>DE,IL</t>
  </si>
  <si>
    <t>Durban, Egon &amp; Abigail</t>
  </si>
  <si>
    <t>Ebay Inc.</t>
  </si>
  <si>
    <t>www.ebay.com</t>
  </si>
  <si>
    <t>Edward Gaming International</t>
  </si>
  <si>
    <t>Elitavia San Marino S.r.l.</t>
  </si>
  <si>
    <t>Dogana</t>
  </si>
  <si>
    <t>549-963013</t>
  </si>
  <si>
    <t>Emperor Aviation Ltd.</t>
  </si>
  <si>
    <t>Birkirkara</t>
  </si>
  <si>
    <t>BKR 1114</t>
  </si>
  <si>
    <t>fly@emperor-aviation.com</t>
  </si>
  <si>
    <t>www.emperor-aviation.com</t>
  </si>
  <si>
    <t>Ems S/A</t>
  </si>
  <si>
    <t>Enbao (Hainan) Investment Co.</t>
  </si>
  <si>
    <t>Hainan</t>
  </si>
  <si>
    <t>Enham Holdings Ltd.</t>
  </si>
  <si>
    <t>European Investment Management Svs.</t>
  </si>
  <si>
    <t>90049-5118</t>
  </si>
  <si>
    <t>1-310-826 5333</t>
  </si>
  <si>
    <t>www.eimsi.net</t>
  </si>
  <si>
    <t>FLY High Developments Ltd.</t>
  </si>
  <si>
    <t>FW Aviation Holdings LLC</t>
  </si>
  <si>
    <t>Falstaff Partners LLC</t>
  </si>
  <si>
    <t>Fast Retailing Company Ltd.</t>
  </si>
  <si>
    <t>107-6231</t>
  </si>
  <si>
    <t>Fortress Investment Group LLC</t>
  </si>
  <si>
    <t>1-212-798 6100</t>
  </si>
  <si>
    <t>www.fortress.com</t>
  </si>
  <si>
    <t>Fredex LLC</t>
  </si>
  <si>
    <t>92011-4402</t>
  </si>
  <si>
    <t>Friedkin Companies Inc.</t>
  </si>
  <si>
    <t>77077-2026</t>
  </si>
  <si>
    <t>1-713-580 3300</t>
  </si>
  <si>
    <t>www.friedkin.com</t>
  </si>
  <si>
    <t>Future Pipe Aviation Ltd.</t>
  </si>
  <si>
    <t>G15 Aviation LLC</t>
  </si>
  <si>
    <t>48327-1606</t>
  </si>
  <si>
    <t>G650 6273 Statutory Trust</t>
  </si>
  <si>
    <t>GainJet Aviation S.A.</t>
  </si>
  <si>
    <t>+30-210-963-6101 (General);+30-210-963-6600 (Opns.)</t>
  </si>
  <si>
    <t>info@gainjet.com (General);sales@gainjet.com (Sales/Mkt);ops@gainjet.com (Opns.)</t>
  </si>
  <si>
    <t>www.gainjet.com</t>
  </si>
  <si>
    <t>Galaxy Entertainment Group</t>
  </si>
  <si>
    <t>+852-852-3150 1111</t>
  </si>
  <si>
    <t>+852-852-3150 1100</t>
  </si>
  <si>
    <t>www.galaxyentertainment.com</t>
  </si>
  <si>
    <t>Garena Online Pvt. Ltd.</t>
  </si>
  <si>
    <t>Gartner Inc.</t>
  </si>
  <si>
    <t>1-203-964 0096</t>
  </si>
  <si>
    <t>www.gartner.com</t>
  </si>
  <si>
    <t>Gates Iii, William H. (Bill) &amp; Melinda</t>
  </si>
  <si>
    <t>98033-7353</t>
  </si>
  <si>
    <t>1-425-893 6385</t>
  </si>
  <si>
    <t>Genieone International Ltd.</t>
  </si>
  <si>
    <t>Gilead Sciences Inc.</t>
  </si>
  <si>
    <t>Foster City</t>
  </si>
  <si>
    <t>1-650-574 3000</t>
  </si>
  <si>
    <t>1-650-574 5283</t>
  </si>
  <si>
    <t>public_affairs@gilead.com</t>
  </si>
  <si>
    <t>www.gilead.com</t>
  </si>
  <si>
    <t>Global E-Commerce Logistics Company Ltd.</t>
  </si>
  <si>
    <t>Goldenway Investments Holdings Ltd.</t>
  </si>
  <si>
    <t>Grandlinton Ltd.</t>
  </si>
  <si>
    <t>Marshall Islands</t>
  </si>
  <si>
    <t>Green Kosan LLC</t>
  </si>
  <si>
    <t>Green, Philip</t>
  </si>
  <si>
    <t>Monte Carlo</t>
  </si>
  <si>
    <t>Monaco</t>
  </si>
  <si>
    <t>Grupo Santo Domingo</t>
  </si>
  <si>
    <t>Barbados</t>
  </si>
  <si>
    <t>Gsa Global Pty. Ltd.</t>
  </si>
  <si>
    <t>www.gsagroup.com.au</t>
  </si>
  <si>
    <t>Guangdong Liansu Technology Industrial</t>
  </si>
  <si>
    <t>Foshan</t>
  </si>
  <si>
    <t>Gulf Group Enterprises LLC</t>
  </si>
  <si>
    <t>90064-1585</t>
  </si>
  <si>
    <t>Hamilton Aviation Inc. [OR-USA]</t>
  </si>
  <si>
    <t>97218-1010</t>
  </si>
  <si>
    <t>Harbor Freight Tools</t>
  </si>
  <si>
    <t>www.harborfreight.com</t>
  </si>
  <si>
    <t>Harpo Inc.</t>
  </si>
  <si>
    <t>West Chicago</t>
  </si>
  <si>
    <t>Heilan Group</t>
  </si>
  <si>
    <t>Hess Corp.</t>
  </si>
  <si>
    <t>1-212-997 8500</t>
  </si>
  <si>
    <t>www.hess.com</t>
  </si>
  <si>
    <t>Horizon Aviation (Malta) Ltd.</t>
  </si>
  <si>
    <t>Huaxia Junding Investments</t>
  </si>
  <si>
    <t>Hui, Julian</t>
  </si>
  <si>
    <t>Ibm Corp.</t>
  </si>
  <si>
    <t>10604-1219</t>
  </si>
  <si>
    <t>1-914-499 2922</t>
  </si>
  <si>
    <t>1-914-499 2929</t>
  </si>
  <si>
    <t>www.ibm.com</t>
  </si>
  <si>
    <t>Icon Heights Inc.</t>
  </si>
  <si>
    <t>Instant Glamour Ltd.</t>
  </si>
  <si>
    <t>International Container Terminal Svc Inc</t>
  </si>
  <si>
    <t>Manila</t>
  </si>
  <si>
    <t>Iskandar Carrier Sdn. Bhd.</t>
  </si>
  <si>
    <t>Johor Baru</t>
  </si>
  <si>
    <t>J.C. Bamford (Excavators) Ltd.</t>
  </si>
  <si>
    <t>Castle Donington</t>
  </si>
  <si>
    <t>DE74 2UG</t>
  </si>
  <si>
    <t>www.jcb.com</t>
  </si>
  <si>
    <t>J.P. Morgan Chase Bank</t>
  </si>
  <si>
    <t>10604-1704</t>
  </si>
  <si>
    <t>1-212-270 6000</t>
  </si>
  <si>
    <t>www.jpmorganchase.com</t>
  </si>
  <si>
    <t>JMD Delaware LLC</t>
  </si>
  <si>
    <t>Jay Aviation LLC</t>
  </si>
  <si>
    <t>1-503-640 3711</t>
  </si>
  <si>
    <t>Jet Story Sp. z o. o.</t>
  </si>
  <si>
    <t>02-146</t>
  </si>
  <si>
    <t>+48-22-609 63 30</t>
  </si>
  <si>
    <t>+48-22-609 63 40</t>
  </si>
  <si>
    <t>jetstory@jetstory.com</t>
  </si>
  <si>
    <t>jetstory.com/en</t>
  </si>
  <si>
    <t>Jiachen Group Company Ltd.</t>
  </si>
  <si>
    <t>Dashiqiao</t>
  </si>
  <si>
    <t>www.jiachengroup.cn</t>
  </si>
  <si>
    <t>Jobs, Laurene Powell</t>
  </si>
  <si>
    <t>Joy Castle Ltd.</t>
  </si>
  <si>
    <t>Jswb Furniture Group</t>
  </si>
  <si>
    <t>KWG Property Holdings Ltd.</t>
  </si>
  <si>
    <t>Ka Holding Group LLC</t>
  </si>
  <si>
    <t>Kaitar Resources LLC</t>
  </si>
  <si>
    <t>32301-2699</t>
  </si>
  <si>
    <t>1-308-573 1165</t>
  </si>
  <si>
    <t>Khnc Holdings LLC</t>
  </si>
  <si>
    <t>King Power International Company Ltd.</t>
  </si>
  <si>
    <t>Kingsley Management Corp.</t>
  </si>
  <si>
    <t>UT,OR</t>
  </si>
  <si>
    <t>1-801-228 9702</t>
  </si>
  <si>
    <t>1-801-705 3510</t>
  </si>
  <si>
    <t>Kohlberg Kravis Roberts &amp; Company LP</t>
  </si>
  <si>
    <t>94403-2515</t>
  </si>
  <si>
    <t>www.kkr.com</t>
  </si>
  <si>
    <t>Korean Air</t>
  </si>
  <si>
    <t>Seoul</t>
  </si>
  <si>
    <t>157-712</t>
  </si>
  <si>
    <t>Korea</t>
  </si>
  <si>
    <t>www.koreanair.com</t>
  </si>
  <si>
    <t>Kraft Group</t>
  </si>
  <si>
    <t>Foxborough</t>
  </si>
  <si>
    <t>02035-1374</t>
  </si>
  <si>
    <t>1-508-698 4600</t>
  </si>
  <si>
    <t>1-508-698 1500</t>
  </si>
  <si>
    <t>www.ifpcorp.com</t>
  </si>
  <si>
    <t>Kumagai Masatoshi Office Ltd.</t>
  </si>
  <si>
    <t>LG Electronics Inc.</t>
  </si>
  <si>
    <t>150-721</t>
  </si>
  <si>
    <t>Lbma Equipment Services Inc.</t>
  </si>
  <si>
    <t>Legend Grand Ltd.</t>
  </si>
  <si>
    <t>Lens International (Hk) Ltd.</t>
  </si>
  <si>
    <t>Lily Of The Sky Ltd.</t>
  </si>
  <si>
    <t>Longue Group Ltd.</t>
  </si>
  <si>
    <t>MFG Aviation Ltd.</t>
  </si>
  <si>
    <t>MPM Financial LLC</t>
  </si>
  <si>
    <t>90212-3033</t>
  </si>
  <si>
    <t>1-310-246 1154</t>
  </si>
  <si>
    <t>MSN 6045 Statutory Trust</t>
  </si>
  <si>
    <t>MSN 6427 Statutory Trust</t>
  </si>
  <si>
    <t>MXM Holdings Ltda.</t>
  </si>
  <si>
    <t>Macandrews &amp; Forbes Inc.</t>
  </si>
  <si>
    <t>10065-8014</t>
  </si>
  <si>
    <t>1-212-572 8600</t>
  </si>
  <si>
    <t>www.macandrewsandforbes.com</t>
  </si>
  <si>
    <t>Mandalay Resort Group</t>
  </si>
  <si>
    <t>89118-3201</t>
  </si>
  <si>
    <t>1-702-734 0410</t>
  </si>
  <si>
    <t>1-702-734 2268</t>
  </si>
  <si>
    <t>www.mandalayresortgroup.com</t>
  </si>
  <si>
    <t>Mccutchen Group, The</t>
  </si>
  <si>
    <t>1-206-816 6850</t>
  </si>
  <si>
    <t>www.mccutchengroup.com</t>
  </si>
  <si>
    <t>Medtronic Plc</t>
  </si>
  <si>
    <t>55432-5604</t>
  </si>
  <si>
    <t>1-763-514 4000</t>
  </si>
  <si>
    <t>www.medtronic.com</t>
  </si>
  <si>
    <t>Micron Technology Inc.</t>
  </si>
  <si>
    <t>Boise</t>
  </si>
  <si>
    <t>1-208-368 4400</t>
  </si>
  <si>
    <t>1-208-368 4540</t>
  </si>
  <si>
    <t>www.micron.com</t>
  </si>
  <si>
    <t>Million Air Dallas</t>
  </si>
  <si>
    <t>972-248-1600 (General);800-248-1602 (Toll-Free);972-248-1602 (FBO)</t>
  </si>
  <si>
    <t>972-733-5803</t>
  </si>
  <si>
    <t>info@millionairdallas.com (General);customerservice@millionairdallas.com (FBO);charter@millionairdallas.com (Charter)</t>
  </si>
  <si>
    <t>millionairdallas.com</t>
  </si>
  <si>
    <t>Moore Capital Management LLC</t>
  </si>
  <si>
    <t>10020-1104</t>
  </si>
  <si>
    <t>1-212-782 7102</t>
  </si>
  <si>
    <t>1-212-782 7194</t>
  </si>
  <si>
    <t>N829AR-2 Statutory Trust</t>
  </si>
  <si>
    <t>North-East Family Office</t>
  </si>
  <si>
    <t>Hellerup</t>
  </si>
  <si>
    <t>www.nefo.com</t>
  </si>
  <si>
    <t>Nova Sky Developments Ltd.</t>
  </si>
  <si>
    <t>North Point</t>
  </si>
  <si>
    <t>O'Brien, Denis</t>
  </si>
  <si>
    <t>Oaktree Fund Administration LLC</t>
  </si>
  <si>
    <t>Oasis Ltd.</t>
  </si>
  <si>
    <t>Odyssey Adventures LLC</t>
  </si>
  <si>
    <t>Oracle Systems Inc.</t>
  </si>
  <si>
    <t>94065-1677</t>
  </si>
  <si>
    <t>www.oracle.com</t>
  </si>
  <si>
    <t>Orascom Group</t>
  </si>
  <si>
    <t>Cairo</t>
  </si>
  <si>
    <t>Egypt</t>
  </si>
  <si>
    <t>+20-20-2-2461 1111</t>
  </si>
  <si>
    <t>www.orascom.com</t>
  </si>
  <si>
    <t>Orecla Services S.A.</t>
  </si>
  <si>
    <t>Lausanne</t>
  </si>
  <si>
    <t>Ozora Inc.</t>
  </si>
  <si>
    <t>NJ,DE</t>
  </si>
  <si>
    <t>Pacific Steel Group Corp.</t>
  </si>
  <si>
    <t>92123-4324</t>
  </si>
  <si>
    <t>1-858-251 1100</t>
  </si>
  <si>
    <t>www.pacificsteelgroup.com</t>
  </si>
  <si>
    <t>Paic Participacoes Ltda.</t>
  </si>
  <si>
    <t>04531-4439</t>
  </si>
  <si>
    <t>Paige Sports Entertainment</t>
  </si>
  <si>
    <t>Columbia</t>
  </si>
  <si>
    <t>1-573-447 8000</t>
  </si>
  <si>
    <t>www.paigesports.com</t>
  </si>
  <si>
    <t>Pasaca Capital Inc.</t>
  </si>
  <si>
    <t>Patek Philippe S.A.</t>
  </si>
  <si>
    <t>Plan-les-Ouates</t>
  </si>
  <si>
    <t>Paypal Holdings Inc.</t>
  </si>
  <si>
    <t>www.paypal.com</t>
  </si>
  <si>
    <t>Penske Media Corp.</t>
  </si>
  <si>
    <t>1-310-321 5000</t>
  </si>
  <si>
    <t>www.pmc.com</t>
  </si>
  <si>
    <t>Peters Family G650er Company Ltd.</t>
  </si>
  <si>
    <t>St. Michael</t>
  </si>
  <si>
    <t>Pfizer Inc.</t>
  </si>
  <si>
    <t>10017-5703</t>
  </si>
  <si>
    <t>1-212-733 2323</t>
  </si>
  <si>
    <t>1-212-573 2084</t>
  </si>
  <si>
    <t>www.pfizer.com</t>
  </si>
  <si>
    <t>Platinum Equity LLC</t>
  </si>
  <si>
    <t>1-310-712 1850</t>
  </si>
  <si>
    <t>www.platinumequity.com</t>
  </si>
  <si>
    <t>Polo Ralph Lauren Corp.</t>
  </si>
  <si>
    <t>1-800-377 7656</t>
  </si>
  <si>
    <t>1-212-398 0267</t>
  </si>
  <si>
    <t>www.polo.com</t>
  </si>
  <si>
    <t>Poonawalla Aviation Pvt. Ltd.</t>
  </si>
  <si>
    <t>Pune</t>
  </si>
  <si>
    <t>Maharashtra</t>
  </si>
  <si>
    <t>+91-20-2699-3904;+91-20-2660-2407</t>
  </si>
  <si>
    <t>poonawallaops@yahoo.co.in</t>
  </si>
  <si>
    <t>www.poonawallaaviation.com</t>
  </si>
  <si>
    <t>Power Concept Enterprise Ltd.</t>
  </si>
  <si>
    <t>Procter &amp; Gamble Co.</t>
  </si>
  <si>
    <t>Cincinnati</t>
  </si>
  <si>
    <t>1-513-983 1100</t>
  </si>
  <si>
    <t>1-513-562 4500</t>
  </si>
  <si>
    <t>www.pg.com</t>
  </si>
  <si>
    <t>Prudential Insurance Company Of America</t>
  </si>
  <si>
    <t>www.prudential.com</t>
  </si>
  <si>
    <t>Qatar Airways</t>
  </si>
  <si>
    <t>Doha</t>
  </si>
  <si>
    <t>Qatar</t>
  </si>
  <si>
    <t>+974-4449-6000;+974-4449-6666</t>
  </si>
  <si>
    <t>+974-4462 1533;+974-4462-1486</t>
  </si>
  <si>
    <t>qrmedia@qatarairways.com.qa (Corp. Communication)</t>
  </si>
  <si>
    <t>www.qatarairways.com</t>
  </si>
  <si>
    <t>Qi Xin Yong Yan Of Hong Kong Ltd.</t>
  </si>
  <si>
    <t>Qian'An City Jiujiang Wire Company Ltd.</t>
  </si>
  <si>
    <t>Qian'an City</t>
  </si>
  <si>
    <t>Qualcomm Inc.</t>
  </si>
  <si>
    <t>92121-1714</t>
  </si>
  <si>
    <t>1-858-587 1121</t>
  </si>
  <si>
    <t>1-858-658 2100</t>
  </si>
  <si>
    <t>publicrelations@qualcomm.com</t>
  </si>
  <si>
    <t>www.qualcomm.com</t>
  </si>
  <si>
    <t>R &amp; F Properties (Hk) Company Ltd.</t>
  </si>
  <si>
    <t>Rank Services Ltd. Of New Zealand</t>
  </si>
  <si>
    <t>Auckland</t>
  </si>
  <si>
    <t>+64-64-9-366 6259</t>
  </si>
  <si>
    <t>www.rankgroup.co.nz</t>
  </si>
  <si>
    <t>Rashid Engineering</t>
  </si>
  <si>
    <t>+966-966-1-465 0902</t>
  </si>
  <si>
    <t>+966-966-1-465 6245</t>
  </si>
  <si>
    <t>Ratanavadi, Sarath</t>
  </si>
  <si>
    <t>Regents Castle Ltd.</t>
  </si>
  <si>
    <t>Renco Group Inc.</t>
  </si>
  <si>
    <t>10020-2021</t>
  </si>
  <si>
    <t>1-212-541 6000</t>
  </si>
  <si>
    <t>Restoration Hardware Inc.</t>
  </si>
  <si>
    <t>Rhys Vineyards LLC</t>
  </si>
  <si>
    <t>94062-2443</t>
  </si>
  <si>
    <t>Rizhao Steel Holding Group Company Ltd.</t>
  </si>
  <si>
    <t>Rizhao City</t>
  </si>
  <si>
    <t>Rohn, Carlos Hank</t>
  </si>
  <si>
    <t>Rosatti, John</t>
  </si>
  <si>
    <t>33408-5401</t>
  </si>
  <si>
    <t>www.burgerfi.com</t>
  </si>
  <si>
    <t>Royalton Resources Ltd.</t>
  </si>
  <si>
    <t>SKY Blue Holdings LLC</t>
  </si>
  <si>
    <t>El Dorado Hills</t>
  </si>
  <si>
    <t>95762-5711</t>
  </si>
  <si>
    <t>SKY Reward Global Group Ltd.</t>
  </si>
  <si>
    <t>SLS Travel LLC</t>
  </si>
  <si>
    <t>30361-3564</t>
  </si>
  <si>
    <t>SPARFELL Luftfahrt GmbH</t>
  </si>
  <si>
    <t>contact@sparfell.aero</t>
  </si>
  <si>
    <t>www.sparfell.aero</t>
  </si>
  <si>
    <t>Saban Capital Group Inc.</t>
  </si>
  <si>
    <t>1-310-235 5100</t>
  </si>
  <si>
    <t>www.saban.com</t>
  </si>
  <si>
    <t>San Miguel Corp.</t>
  </si>
  <si>
    <t>Mandaluyong City</t>
  </si>
  <si>
    <t>Sarofim, Fayez S.</t>
  </si>
  <si>
    <t>Sas Advisors LLC</t>
  </si>
  <si>
    <t>Sega Sammy Holdings Inc.</t>
  </si>
  <si>
    <t>105-0021</t>
  </si>
  <si>
    <t>Shaher Trading Co.</t>
  </si>
  <si>
    <t>Sid Richardson Carbon &amp; Gasoline Co.</t>
  </si>
  <si>
    <t>Silver Stream Aviation LLC</t>
  </si>
  <si>
    <t>Sino Jet Management Ltd.</t>
  </si>
  <si>
    <t>+852-2588-7000 (General);+852-2588-7040</t>
  </si>
  <si>
    <t>info@sinojet.org (General)</t>
  </si>
  <si>
    <t>www.sinojet.org</t>
  </si>
  <si>
    <t>Skyaire Inc.</t>
  </si>
  <si>
    <t>76011-3999</t>
  </si>
  <si>
    <t>Skybird Aviation, Inc.</t>
  </si>
  <si>
    <t>818-988-7210;800-538-5389</t>
  </si>
  <si>
    <t>818-988-4086</t>
  </si>
  <si>
    <t>info@skybirdaviation.com</t>
  </si>
  <si>
    <t>www.skybirdaviation.com</t>
  </si>
  <si>
    <t>Skypark Uk Ltd.</t>
  </si>
  <si>
    <t>Cheltenham</t>
  </si>
  <si>
    <t>GL51 6SR</t>
  </si>
  <si>
    <t>Soffer, Jeffrey</t>
  </si>
  <si>
    <t>CO,FL</t>
  </si>
  <si>
    <t>33180-4601</t>
  </si>
  <si>
    <t>Spotlight Group Holdings</t>
  </si>
  <si>
    <t>South Melbourne</t>
  </si>
  <si>
    <t>www.spotlightgroup.com</t>
  </si>
  <si>
    <t>Staluppi, John A.</t>
  </si>
  <si>
    <t>www.johnstaluppi.com</t>
  </si>
  <si>
    <t>Star Liver Group</t>
  </si>
  <si>
    <t>Stonebridge Companies</t>
  </si>
  <si>
    <t>80237-3342</t>
  </si>
  <si>
    <t>Sucocitrico Cutrale S/A</t>
  </si>
  <si>
    <t>Sunwest Aviation Ltd.</t>
  </si>
  <si>
    <t>Alberta</t>
  </si>
  <si>
    <t>AB</t>
  </si>
  <si>
    <t>T2E 7C6</t>
  </si>
  <si>
    <t>403-275-8121 (General);888-291-4566 (Toll-Free)</t>
  </si>
  <si>
    <t>403-275-5900 (Accounting);403-730-4287</t>
  </si>
  <si>
    <t>charterquotes@sunwestaviation.ca (General)</t>
  </si>
  <si>
    <t>www.sunwestaviation.ca</t>
  </si>
  <si>
    <t>Superb Fly Ltd.</t>
  </si>
  <si>
    <t>Swickard Management Co.</t>
  </si>
  <si>
    <t>Tail Wind Ii Ltd.</t>
  </si>
  <si>
    <t>Taj Hotels Ltd.</t>
  </si>
  <si>
    <t>Tak Shing Li International Holdings Ltd.</t>
  </si>
  <si>
    <t>Wan Chai</t>
  </si>
  <si>
    <t>Taylor Derrick Capital</t>
  </si>
  <si>
    <t>NV,UT</t>
  </si>
  <si>
    <t>Third Point LLC</t>
  </si>
  <si>
    <t>Troutt, Kenny A. + Excel Communications</t>
  </si>
  <si>
    <t>74115-2218</t>
  </si>
  <si>
    <t>1-918-832 1642</t>
  </si>
  <si>
    <t>Tull, Alba V. &amp; Tull, Thomas J.</t>
  </si>
  <si>
    <t>Tvpx 2020-9508 Statutory Trust</t>
  </si>
  <si>
    <t>Tvpx 2020-9718 Statutory Trust</t>
  </si>
  <si>
    <t>Tvpx Msn 6120 Statutory Trust</t>
  </si>
  <si>
    <t>Tycoon Time Ltd.</t>
  </si>
  <si>
    <t>Ubiquiti Inc.</t>
  </si>
  <si>
    <t>97201-4753</t>
  </si>
  <si>
    <t>Visa USA Inc.</t>
  </si>
  <si>
    <t>1-212-521 3900</t>
  </si>
  <si>
    <t>usa.visa.com</t>
  </si>
  <si>
    <t>Vulcan Aircraft Inc.</t>
  </si>
  <si>
    <t>98108-3817</t>
  </si>
  <si>
    <t>W.R. Berkley Corp.</t>
  </si>
  <si>
    <t>06830-7144</t>
  </si>
  <si>
    <t>1-203-629 3000</t>
  </si>
  <si>
    <t>1-203-629 8336</t>
  </si>
  <si>
    <t>www.wrbc.com</t>
  </si>
  <si>
    <t>WHZ Ltd.</t>
  </si>
  <si>
    <t>KY1-1205</t>
  </si>
  <si>
    <t>Walmart Inc.</t>
  </si>
  <si>
    <t>Bentonville</t>
  </si>
  <si>
    <t>72716-6209</t>
  </si>
  <si>
    <t>www.walmartstores.com</t>
  </si>
  <si>
    <t>Walt Disney Company, The</t>
  </si>
  <si>
    <t>91521-0001</t>
  </si>
  <si>
    <t>1-818-560 1000</t>
  </si>
  <si>
    <t>www.thewaltdisneycompany.com</t>
  </si>
  <si>
    <t>Westair Aviation Ltd.</t>
  </si>
  <si>
    <t>+353-1850-560-504;+353-61-475166</t>
  </si>
  <si>
    <t>info@westair.ie</t>
  </si>
  <si>
    <t>www.westair.ie</t>
  </si>
  <si>
    <t>White Galaxy Ltd.</t>
  </si>
  <si>
    <t>Wilmar International Ltd.</t>
  </si>
  <si>
    <t>Witkoff Group</t>
  </si>
  <si>
    <t>Xiansheng Group</t>
  </si>
  <si>
    <t>York Aviation Ltd. [Isle Of Man]</t>
  </si>
  <si>
    <t>Your Vitamins Inc.</t>
  </si>
  <si>
    <t>1-800-800 1200</t>
  </si>
  <si>
    <t>1-702-564 1930</t>
  </si>
  <si>
    <t>askandrew@procapslabs.com</t>
  </si>
  <si>
    <t>www.procapslabs.com</t>
  </si>
  <si>
    <t>Yunfeng Investment Management (Hk) Ltd.</t>
  </si>
  <si>
    <t>Yusuf Ahmed Alghanim &amp; Sons Co.</t>
  </si>
  <si>
    <t>Safat</t>
  </si>
  <si>
    <t>+965-965-2484 9545</t>
  </si>
  <si>
    <t>Zapair Administracao De Aeronaves S/A</t>
  </si>
  <si>
    <t>Zenith Steel Group Company Ltd.</t>
  </si>
  <si>
    <t>Zicheng Group</t>
  </si>
  <si>
    <t>2020 Msn 72014 Statutory Trust</t>
  </si>
  <si>
    <t>GVII</t>
  </si>
  <si>
    <t>(G500)</t>
  </si>
  <si>
    <t>GVII (G500)</t>
  </si>
  <si>
    <t>Pratt &amp; Whitney Canada PW800</t>
  </si>
  <si>
    <t>2020 Msn 73021 Statutory Trust</t>
  </si>
  <si>
    <t>(G600)</t>
  </si>
  <si>
    <t>GVII (G600)</t>
  </si>
  <si>
    <t>Access Industries Inc.</t>
  </si>
  <si>
    <t>Af Holdings Inc.</t>
  </si>
  <si>
    <t>CT,NY</t>
  </si>
  <si>
    <t>Ah Fleet Services</t>
  </si>
  <si>
    <t>Issy-les-Molyneaux</t>
  </si>
  <si>
    <t>France</t>
  </si>
  <si>
    <t>Alpine Landing Management LLC</t>
  </si>
  <si>
    <t>American Builders &amp; Contractors Supply</t>
  </si>
  <si>
    <t>Beloit</t>
  </si>
  <si>
    <t>53511-4466</t>
  </si>
  <si>
    <t>1-608-362 7777</t>
  </si>
  <si>
    <t>1-608-362 6529</t>
  </si>
  <si>
    <t>Aquila Family Ventures LLC</t>
  </si>
  <si>
    <t>Argyle</t>
  </si>
  <si>
    <t>76226-2108</t>
  </si>
  <si>
    <t>Assurance Iq LLC</t>
  </si>
  <si>
    <t>www.assurance.com</t>
  </si>
  <si>
    <t>Bay Films Inc.</t>
  </si>
  <si>
    <t>Belcorp Holding S.A.</t>
  </si>
  <si>
    <t>Geneva</t>
  </si>
  <si>
    <t>Berwind Group</t>
  </si>
  <si>
    <t>1-215-563 2800</t>
  </si>
  <si>
    <t>1-215-575 2314</t>
  </si>
  <si>
    <t>information@berwind.com</t>
  </si>
  <si>
    <t>www.berwind.com</t>
  </si>
  <si>
    <t>Blum Capital Partners LP</t>
  </si>
  <si>
    <t>Building Products Investments Inc.</t>
  </si>
  <si>
    <t>28211-3415</t>
  </si>
  <si>
    <t>CCC S.A.</t>
  </si>
  <si>
    <t>Polkowice</t>
  </si>
  <si>
    <t>59-101</t>
  </si>
  <si>
    <t>Coca-Cola Co.</t>
  </si>
  <si>
    <t>www.coca-cola.com</t>
  </si>
  <si>
    <t>Coordinates North LLC</t>
  </si>
  <si>
    <t>Wellesley</t>
  </si>
  <si>
    <t>DMB Associates Inc.</t>
  </si>
  <si>
    <t>85250-5417</t>
  </si>
  <si>
    <t>1-480-367 7000</t>
  </si>
  <si>
    <t>Digital Monitoring Products</t>
  </si>
  <si>
    <t>Springfield</t>
  </si>
  <si>
    <t>65803-8807</t>
  </si>
  <si>
    <t>1-417-831 9362</t>
  </si>
  <si>
    <t>www.dmp.com</t>
  </si>
  <si>
    <t>Dish Network LLC</t>
  </si>
  <si>
    <t>1-303-723 1515</t>
  </si>
  <si>
    <t>www.mydish.com</t>
  </si>
  <si>
    <t>Doerr Iii, L. John &amp; Doerr, Anne H.</t>
  </si>
  <si>
    <t>San Carlos</t>
  </si>
  <si>
    <t>Dsmej I New Ac Corp.</t>
  </si>
  <si>
    <t>DE,NC</t>
  </si>
  <si>
    <t>28220-1163</t>
  </si>
  <si>
    <t>Eli Lilly &amp; Co.</t>
  </si>
  <si>
    <t>46241-0629</t>
  </si>
  <si>
    <t>www.elililly.com</t>
  </si>
  <si>
    <t>Enterprise Rent-A-Car Co.</t>
  </si>
  <si>
    <t>63134-2028</t>
  </si>
  <si>
    <t>www.enterprise.com</t>
  </si>
  <si>
    <t>Fireman Real Estate Management LLC</t>
  </si>
  <si>
    <t>Waltham</t>
  </si>
  <si>
    <t>MA,DE</t>
  </si>
  <si>
    <t>Flight Operations Pty. Ltd.</t>
  </si>
  <si>
    <t>Perth Airport</t>
  </si>
  <si>
    <t>Franklin Mountain Management LLC</t>
  </si>
  <si>
    <t>El Paso</t>
  </si>
  <si>
    <t>79901-1577</t>
  </si>
  <si>
    <t>1-915-775 3470</t>
  </si>
  <si>
    <t>1-915-775 5587</t>
  </si>
  <si>
    <t>Friedkin Group Inc.</t>
  </si>
  <si>
    <t>G500 Aviation Ltd.</t>
  </si>
  <si>
    <t>G600 Aviation Ltd.</t>
  </si>
  <si>
    <t>Gee 6 LLC</t>
  </si>
  <si>
    <t>19801-1147</t>
  </si>
  <si>
    <t>Green Bay Packaging Inc.</t>
  </si>
  <si>
    <t>1-920-433 5111</t>
  </si>
  <si>
    <t>www.gbp.com</t>
  </si>
  <si>
    <t>H4T Corp.</t>
  </si>
  <si>
    <t>MA,NH</t>
  </si>
  <si>
    <t>Herb Chambers Real Estate</t>
  </si>
  <si>
    <t>Somerville</t>
  </si>
  <si>
    <t>CT,MA</t>
  </si>
  <si>
    <t>02143-3417</t>
  </si>
  <si>
    <t>Hillsboro Global Aviation Inc.</t>
  </si>
  <si>
    <t>Hunt Companies Business Services LLC</t>
  </si>
  <si>
    <t>79902-1150</t>
  </si>
  <si>
    <t>1-915-533 1122</t>
  </si>
  <si>
    <t>1-915-545 2631</t>
  </si>
  <si>
    <t>www.huntcompanies.com</t>
  </si>
  <si>
    <t>Imperial Pfs Corp.</t>
  </si>
  <si>
    <t>1-816-627 0500</t>
  </si>
  <si>
    <t>www.ipfs.com</t>
  </si>
  <si>
    <t>J. Russell Flowers Revocable Trust</t>
  </si>
  <si>
    <t>Greenville</t>
  </si>
  <si>
    <t>MO,MS</t>
  </si>
  <si>
    <t>38701-7709</t>
  </si>
  <si>
    <t>Jato Aviation Ltd.</t>
  </si>
  <si>
    <t>Uxbridge</t>
  </si>
  <si>
    <t>UB8 1LX</t>
  </si>
  <si>
    <t>Kai Aviation Ltd.</t>
  </si>
  <si>
    <t>Kojaian Management Corp.</t>
  </si>
  <si>
    <t>48304-5155</t>
  </si>
  <si>
    <t>1-248-644 7600</t>
  </si>
  <si>
    <t>www.kojaian.com</t>
  </si>
  <si>
    <t>Lear Corp.</t>
  </si>
  <si>
    <t>1-248-358 5100</t>
  </si>
  <si>
    <t>1-248-447 1730</t>
  </si>
  <si>
    <t>Logical Logistics LLC</t>
  </si>
  <si>
    <t>Luxaviation UK</t>
  </si>
  <si>
    <t>Stapleford Tawney</t>
  </si>
  <si>
    <t>Essex</t>
  </si>
  <si>
    <t>RM4 1SJ</t>
  </si>
  <si>
    <t>+44-1708-688-420 (General)</t>
  </si>
  <si>
    <t>info.uk@luxaviation.com (General)</t>
  </si>
  <si>
    <t>www.luxaviationuk.com</t>
  </si>
  <si>
    <t>MSN 73043 Statutory Trust</t>
  </si>
  <si>
    <t>Macneil Automotive Products Ltd.</t>
  </si>
  <si>
    <t>Bolingbroke</t>
  </si>
  <si>
    <t>1-630-769 1500</t>
  </si>
  <si>
    <t>1-630-769 0300</t>
  </si>
  <si>
    <t>Maui Jim Inc.</t>
  </si>
  <si>
    <t>Peoria</t>
  </si>
  <si>
    <t>61615-1871</t>
  </si>
  <si>
    <t>1-309-691 3700</t>
  </si>
  <si>
    <t>www.mauijim.com</t>
  </si>
  <si>
    <t>Medimpact Healthcare Systems Inc.</t>
  </si>
  <si>
    <t>1-858-566 2727</t>
  </si>
  <si>
    <t>1-858-621 5147</t>
  </si>
  <si>
    <t>pbm.medimpact.com</t>
  </si>
  <si>
    <t>Medpace Inc.</t>
  </si>
  <si>
    <t>1-513-579 9911</t>
  </si>
  <si>
    <t>1-513-579 0444</t>
  </si>
  <si>
    <t>info@medpace.com</t>
  </si>
  <si>
    <t>www.medpace.com</t>
  </si>
  <si>
    <t>NMS Aviation LLC</t>
  </si>
  <si>
    <t>National Industrial Development Corpor'N</t>
  </si>
  <si>
    <t>1-813-908 8700</t>
  </si>
  <si>
    <t>Nova Steel Ltd.</t>
  </si>
  <si>
    <t>Lasalle</t>
  </si>
  <si>
    <t>H8N 1A1</t>
  </si>
  <si>
    <t>1-514-789 0511</t>
  </si>
  <si>
    <t>www.novasteel.ca</t>
  </si>
  <si>
    <t>Pamplemousse Corp.</t>
  </si>
  <si>
    <t>Penner, Greg B. &amp; Carrie W.</t>
  </si>
  <si>
    <t>Productivity Advantage Inc.</t>
  </si>
  <si>
    <t>Stevens Point</t>
  </si>
  <si>
    <t>54482-8412</t>
  </si>
  <si>
    <t>Raincoast Alliance Inc.</t>
  </si>
  <si>
    <t>Limassol</t>
  </si>
  <si>
    <t>Cyprus</t>
  </si>
  <si>
    <t>Resort Lifestyle Communities</t>
  </si>
  <si>
    <t>Lincoln</t>
  </si>
  <si>
    <t>1-402-420 2311</t>
  </si>
  <si>
    <t>www.rlcommunities.com</t>
  </si>
  <si>
    <t>Richards Group Inc.</t>
  </si>
  <si>
    <t>75204-3663</t>
  </si>
  <si>
    <t>Rooney Holdings Inc.</t>
  </si>
  <si>
    <t>74146-6912</t>
  </si>
  <si>
    <t>1-918-583 6900</t>
  </si>
  <si>
    <t>1-918-585 5961</t>
  </si>
  <si>
    <t>www.rooneybrothers.com</t>
  </si>
  <si>
    <t>Sedgwick Azure Inc.</t>
  </si>
  <si>
    <t>TN,DE</t>
  </si>
  <si>
    <t>Service Corporation International</t>
  </si>
  <si>
    <t>1-713-522 5141</t>
  </si>
  <si>
    <t>www.sci-corp.com</t>
  </si>
  <si>
    <t>Service Electric Co.</t>
  </si>
  <si>
    <t>Sparta</t>
  </si>
  <si>
    <t>FL,NJ</t>
  </si>
  <si>
    <t>Simpson Group Ltd.</t>
  </si>
  <si>
    <t>Southern Tire Mart</t>
  </si>
  <si>
    <t>39429-8255</t>
  </si>
  <si>
    <t>www.stmtires.com</t>
  </si>
  <si>
    <t>Stephenson, Thomas F.</t>
  </si>
  <si>
    <t>97914-4648</t>
  </si>
  <si>
    <t>United Therapeutics Corp.</t>
  </si>
  <si>
    <t>Silver Spring</t>
  </si>
  <si>
    <t>MD,NC</t>
  </si>
  <si>
    <t>www.unither.com</t>
  </si>
  <si>
    <t>VT Automotive Investment Group</t>
  </si>
  <si>
    <t>85260-2633</t>
  </si>
  <si>
    <t>Vogel, William</t>
  </si>
  <si>
    <t>Thiensville</t>
  </si>
  <si>
    <t>53092-0041</t>
  </si>
  <si>
    <t>ZZ Asset Management Company Ltd.</t>
  </si>
  <si>
    <t>Langfang</t>
  </si>
  <si>
    <t>Aerospace Industrial Development Corp.</t>
  </si>
  <si>
    <t>IAI 1125 Astra</t>
  </si>
  <si>
    <t>Taichung</t>
  </si>
  <si>
    <t>www.aidc.com.tw</t>
  </si>
  <si>
    <t>Airframe/Engine/Systems Manufacturers</t>
  </si>
  <si>
    <t>S7549</t>
  </si>
  <si>
    <t>S102B</t>
  </si>
  <si>
    <t>Korpen (G-IV)</t>
  </si>
  <si>
    <t>S102B Korpen (G-IV)</t>
  </si>
  <si>
    <t>Gulfstream Aerospace Corp.</t>
  </si>
  <si>
    <t>IAI</t>
  </si>
  <si>
    <t>G150</t>
  </si>
  <si>
    <t>Honeywell TFE731-40</t>
  </si>
  <si>
    <t>Savannah</t>
  </si>
  <si>
    <t>31408-9643</t>
  </si>
  <si>
    <t>1-912-965 3865</t>
  </si>
  <si>
    <t>1-912-965 3084</t>
  </si>
  <si>
    <t>info@gulfaero.com</t>
  </si>
  <si>
    <t>www.gulfstream.com</t>
  </si>
  <si>
    <t>Gulfstream G200 LLC</t>
  </si>
  <si>
    <t>G200</t>
  </si>
  <si>
    <t>Pratt &amp; Whitney Canada PW300</t>
  </si>
  <si>
    <t>G280</t>
  </si>
  <si>
    <t>IAI 1124</t>
  </si>
  <si>
    <t>IAI 1124A</t>
  </si>
  <si>
    <t>SAAB</t>
  </si>
  <si>
    <t>Saab 340</t>
  </si>
  <si>
    <t>B PLUS</t>
  </si>
  <si>
    <t>Saab 340B+</t>
  </si>
  <si>
    <t>Saab 340B PLUS</t>
  </si>
  <si>
    <t>GE CF34-3B</t>
  </si>
  <si>
    <t>Challenger 605</t>
  </si>
  <si>
    <t>Challenger 600</t>
  </si>
  <si>
    <t>Challenger</t>
  </si>
  <si>
    <t>Bombardier</t>
  </si>
  <si>
    <t>1-312-454 0335</t>
  </si>
  <si>
    <t>1-312-454 0100</t>
  </si>
  <si>
    <t>60638-3739</t>
  </si>
  <si>
    <t>Zell, Samuel</t>
  </si>
  <si>
    <t>Hempstead</t>
  </si>
  <si>
    <t>World Mission Agency Winners Chapel Intl</t>
  </si>
  <si>
    <t>1-918-298 4044</t>
  </si>
  <si>
    <t>74115-3708</t>
  </si>
  <si>
    <t>Whitehawk Holdings LLC</t>
  </si>
  <si>
    <t>1-716-464 4664</t>
  </si>
  <si>
    <t>1-716-328 2550</t>
  </si>
  <si>
    <t>14624-3512</t>
  </si>
  <si>
    <t>Wegmans Food Markets Inc.</t>
  </si>
  <si>
    <t>Benerly Hills</t>
  </si>
  <si>
    <t>Warley Aviation LLC</t>
  </si>
  <si>
    <t>Wanfeng Aviation Company Ltd.</t>
  </si>
  <si>
    <t>www.wwsteel.com</t>
  </si>
  <si>
    <t>Oklahoma City</t>
  </si>
  <si>
    <t>W &amp; W Steel</t>
  </si>
  <si>
    <t>77429-5831</t>
  </si>
  <si>
    <t>Cypress</t>
  </si>
  <si>
    <t>Volpe Aviation LLC</t>
  </si>
  <si>
    <t>www.vistajet.com</t>
  </si>
  <si>
    <t>contactus@vistajet.com</t>
  </si>
  <si>
    <t>VistaJet International Ltd.</t>
  </si>
  <si>
    <t>Viacao Piracicabana S/A</t>
  </si>
  <si>
    <t>1-805-964 2121</t>
  </si>
  <si>
    <t>93160-6302</t>
  </si>
  <si>
    <t>Vector Group Aviation LLC</t>
  </si>
  <si>
    <t>Unifirst Corp.</t>
  </si>
  <si>
    <t>Tvpx Msn 5740 Business Trust</t>
  </si>
  <si>
    <t>1-404-577 0133</t>
  </si>
  <si>
    <t>Turner Enterprises Inc.</t>
  </si>
  <si>
    <t>KY1-9005</t>
  </si>
  <si>
    <t>Triple A Aviation Ltd.</t>
  </si>
  <si>
    <t>75712-4579</t>
  </si>
  <si>
    <t>Triad Aviation LLC</t>
  </si>
  <si>
    <t>Trebet Travel Agency LLC</t>
  </si>
  <si>
    <t>+593-593-2-240 7284</t>
  </si>
  <si>
    <t>+593-593-2-240 0500</t>
  </si>
  <si>
    <t>Ecuador</t>
  </si>
  <si>
    <t>Quito</t>
  </si>
  <si>
    <t>Teojama Comercial S.A.</t>
  </si>
  <si>
    <t>Tecnoquimicas S.A.</t>
  </si>
  <si>
    <t>IM1 1LB</t>
  </si>
  <si>
    <t>Swift Cloud Aviation Services Ltd.</t>
  </si>
  <si>
    <t>Stone, Evan</t>
  </si>
  <si>
    <t>Broussard</t>
  </si>
  <si>
    <t>Stanton Aviation LLC</t>
  </si>
  <si>
    <t>Islamabad</t>
  </si>
  <si>
    <t>Spars (Pvt) Ltd.</t>
  </si>
  <si>
    <t>Southern Air Systems Maintenance Inc.</t>
  </si>
  <si>
    <t>78746-1238</t>
  </si>
  <si>
    <t>Skylark Partners Management LLC</t>
  </si>
  <si>
    <t>1-603-656 5600</t>
  </si>
  <si>
    <t>03301-6302</t>
  </si>
  <si>
    <t>Concord</t>
  </si>
  <si>
    <t>Skye Gryphon LLC</t>
  </si>
  <si>
    <t>Silicone Specialties Inc.</t>
  </si>
  <si>
    <t>1-816-340 4050</t>
  </si>
  <si>
    <t>64116-4234</t>
  </si>
  <si>
    <t>CA,MO</t>
  </si>
  <si>
    <t>Sierra Aviation Inc.</t>
  </si>
  <si>
    <t>www.shaw.ca</t>
  </si>
  <si>
    <t>1-403-750 7469</t>
  </si>
  <si>
    <t>1-403-750 6990</t>
  </si>
  <si>
    <t>T2E 7G1</t>
  </si>
  <si>
    <t>Shaw Communications Inc.</t>
  </si>
  <si>
    <t>Shandong Ruyi Group</t>
  </si>
  <si>
    <t>1-704-752 4485</t>
  </si>
  <si>
    <t>28277-3607</t>
  </si>
  <si>
    <t>SPX Corp.</t>
  </si>
  <si>
    <t>SF Consulting LLC</t>
  </si>
  <si>
    <t>1-830-626 5318</t>
  </si>
  <si>
    <t>1-830-626 5200</t>
  </si>
  <si>
    <t>Rush Enterprises Inc.</t>
  </si>
  <si>
    <t>68130-4645</t>
  </si>
  <si>
    <t>Rural Tv Productions LLC</t>
  </si>
  <si>
    <t>Ruasinvest Participacoes S/A</t>
  </si>
  <si>
    <t>www.rockwell.com</t>
  </si>
  <si>
    <t>1-414-747 0924</t>
  </si>
  <si>
    <t>1-414-382 2000</t>
  </si>
  <si>
    <t>53204-2410</t>
  </si>
  <si>
    <t>Rockwell Automation Inc.</t>
  </si>
  <si>
    <t>02116-4186</t>
  </si>
  <si>
    <t>Roberts Asset Management Corp.</t>
  </si>
  <si>
    <t>Puyallup</t>
  </si>
  <si>
    <t>Robert Trent Investments LLC</t>
  </si>
  <si>
    <t>Robert Bosch GmbH</t>
  </si>
  <si>
    <t>Regal Matters Ltd.</t>
  </si>
  <si>
    <t>90067-4201</t>
  </si>
  <si>
    <t>RB Aircraft Leasing LLC</t>
  </si>
  <si>
    <t>www.pruittcorp.com</t>
  </si>
  <si>
    <t>Chantilly</t>
  </si>
  <si>
    <t>Pruitt Corporation [VA-USA]</t>
  </si>
  <si>
    <t>privateair.ca</t>
  </si>
  <si>
    <t>jtory@privateair.ca</t>
  </si>
  <si>
    <t>877-778-8283</t>
  </si>
  <si>
    <t>Private Air Inc.</t>
  </si>
  <si>
    <t>Premier Aviation Ltd.</t>
  </si>
  <si>
    <t>1-206-467 3795</t>
  </si>
  <si>
    <t>1-206-467 3600</t>
  </si>
  <si>
    <t>Plum Creek Marketing Inc.</t>
  </si>
  <si>
    <t>19963-1954</t>
  </si>
  <si>
    <t>Milford</t>
  </si>
  <si>
    <t>Platinum Executive Consulting &amp; Mgmt.LLC</t>
  </si>
  <si>
    <t>Pixie, Casper, Tigger LLC</t>
  </si>
  <si>
    <t>Perez, Jorge M.</t>
  </si>
  <si>
    <t>1-903-223 8820</t>
  </si>
  <si>
    <t>1-903-223 3999</t>
  </si>
  <si>
    <t>71854-3403</t>
  </si>
  <si>
    <t>Texarkana</t>
  </si>
  <si>
    <t>Patterson, Charles Cary</t>
  </si>
  <si>
    <t>www.pakistanarmy.gov.pk</t>
  </si>
  <si>
    <t>+92-51-927-1114 (General);+92-51-927-1107;+92-51-927-1139 (Public Affairs Dep)</t>
  </si>
  <si>
    <t>Pakistan Army</t>
  </si>
  <si>
    <t>Lahore</t>
  </si>
  <si>
    <t>Pak-Arab Fertilizers Ltd.</t>
  </si>
  <si>
    <t>Ikeja</t>
  </si>
  <si>
    <t>Pacific Energy Company Ltd.</t>
  </si>
  <si>
    <t>PBM Capital Group LLC</t>
  </si>
  <si>
    <t>Overstar S.R.L.</t>
  </si>
  <si>
    <t>32250-6943</t>
  </si>
  <si>
    <t>Jacksonville Beach</t>
  </si>
  <si>
    <t>Oso Fleet LLC</t>
  </si>
  <si>
    <t>Oshkosh</t>
  </si>
  <si>
    <t>Oshkosh Corp.</t>
  </si>
  <si>
    <t>07632-3301</t>
  </si>
  <si>
    <t>Englewood Cliffs</t>
  </si>
  <si>
    <t>Orbit Air LLC + Ascend Air LLC</t>
  </si>
  <si>
    <t>www.novajet.com</t>
  </si>
  <si>
    <t>info@novajet.ca</t>
  </si>
  <si>
    <t>905-673-5039</t>
  </si>
  <si>
    <t>800-979-4538 (Toll-Free);905-673-0287</t>
  </si>
  <si>
    <t>Novajet</t>
  </si>
  <si>
    <t>Noslow Associates Ltd.</t>
  </si>
  <si>
    <t>www.nscorp.com</t>
  </si>
  <si>
    <t>1-855-667 3655</t>
  </si>
  <si>
    <t>23510-2108</t>
  </si>
  <si>
    <t>Norfolk Southern Railway Co.</t>
  </si>
  <si>
    <t>www.nissanusa.com</t>
  </si>
  <si>
    <t>Franklin</t>
  </si>
  <si>
    <t>Nissan North America Inc.</t>
  </si>
  <si>
    <t>06870-1370</t>
  </si>
  <si>
    <t>LXJ</t>
  </si>
  <si>
    <t>Old Greenwich</t>
  </si>
  <si>
    <t>Nda Air LLC</t>
  </si>
  <si>
    <t>NYDB20 Statutory Trust</t>
  </si>
  <si>
    <t>95110-1319</t>
  </si>
  <si>
    <t>N605BE LLC</t>
  </si>
  <si>
    <t>66209-1515</t>
  </si>
  <si>
    <t>N16W LLC</t>
  </si>
  <si>
    <t>83001-9273</t>
  </si>
  <si>
    <t>MT,WY</t>
  </si>
  <si>
    <t>Jackson</t>
  </si>
  <si>
    <t>Mountaingate LLC</t>
  </si>
  <si>
    <t>95630-8340</t>
  </si>
  <si>
    <t>Folsom</t>
  </si>
  <si>
    <t>Mountain F Enterprises Inc.</t>
  </si>
  <si>
    <t>www.maei.ca</t>
  </si>
  <si>
    <t>reception@maei.ca</t>
  </si>
  <si>
    <t>780-453-6057</t>
  </si>
  <si>
    <t>780-453-3022</t>
  </si>
  <si>
    <t>T5G 0W6</t>
  </si>
  <si>
    <t>Edmonton</t>
  </si>
  <si>
    <t>Morningstar Air Express</t>
  </si>
  <si>
    <t>1-214-363 7427</t>
  </si>
  <si>
    <t>1-303-604-2810</t>
  </si>
  <si>
    <t>75225-5520</t>
  </si>
  <si>
    <t>Monarch Capital</t>
  </si>
  <si>
    <t>98499-8410</t>
  </si>
  <si>
    <t>Lakewood</t>
  </si>
  <si>
    <t>Mocha LLC</t>
  </si>
  <si>
    <t>E1W 1YW</t>
  </si>
  <si>
    <t>Mobyhold Ltd.</t>
  </si>
  <si>
    <t>www.millex.net</t>
  </si>
  <si>
    <t>1-678-514 3400</t>
  </si>
  <si>
    <t>30097-2816</t>
  </si>
  <si>
    <t>Duluth</t>
  </si>
  <si>
    <t>Millwork Expressions Inc.</t>
  </si>
  <si>
    <t>Littleton</t>
  </si>
  <si>
    <t>Middlesex Aviation LLC</t>
  </si>
  <si>
    <t>Mednax Services Inc.</t>
  </si>
  <si>
    <t>1-254-771 6290</t>
  </si>
  <si>
    <t>1-254-770 6165</t>
  </si>
  <si>
    <t>Temple</t>
  </si>
  <si>
    <t>Mclane Advanced Technology</t>
  </si>
  <si>
    <t>1-410-527 8227</t>
  </si>
  <si>
    <t>1-410-574 7474</t>
  </si>
  <si>
    <t>21152-6000</t>
  </si>
  <si>
    <t>Mccormick &amp; Company Inc.</t>
  </si>
  <si>
    <t>Mavi Baskent</t>
  </si>
  <si>
    <t>www.marriott.com</t>
  </si>
  <si>
    <t>20817-1102</t>
  </si>
  <si>
    <t>Marriott International Admin.Serv's Inc.</t>
  </si>
  <si>
    <t>Markz Jet Ltd.</t>
  </si>
  <si>
    <t>Magazine Luiza Ltda.</t>
  </si>
  <si>
    <t>www.mrftyres.com</t>
  </si>
  <si>
    <t>Chennai</t>
  </si>
  <si>
    <t>MRF Pvt. Ltd.</t>
  </si>
  <si>
    <t>www.flymngjet.com</t>
  </si>
  <si>
    <t>info@mngjet.com (General)</t>
  </si>
  <si>
    <t>Kucukcekmece</t>
  </si>
  <si>
    <t>MNG Jet</t>
  </si>
  <si>
    <t>46582-7324</t>
  </si>
  <si>
    <t>MLD 605 Leasing LLC</t>
  </si>
  <si>
    <t>M.C. Dean LLC</t>
  </si>
  <si>
    <t>M-Sevn Ltd.</t>
  </si>
  <si>
    <t>www.londonair.ca</t>
  </si>
  <si>
    <t>info@londonair.ca</t>
  </si>
  <si>
    <t>604-233-0202</t>
  </si>
  <si>
    <t>877-399-8123 (Toll-free);604-272-8123</t>
  </si>
  <si>
    <t>V7B 1B8</t>
  </si>
  <si>
    <t>BC</t>
  </si>
  <si>
    <t>British Columbia</t>
  </si>
  <si>
    <t>London Air Services Ltd.</t>
  </si>
  <si>
    <t>Kuala Lumpur</t>
  </si>
  <si>
    <t>Loft Shine Ltd.</t>
  </si>
  <si>
    <t>1-858-452 2300</t>
  </si>
  <si>
    <t>92014-4268</t>
  </si>
  <si>
    <t>Del Mar</t>
  </si>
  <si>
    <t>Liquid Aviation Inc.</t>
  </si>
  <si>
    <t>98108-3824</t>
  </si>
  <si>
    <t>Lakota Aviation LLC</t>
  </si>
  <si>
    <t>1-262-703 7115</t>
  </si>
  <si>
    <t>1-262-703 7000</t>
  </si>
  <si>
    <t>53051-5660</t>
  </si>
  <si>
    <t>Menomonee Falls</t>
  </si>
  <si>
    <t>Kohl's Corp.</t>
  </si>
  <si>
    <t>Kingfisher Ip LLC</t>
  </si>
  <si>
    <t>60601-6509</t>
  </si>
  <si>
    <t>Kemper Corporate Services Inc.</t>
  </si>
  <si>
    <t>Kelsey Aviation LLC</t>
  </si>
  <si>
    <t>Kelgen Partnership LLC</t>
  </si>
  <si>
    <t>www.adanigroup.com</t>
  </si>
  <si>
    <t>info@adani.com;anurag.mathur@adani.in</t>
  </si>
  <si>
    <t>+91-79-2555-5500;+91-79-2555-6112</t>
  </si>
  <si>
    <t>+91-79-2555-5101;+91-79-2555-5102;+91-79-2656-5555</t>
  </si>
  <si>
    <t>380 009</t>
  </si>
  <si>
    <t>Gujarat</t>
  </si>
  <si>
    <t>Ahmedabad</t>
  </si>
  <si>
    <t>Karnavati Aviation Pvt. Ltd.</t>
  </si>
  <si>
    <t>www.jetnetherlands.com</t>
  </si>
  <si>
    <t>info@jetnetherlands.com</t>
  </si>
  <si>
    <t>1117 BC</t>
  </si>
  <si>
    <t>Schiphol</t>
  </si>
  <si>
    <t>JetNetherlands</t>
  </si>
  <si>
    <t>jteb@jetaviation.com (General);charter_usa@jetaviation.com (Charter)</t>
  </si>
  <si>
    <t>201 -462-4136;201-462-4005</t>
  </si>
  <si>
    <t>201-462-4000 (General);800-538-0832;201-288-8400 (General)</t>
  </si>
  <si>
    <t>Jet Aviation Holdings USA, Inc.</t>
  </si>
  <si>
    <t>www.jetasia.com</t>
  </si>
  <si>
    <t>airlimo@jetasia.com</t>
  </si>
  <si>
    <t>Macau</t>
  </si>
  <si>
    <t>Jet Asia Airways</t>
  </si>
  <si>
    <t>37229-0273</t>
  </si>
  <si>
    <t>KY,TN</t>
  </si>
  <si>
    <t>Integrated Management Services LLC</t>
  </si>
  <si>
    <t>Solon</t>
  </si>
  <si>
    <t>Industrial Commercial Properties LLC</t>
  </si>
  <si>
    <t>www.imperial-jet.com/</t>
  </si>
  <si>
    <t>fly@imperial-jet.com</t>
  </si>
  <si>
    <t>+49-81-99 88 60</t>
  </si>
  <si>
    <t>D-85399</t>
  </si>
  <si>
    <t>Hallbergmoos</t>
  </si>
  <si>
    <t>ImperialJet Europe</t>
  </si>
  <si>
    <t>www.imageaircharter.com</t>
  </si>
  <si>
    <t>ops@imageaircharter.com</t>
  </si>
  <si>
    <t>905-405-0332</t>
  </si>
  <si>
    <t>905-405-0331</t>
  </si>
  <si>
    <t>Image Air Charter Ltd.</t>
  </si>
  <si>
    <t>GU6 8TB</t>
  </si>
  <si>
    <t>Cranleigh</t>
  </si>
  <si>
    <t>Iceland International Ltd.</t>
  </si>
  <si>
    <t>92656-1461</t>
  </si>
  <si>
    <t>Ias Services LLC</t>
  </si>
  <si>
    <t>CO,NE</t>
  </si>
  <si>
    <t>Hugo Enterprises LLC</t>
  </si>
  <si>
    <t>www.hornbillskyways.com</t>
  </si>
  <si>
    <t>marketing@hornbillskyways.com (Sales/Mkt)</t>
  </si>
  <si>
    <t>Sarawak</t>
  </si>
  <si>
    <t>Kuching</t>
  </si>
  <si>
    <t>Hornbill Skyways Sdn. Bhd.</t>
  </si>
  <si>
    <t>www.hopajet.com</t>
  </si>
  <si>
    <t>charter@hopajet.com</t>
  </si>
  <si>
    <t>954-772-6981</t>
  </si>
  <si>
    <t>800-556-6633;954-771-5779</t>
  </si>
  <si>
    <t>Hop-A-Jet Worldwide Jet Charter</t>
  </si>
  <si>
    <t>www.holtecinternational.com</t>
  </si>
  <si>
    <t>08104-2413</t>
  </si>
  <si>
    <t>Holtec International</t>
  </si>
  <si>
    <t>www.herzog.com</t>
  </si>
  <si>
    <t>1-816-233 9001</t>
  </si>
  <si>
    <t>64507-9775</t>
  </si>
  <si>
    <t>St. Joseph</t>
  </si>
  <si>
    <t>Herzog Contracting Corp.</t>
  </si>
  <si>
    <t>Hao Sheng International Ltd.</t>
  </si>
  <si>
    <t>Hantz Financial Services Inc.</t>
  </si>
  <si>
    <t>Reno</t>
  </si>
  <si>
    <t>HF Investment Partners LLC</t>
  </si>
  <si>
    <t>1-713-744 3701</t>
  </si>
  <si>
    <t>1-713-744 3700</t>
  </si>
  <si>
    <t>HCC Insurance Co.</t>
  </si>
  <si>
    <t>Gulf Bay Management Group Inc.</t>
  </si>
  <si>
    <t>Grupo Castores</t>
  </si>
  <si>
    <t>Bloomingdale</t>
  </si>
  <si>
    <t>Group Financial LLC</t>
  </si>
  <si>
    <t>Grand Asia Pacific Investment Holding Pt</t>
  </si>
  <si>
    <t>1-865-970 2663</t>
  </si>
  <si>
    <t>1-865-966 2000</t>
  </si>
  <si>
    <t>Goody's Family Clothing Inc.</t>
  </si>
  <si>
    <t>11435-4329</t>
  </si>
  <si>
    <t>Jamaica</t>
  </si>
  <si>
    <t>Global Fleet Oil &amp; Gas Ltd.</t>
  </si>
  <si>
    <t>Global Atlantic Financial Co.</t>
  </si>
  <si>
    <t>Gbbx Associates + Wlbx LLC</t>
  </si>
  <si>
    <t>Gaseosas Lux S.A.</t>
  </si>
  <si>
    <t>www.gamaaviation.com</t>
  </si>
  <si>
    <t>Gama Aviation plc</t>
  </si>
  <si>
    <t>1-859-293 2676</t>
  </si>
  <si>
    <t>KY,DE</t>
  </si>
  <si>
    <t>Gainesway Aviation LLC</t>
  </si>
  <si>
    <t>www.fuccillo.com</t>
  </si>
  <si>
    <t>1-315-232 3222</t>
  </si>
  <si>
    <t>13605-2117</t>
  </si>
  <si>
    <t>Adams</t>
  </si>
  <si>
    <t>Fuccillo Automotive Group Inc.</t>
  </si>
  <si>
    <t>Forindo Pvt. Ltd.</t>
  </si>
  <si>
    <t>73071-7944</t>
  </si>
  <si>
    <t>Norman</t>
  </si>
  <si>
    <t>Flying Star Iii Inc.</t>
  </si>
  <si>
    <t>www.flybywire.in</t>
  </si>
  <si>
    <t>info@flybywire.in</t>
  </si>
  <si>
    <t>+91-91-80-2572 9422</t>
  </si>
  <si>
    <t>+91-91-80-2572 9401</t>
  </si>
  <si>
    <t>Fly-By-Wire International Pvt. Ltd.</t>
  </si>
  <si>
    <t>www.flightexec.com</t>
  </si>
  <si>
    <t>info@flightexec.com</t>
  </si>
  <si>
    <t>905-477-4460</t>
  </si>
  <si>
    <t>905-477-4434;800-777-0525</t>
  </si>
  <si>
    <t>L3R 5T3</t>
  </si>
  <si>
    <t>Markham</t>
  </si>
  <si>
    <t>Flightexec</t>
  </si>
  <si>
    <t>Fleming Consulting Ltd.</t>
  </si>
  <si>
    <t>www.fedex.com</t>
  </si>
  <si>
    <t>1-901-332 3772</t>
  </si>
  <si>
    <t>1-901-369 3600</t>
  </si>
  <si>
    <t>38118-1516</t>
  </si>
  <si>
    <t>Federal Express Corp.</t>
  </si>
  <si>
    <t>Farha International Ltd.</t>
  </si>
  <si>
    <t>IL,PA</t>
  </si>
  <si>
    <t>FMC Corp.</t>
  </si>
  <si>
    <t>enquiries@execujet-me.com (General);fbo.omdb@execujet-me.com (FBO)</t>
  </si>
  <si>
    <t>+971-4-299-7818;+971-4-299-7950 (FBO)</t>
  </si>
  <si>
    <t>+971-4-601-6300 (General);+971-4-601-6363 (FBO)</t>
  </si>
  <si>
    <t>Execujet Middle East, LLC</t>
  </si>
  <si>
    <t>enquiries@execujet.eu</t>
  </si>
  <si>
    <t>DK-4000</t>
  </si>
  <si>
    <t>Roskilde</t>
  </si>
  <si>
    <t>ExecuJet Europe A/S</t>
  </si>
  <si>
    <t>www.execaire.com</t>
  </si>
  <si>
    <t>info@innotech-execaire.com (General)</t>
  </si>
  <si>
    <t>514-636-8573</t>
  </si>
  <si>
    <t>514-636-7070 (General);888-483-7070 (Toll-Free)</t>
  </si>
  <si>
    <t>Execaire</t>
  </si>
  <si>
    <t>Excellence Aviation Ltd.</t>
  </si>
  <si>
    <t>www.air-ambulance.com</t>
  </si>
  <si>
    <t>alert@air-ambulance.com (Sales/Mkt)</t>
  </si>
  <si>
    <t>L-1321</t>
  </si>
  <si>
    <t>European Air Ambulance</t>
  </si>
  <si>
    <t>www.emgtx.com</t>
  </si>
  <si>
    <t>1-713-579 5000</t>
  </si>
  <si>
    <t>77019-5644</t>
  </si>
  <si>
    <t>Energy &amp; Minerals Group</t>
  </si>
  <si>
    <t>Emberlight Financial Corporacion</t>
  </si>
  <si>
    <t>El Seif Group</t>
  </si>
  <si>
    <t>1-954-986 7601</t>
  </si>
  <si>
    <t>33024-7900</t>
  </si>
  <si>
    <t>MD,FL</t>
  </si>
  <si>
    <t>Duty Free Aviation LLC</t>
  </si>
  <si>
    <t>www.dobbsmanagement.com</t>
  </si>
  <si>
    <t>1-901-684 1082</t>
  </si>
  <si>
    <t>38119-3901</t>
  </si>
  <si>
    <t>Dobbs Management Service LLC</t>
  </si>
  <si>
    <t>46237-8744</t>
  </si>
  <si>
    <t>Defender Holdings Inc.</t>
  </si>
  <si>
    <t>Kuantan</t>
  </si>
  <si>
    <t>Data Sri</t>
  </si>
  <si>
    <t>Dangote Cement Plc</t>
  </si>
  <si>
    <t>84101-1297</t>
  </si>
  <si>
    <t>Dale P. Holt Holdings LLC</t>
  </si>
  <si>
    <t>84106-4181</t>
  </si>
  <si>
    <t>DGB Investment Inc.</t>
  </si>
  <si>
    <t>H7T 2P5</t>
  </si>
  <si>
    <t>Laval</t>
  </si>
  <si>
    <t>Cretier, Stephan</t>
  </si>
  <si>
    <t>17405-1104</t>
  </si>
  <si>
    <t>York</t>
  </si>
  <si>
    <t>Cplex Aviation LLC</t>
  </si>
  <si>
    <t>90291-3445</t>
  </si>
  <si>
    <t>Venice</t>
  </si>
  <si>
    <t>Cortazzo Inc.</t>
  </si>
  <si>
    <t>www.compassequity.com</t>
  </si>
  <si>
    <t>1-203-221 1703</t>
  </si>
  <si>
    <t>Compass Group Management LLC</t>
  </si>
  <si>
    <t>www.comluxaviation.com</t>
  </si>
  <si>
    <t>fly.malta@comluxaviation.com</t>
  </si>
  <si>
    <t>+356-2166 2284</t>
  </si>
  <si>
    <t>+356-2385 0300</t>
  </si>
  <si>
    <t>XBX 1035</t>
  </si>
  <si>
    <t>Ta' Xbiex</t>
  </si>
  <si>
    <t>Comlux Malta</t>
  </si>
  <si>
    <t>02116-4101</t>
  </si>
  <si>
    <t>Clearbrook Investments LLC</t>
  </si>
  <si>
    <t>Cinepolis S.A. De C.V.</t>
  </si>
  <si>
    <t>Boerne</t>
  </si>
  <si>
    <t>Christ Holdings LLC</t>
  </si>
  <si>
    <t>Chesapeake Partners Management Co. Inc.</t>
  </si>
  <si>
    <t>Century Lane International Ltd.</t>
  </si>
  <si>
    <t>Greenwood Village</t>
  </si>
  <si>
    <t>Century Communities Inc.</t>
  </si>
  <si>
    <t>www.cpr.ca</t>
  </si>
  <si>
    <t>investor@cpr.ca</t>
  </si>
  <si>
    <t>T2C 4X9</t>
  </si>
  <si>
    <t>Canadian Pacific Railway Co.</t>
  </si>
  <si>
    <t>www.buc-ees.com</t>
  </si>
  <si>
    <t>Pearland</t>
  </si>
  <si>
    <t>Buc-Ee's Ltd.</t>
  </si>
  <si>
    <t>Bravo-Fox LLC</t>
  </si>
  <si>
    <t>1-508-650 8923</t>
  </si>
  <si>
    <t>1-508-650 8000</t>
  </si>
  <si>
    <t>01760-1536</t>
  </si>
  <si>
    <t>Natick</t>
  </si>
  <si>
    <t>Boston Scientific Corp.</t>
  </si>
  <si>
    <t>Bonyan Aviation Ltd.</t>
  </si>
  <si>
    <t>35203-3867</t>
  </si>
  <si>
    <t>DE,AL</t>
  </si>
  <si>
    <t>Bongo Bird LLC</t>
  </si>
  <si>
    <t>Blue Spruce Seven LLC</t>
  </si>
  <si>
    <t>1-702-456 1606</t>
  </si>
  <si>
    <t>89119-6135</t>
  </si>
  <si>
    <t>Bigelow Companies</t>
  </si>
  <si>
    <t>Bfja LLC</t>
  </si>
  <si>
    <t>Beijing Ximeng Real Estate Company Ltd.</t>
  </si>
  <si>
    <t>www.baincapital.com</t>
  </si>
  <si>
    <t>1-617-516 2010</t>
  </si>
  <si>
    <t>1-617-516 2000</t>
  </si>
  <si>
    <t>Bain Capital Partners LLC</t>
  </si>
  <si>
    <t>20117-3956</t>
  </si>
  <si>
    <t>Middleburg</t>
  </si>
  <si>
    <t>Avion Services Inc.</t>
  </si>
  <si>
    <t>aurorajet.ca</t>
  </si>
  <si>
    <t>jeffk@aurorajet.ca</t>
  </si>
  <si>
    <t>888-797-5387</t>
  </si>
  <si>
    <t>T9E 0V4</t>
  </si>
  <si>
    <t>Aurora Jet Partners Ltd.</t>
  </si>
  <si>
    <t>Audax Management Company LLC</t>
  </si>
  <si>
    <t>65807-8766</t>
  </si>
  <si>
    <t>Assemblies Of God Financial Svs. Group</t>
  </si>
  <si>
    <t>Armas, Jose J. (Dr.)</t>
  </si>
  <si>
    <t>Ariana LLC [AZ-USA]</t>
  </si>
  <si>
    <t>www.arabwings.com.jo</t>
  </si>
  <si>
    <t>aog@arabwings.com.jo (AOG Maint.);sales@arabwings.com.jo (Sales/Mkt);handling@arabwings.com.jo (Handling Mgr.)</t>
  </si>
  <si>
    <t>+962-6-489-9791 (General);+962-6-489-9795 (Management)</t>
  </si>
  <si>
    <t>Amman</t>
  </si>
  <si>
    <t>Arab Wings</t>
  </si>
  <si>
    <t>1-303-789 2664</t>
  </si>
  <si>
    <t>CO,DE</t>
  </si>
  <si>
    <t>Apollo Aviation Ii LLC [CO-USA]</t>
  </si>
  <si>
    <t>www.americancentury.com</t>
  </si>
  <si>
    <t>1-816-340 4200</t>
  </si>
  <si>
    <t>American Century Investment Co.</t>
  </si>
  <si>
    <t>33131-4329</t>
  </si>
  <si>
    <t>Am/Mm 605 LLC</t>
  </si>
  <si>
    <t>33309-3466</t>
  </si>
  <si>
    <t>Alpheratz Pmt LLC</t>
  </si>
  <si>
    <t>IM2 4EY</t>
  </si>
  <si>
    <t>Alpha Aeria Lp Inc.</t>
  </si>
  <si>
    <t>www.aerolineasejecutivas.com</t>
  </si>
  <si>
    <t>trafico@aerolineasejecutivas.com</t>
  </si>
  <si>
    <t>Aerolineas Ejecutivas, S.A. de C.V.</t>
  </si>
  <si>
    <t>www.abhijeet.in</t>
  </si>
  <si>
    <t>+91-91-712-224 6660</t>
  </si>
  <si>
    <t>+91-91-712-224 9905</t>
  </si>
  <si>
    <t>Nagpur</t>
  </si>
  <si>
    <t>Abhijeet Projects Ltd, M/S</t>
  </si>
  <si>
    <t>www.aarcorp.com</t>
  </si>
  <si>
    <t>investor_relations@aarcorp.com</t>
  </si>
  <si>
    <t>1-630-227 2089</t>
  </si>
  <si>
    <t>1-630-227 2000</t>
  </si>
  <si>
    <t>60191-1060</t>
  </si>
  <si>
    <t>Wood Dale</t>
  </si>
  <si>
    <t>Aar International Financial Services LLC</t>
  </si>
  <si>
    <t>Camana Bay</t>
  </si>
  <si>
    <t>5D+ Capital Finance Group</t>
  </si>
  <si>
    <t>2020 Msn 5965 Statutory Trust</t>
  </si>
  <si>
    <t>www.003.com</t>
  </si>
  <si>
    <t>Caracas</t>
  </si>
  <si>
    <t>003 Holdings Inc.</t>
  </si>
  <si>
    <t>39649-0828</t>
  </si>
  <si>
    <t>McComb</t>
  </si>
  <si>
    <t>Pratt &amp; Whitney Canada PT6A-Large</t>
  </si>
  <si>
    <t>TBM 700N (850)</t>
  </si>
  <si>
    <t>TBM 700</t>
  </si>
  <si>
    <t>N (850)</t>
  </si>
  <si>
    <t>SOCATA</t>
  </si>
  <si>
    <t>Falcon Aviation LLC [MS-USA]</t>
  </si>
  <si>
    <t>BB1 2NW</t>
  </si>
  <si>
    <t>Blackburn</t>
  </si>
  <si>
    <t>MD500E (369E)</t>
  </si>
  <si>
    <t>MD500</t>
  </si>
  <si>
    <t>E (369E)</t>
  </si>
  <si>
    <t>MD Helicopters</t>
  </si>
  <si>
    <t>Falcon Helicopters Ltd.</t>
  </si>
  <si>
    <t>Turbomeca Arriel 2</t>
  </si>
  <si>
    <t>AS.350B4</t>
  </si>
  <si>
    <t>AS.350EC.130</t>
  </si>
  <si>
    <t>B4</t>
  </si>
  <si>
    <t>AS.350</t>
  </si>
  <si>
    <t>Eurocopter</t>
  </si>
  <si>
    <t>Turbomeca Arriel 1</t>
  </si>
  <si>
    <t>AS.350B2 Ecureuil</t>
  </si>
  <si>
    <t>B2 Ecureuil</t>
  </si>
  <si>
    <t>Falcon Helisolution Philippines Inc.</t>
  </si>
  <si>
    <t>Falcon 50EX</t>
  </si>
  <si>
    <t>Falcon 50</t>
  </si>
  <si>
    <t>EX</t>
  </si>
  <si>
    <t>Dassault Aviation</t>
  </si>
  <si>
    <t>Zoe Air Delaware Inc.</t>
  </si>
  <si>
    <t>Falcon 50EX(W)</t>
  </si>
  <si>
    <t>EX(W)</t>
  </si>
  <si>
    <t>Wing Trust, The</t>
  </si>
  <si>
    <t>1-920-457 8599</t>
  </si>
  <si>
    <t>1-920-457 8600</t>
  </si>
  <si>
    <t>53082-0897</t>
  </si>
  <si>
    <t>Sheboygan</t>
  </si>
  <si>
    <t>Garrett-AiResearch TFE731-40</t>
  </si>
  <si>
    <t>Windway Capital Corp.</t>
  </si>
  <si>
    <t>1-302-383 6034</t>
  </si>
  <si>
    <t>19803-3740</t>
  </si>
  <si>
    <t>Wilmington Aero Ventures Inc.</t>
  </si>
  <si>
    <t>William D. Borgen Minors Trust</t>
  </si>
  <si>
    <t>29502-5839</t>
  </si>
  <si>
    <t>GA,SC</t>
  </si>
  <si>
    <t>Florence</t>
  </si>
  <si>
    <t>W.O. Powers Management Inc.</t>
  </si>
  <si>
    <t>www.vulcanmaterials.com</t>
  </si>
  <si>
    <t>1-205-298 2960</t>
  </si>
  <si>
    <t>1-205-298 3000</t>
  </si>
  <si>
    <t>35242-5014</t>
  </si>
  <si>
    <t>Vulcan Materials Co.</t>
  </si>
  <si>
    <t>30190-906</t>
  </si>
  <si>
    <t>Belo Horizonte</t>
  </si>
  <si>
    <t>Voar Coop. Us. Aeronaves Reg. Prop. Co.</t>
  </si>
  <si>
    <t>34788-4013</t>
  </si>
  <si>
    <t>Leesburg</t>
  </si>
  <si>
    <t>Villages Equipment Co.</t>
  </si>
  <si>
    <t>www.vfcorporation.com</t>
  </si>
  <si>
    <t>+41-41-91-960 9200</t>
  </si>
  <si>
    <t>Stabio</t>
  </si>
  <si>
    <t>VF International S.A.G.L.</t>
  </si>
  <si>
    <t>www.usrenalcare.com</t>
  </si>
  <si>
    <t>1-214-736 2700</t>
  </si>
  <si>
    <t>AR,TX</t>
  </si>
  <si>
    <t>Us Renal Care Inc.</t>
  </si>
  <si>
    <t>www.ultrawheel.com</t>
  </si>
  <si>
    <t>92833-2549</t>
  </si>
  <si>
    <t>Fullerton</t>
  </si>
  <si>
    <t>Ultra Wheel Co.</t>
  </si>
  <si>
    <t>www.tudor.com</t>
  </si>
  <si>
    <t>1-203-267 2920</t>
  </si>
  <si>
    <t>1-203-267 2900</t>
  </si>
  <si>
    <t>06902-3800</t>
  </si>
  <si>
    <t>Tudor Investment Corp.</t>
  </si>
  <si>
    <t>1-870-921 4400</t>
  </si>
  <si>
    <t>1-870-921 4224</t>
  </si>
  <si>
    <t>Lewisville</t>
  </si>
  <si>
    <t>Townes Telecommunications Inc.</t>
  </si>
  <si>
    <t>Tosgo F50 LLC</t>
  </si>
  <si>
    <t>Sterling</t>
  </si>
  <si>
    <t>Tidewater Logistics &amp; Aviation LLC</t>
  </si>
  <si>
    <t>Taharoa Tronsands Ltd.</t>
  </si>
  <si>
    <t>Temecula</t>
  </si>
  <si>
    <t>T &amp; C Aviation LLC</t>
  </si>
  <si>
    <t>19713-2940</t>
  </si>
  <si>
    <t>Sunchasing LLC</t>
  </si>
  <si>
    <t>Coati</t>
  </si>
  <si>
    <t>Falcon 50(W)</t>
  </si>
  <si>
    <t>(W)</t>
  </si>
  <si>
    <t>Stockham Construction Inc.</t>
  </si>
  <si>
    <t>Star Harbor LLC</t>
  </si>
  <si>
    <t>www.spring-hills.com</t>
  </si>
  <si>
    <t>Spring Hills Senior Communities</t>
  </si>
  <si>
    <t>www.af.mil.za</t>
  </si>
  <si>
    <t>+27-12-312-2911 (General)</t>
  </si>
  <si>
    <t>Pretoria</t>
  </si>
  <si>
    <t>South African Air Force</t>
  </si>
  <si>
    <t>1-650-854 2977</t>
  </si>
  <si>
    <t>1-650-854 3927</t>
  </si>
  <si>
    <t>Sequoia Capital Corp.</t>
  </si>
  <si>
    <t>Huntington</t>
  </si>
  <si>
    <t>Semcoa LLC</t>
  </si>
  <si>
    <t>Rozen Aviation Ltd.</t>
  </si>
  <si>
    <t>Guadalajara</t>
  </si>
  <si>
    <t>Romero, Marco Alberto Jimenez</t>
  </si>
  <si>
    <t>44830-1958</t>
  </si>
  <si>
    <t>Fostoria</t>
  </si>
  <si>
    <t>RHC Logistics Corp.</t>
  </si>
  <si>
    <t>Precious Lady Holdings Inc.</t>
  </si>
  <si>
    <t>www.emfa.pt</t>
  </si>
  <si>
    <t>rp@emfa.pt (General)</t>
  </si>
  <si>
    <t>+351-21-471-3237;+351-21-472-3508</t>
  </si>
  <si>
    <t>+351-21-472-3509 (General);+351-21-472-3500</t>
  </si>
  <si>
    <t>Portugal</t>
  </si>
  <si>
    <t>2614-506</t>
  </si>
  <si>
    <t>Amadora</t>
  </si>
  <si>
    <t>Portuguese Air Force</t>
  </si>
  <si>
    <t>1-865-588 7488</t>
  </si>
  <si>
    <t>37909-3221</t>
  </si>
  <si>
    <t>Pilot Corp.</t>
  </si>
  <si>
    <t>Tuscaloosa</t>
  </si>
  <si>
    <t>Phifer Inc.</t>
  </si>
  <si>
    <t>+27-27-21-934 0123</t>
  </si>
  <si>
    <t>Stellenbosch</t>
  </si>
  <si>
    <t>Perstan (Pty) Ltd.</t>
  </si>
  <si>
    <t>Peregrine LLC [CA-USA]</t>
  </si>
  <si>
    <t>Peekey Lumbus LLC</t>
  </si>
  <si>
    <t>Pecos Bend Royalties Lllp</t>
  </si>
  <si>
    <t>RG2 1NP</t>
  </si>
  <si>
    <t>Odiham</t>
  </si>
  <si>
    <t>Palace International Ltd.</t>
  </si>
  <si>
    <t>Mexicali</t>
  </si>
  <si>
    <t>Paccar Mexico Logistics Inc.</t>
  </si>
  <si>
    <t>www.weyerhaeuser.com</t>
  </si>
  <si>
    <t>pubrelations@weyerhaeuser.com</t>
  </si>
  <si>
    <t>1-206-539 3000</t>
  </si>
  <si>
    <t>Paccar Inc.</t>
  </si>
  <si>
    <t>Suamico</t>
  </si>
  <si>
    <t>PF Travel LLC</t>
  </si>
  <si>
    <t>L0B 1J0</t>
  </si>
  <si>
    <t>Omachron Science Inc.</t>
  </si>
  <si>
    <t>Bulgaria</t>
  </si>
  <si>
    <t>Sofia</t>
  </si>
  <si>
    <t>Ocean Drive Bulgaria Ood</t>
  </si>
  <si>
    <t>North Valley Air Ltd.</t>
  </si>
  <si>
    <t>Nobre Empreend. e Particip. Eireli</t>
  </si>
  <si>
    <t>91311-1822</t>
  </si>
  <si>
    <t>Chatsworth</t>
  </si>
  <si>
    <t>Nicoletta Holding Company Inc.</t>
  </si>
  <si>
    <t>06615-7587</t>
  </si>
  <si>
    <t>Stratford</t>
  </si>
  <si>
    <t>Navigation Management LLC</t>
  </si>
  <si>
    <t>84116-2971</t>
  </si>
  <si>
    <t>N50HD LLC</t>
  </si>
  <si>
    <t>www.morriscomm.com</t>
  </si>
  <si>
    <t>1-706-722 7125</t>
  </si>
  <si>
    <t>1-706-724 0851</t>
  </si>
  <si>
    <t>30901-1336</t>
  </si>
  <si>
    <t>Augusta</t>
  </si>
  <si>
    <t>Morris Communications Company LLC</t>
  </si>
  <si>
    <t>Midwest Bone &amp; Joint Center Pc</t>
  </si>
  <si>
    <t>MSN 315(A) &amp; Msn 315(B) Statutory Trusts</t>
  </si>
  <si>
    <t>Lilac Service Ltd.</t>
  </si>
  <si>
    <t>77627-1998</t>
  </si>
  <si>
    <t>Nederland</t>
  </si>
  <si>
    <t>LLS Aviation LLC</t>
  </si>
  <si>
    <t>LCG Enterprises LLC</t>
  </si>
  <si>
    <t>Chevy Chase</t>
  </si>
  <si>
    <t>K. Ross LLC</t>
  </si>
  <si>
    <t>Jet Plaid LLC</t>
  </si>
  <si>
    <t>Crowley</t>
  </si>
  <si>
    <t>Jerry Savelle Ministries International</t>
  </si>
  <si>
    <t>OR,WA</t>
  </si>
  <si>
    <t>JST LLC</t>
  </si>
  <si>
    <t>J4V LLC</t>
  </si>
  <si>
    <t>www.mod.ir</t>
  </si>
  <si>
    <t>Iran</t>
  </si>
  <si>
    <t>Teheran</t>
  </si>
  <si>
    <t>Iran's Air Force</t>
  </si>
  <si>
    <t>1-828-669 3678</t>
  </si>
  <si>
    <t>1-828-669 2941</t>
  </si>
  <si>
    <t>28816-6676</t>
  </si>
  <si>
    <t>Asheville</t>
  </si>
  <si>
    <t>Ingles Markets Inc.</t>
  </si>
  <si>
    <t>Iamg Holdings LLC + Falcon 50ex LLC</t>
  </si>
  <si>
    <t>www.humana.com</t>
  </si>
  <si>
    <t>1-502-580 1000</t>
  </si>
  <si>
    <t>40213-2019</t>
  </si>
  <si>
    <t>KY</t>
  </si>
  <si>
    <t>Kentucky</t>
  </si>
  <si>
    <t>Humana Inc.</t>
  </si>
  <si>
    <t>1-713-650 8305</t>
  </si>
  <si>
    <t>1-713-650 8008</t>
  </si>
  <si>
    <t>77002-4315</t>
  </si>
  <si>
    <t>Houston Energy Inc.</t>
  </si>
  <si>
    <t>Spring</t>
  </si>
  <si>
    <t>Horner Management LLC</t>
  </si>
  <si>
    <t>1-603-672 0075</t>
  </si>
  <si>
    <t>1-603-672 0300</t>
  </si>
  <si>
    <t>Hillcrest Capital Partners LLC</t>
  </si>
  <si>
    <t>1-713-966 2075</t>
  </si>
  <si>
    <t>1-713-966 2608</t>
  </si>
  <si>
    <t>77056-6118</t>
  </si>
  <si>
    <t>Highlands Aviation Corp.</t>
  </si>
  <si>
    <t>10013-3508</t>
  </si>
  <si>
    <t>High Performance 100 Inc.</t>
  </si>
  <si>
    <t>www.harsco.com</t>
  </si>
  <si>
    <t>1-717-763 6424</t>
  </si>
  <si>
    <t>1-717-763 7064</t>
  </si>
  <si>
    <t>Camp Hill</t>
  </si>
  <si>
    <t>Harsco Corp.</t>
  </si>
  <si>
    <t>St. Kitts &amp; Nevis</t>
  </si>
  <si>
    <t>Charlestown</t>
  </si>
  <si>
    <t>HW Opportunity Partners LLC</t>
  </si>
  <si>
    <t>HRL Enterprises LLC</t>
  </si>
  <si>
    <t>+27-27-11-234 2581</t>
  </si>
  <si>
    <t>Rivonia</t>
  </si>
  <si>
    <t>Gough Aviation (Pty) Ltd.</t>
  </si>
  <si>
    <t>1-229-244 5400</t>
  </si>
  <si>
    <t>31601-3918</t>
  </si>
  <si>
    <t>Valdosta</t>
  </si>
  <si>
    <t>Georgia Air South Inc.</t>
  </si>
  <si>
    <t>Gene Capital Business Ltd.</t>
  </si>
  <si>
    <t>1-973-467 3480</t>
  </si>
  <si>
    <t>1-973-467 5000</t>
  </si>
  <si>
    <t>07078-2624</t>
  </si>
  <si>
    <t>Short Hills</t>
  </si>
  <si>
    <t>Garden Commercial Properties</t>
  </si>
  <si>
    <t>Garden Air LLC</t>
  </si>
  <si>
    <t>www.defense.gouv.fr</t>
  </si>
  <si>
    <t>media.sirpa@marine.defense.gouv.fr (General)</t>
  </si>
  <si>
    <t>+33-1-4292-1602 (General)</t>
  </si>
  <si>
    <t>Paris</t>
  </si>
  <si>
    <t>French Navy</t>
  </si>
  <si>
    <t>Falcon 50 [AMASCOS 100]</t>
  </si>
  <si>
    <t>1-870-935 5477</t>
  </si>
  <si>
    <t>1-870-935 6032</t>
  </si>
  <si>
    <t>Jonesboro</t>
  </si>
  <si>
    <t>Fowler Foods Inc.</t>
  </si>
  <si>
    <t>Fort Ashford Funds</t>
  </si>
  <si>
    <t>Flysafe Solutions Ltd.</t>
  </si>
  <si>
    <t>Finmor LLC</t>
  </si>
  <si>
    <t>33301-2984</t>
  </si>
  <si>
    <t>Falcon 50ex 0281 LLC</t>
  </si>
  <si>
    <t>F.M. Rodrigues &amp; Companhia Ltda.</t>
  </si>
  <si>
    <t>www.dhl.com</t>
  </si>
  <si>
    <t>Schkeuditz</t>
  </si>
  <si>
    <t>European Air Transport Leipzig GmbH</t>
  </si>
  <si>
    <t>1-972-302 7577</t>
  </si>
  <si>
    <t>Energy Education Inc.</t>
  </si>
  <si>
    <t>www.empowerbrokerage.com</t>
  </si>
  <si>
    <t>1-817-306 2357</t>
  </si>
  <si>
    <t>1-888-539 1633</t>
  </si>
  <si>
    <t>Empower Managing General Agency Inc.</t>
  </si>
  <si>
    <t>Ellsworth Consulting LLC</t>
  </si>
  <si>
    <t>Waco</t>
  </si>
  <si>
    <t>Ekfj LLC</t>
  </si>
  <si>
    <t>85251-5303</t>
  </si>
  <si>
    <t>David Denzil Aviation LLC</t>
  </si>
  <si>
    <t>29492-8385</t>
  </si>
  <si>
    <t>Daniel Island Air LLC</t>
  </si>
  <si>
    <t>DT Management Group LLC</t>
  </si>
  <si>
    <t>70130-6911</t>
  </si>
  <si>
    <t>D &amp; D Aviation LLC [LA-USA]</t>
  </si>
  <si>
    <t>Cuba</t>
  </si>
  <si>
    <t>Havana</t>
  </si>
  <si>
    <t>Cuban Revolutionary Air &amp; Air Defense Force</t>
  </si>
  <si>
    <t>1-719-522 0500</t>
  </si>
  <si>
    <t>80907-8503</t>
  </si>
  <si>
    <t>Colorado Springs</t>
  </si>
  <si>
    <t>Colorado Structures Inc.</t>
  </si>
  <si>
    <t>Colonet Corp.</t>
  </si>
  <si>
    <t>IA</t>
  </si>
  <si>
    <t>Iowa</t>
  </si>
  <si>
    <t>Sioux City</t>
  </si>
  <si>
    <t>Collins Aviation LLC [IA-USA]</t>
  </si>
  <si>
    <t>Clearwater</t>
  </si>
  <si>
    <t>Coale, John P.</t>
  </si>
  <si>
    <t>Clyde Air LLC</t>
  </si>
  <si>
    <t>Catania Aviation Corp.</t>
  </si>
  <si>
    <t>78256-2560</t>
  </si>
  <si>
    <t>Cartam Air LLC</t>
  </si>
  <si>
    <t>Business Aircraft Corp.</t>
  </si>
  <si>
    <t>+591-2-243-2525 (General)</t>
  </si>
  <si>
    <t>Bolivia</t>
  </si>
  <si>
    <t>La Paz</t>
  </si>
  <si>
    <t>Bolivian Air Force</t>
  </si>
  <si>
    <t>60521-3572</t>
  </si>
  <si>
    <t>Hilsdale</t>
  </si>
  <si>
    <t>Bergman Oil &amp; Gas Inc.</t>
  </si>
  <si>
    <t>37067-7716</t>
  </si>
  <si>
    <t>MT,TN</t>
  </si>
  <si>
    <t>Bel Air Mt Inc.</t>
  </si>
  <si>
    <t>Clearwater Beach</t>
  </si>
  <si>
    <t>Bcbg Capital LLC</t>
  </si>
  <si>
    <t>www.battelle.com</t>
  </si>
  <si>
    <t>1-614-238 9318</t>
  </si>
  <si>
    <t>43201-2696</t>
  </si>
  <si>
    <t>Battelle Memorial Institute</t>
  </si>
  <si>
    <t>Batelle Memorial Institute</t>
  </si>
  <si>
    <t>30078-6859</t>
  </si>
  <si>
    <t>Snellville</t>
  </si>
  <si>
    <t>Barney Aviation Group LLC</t>
  </si>
  <si>
    <t>75209-3017</t>
  </si>
  <si>
    <t>DE,LA</t>
  </si>
  <si>
    <t>Ballengee Aviation LLC</t>
  </si>
  <si>
    <t>www.badboymowers.com</t>
  </si>
  <si>
    <t>1-870-698 0090</t>
  </si>
  <si>
    <t>Batesville</t>
  </si>
  <si>
    <t>Bad Boy Mowers Inc.</t>
  </si>
  <si>
    <t>www.bechtel.com</t>
  </si>
  <si>
    <t>1-415-768 9038</t>
  </si>
  <si>
    <t>1-415-768 1234</t>
  </si>
  <si>
    <t>94105-1813</t>
  </si>
  <si>
    <t>BNT International Corp.</t>
  </si>
  <si>
    <t>Fredericksburg</t>
  </si>
  <si>
    <t>B &amp; R Joker Adventures LLC</t>
  </si>
  <si>
    <t>1-281-421 2344</t>
  </si>
  <si>
    <t>1-281-421 5721</t>
  </si>
  <si>
    <t>77522-0570</t>
  </si>
  <si>
    <t>Baytown</t>
  </si>
  <si>
    <t>Angel Brothers Enterprises Ltd.</t>
  </si>
  <si>
    <t>60087-1465</t>
  </si>
  <si>
    <t>Air Waukegan Management Inc.</t>
  </si>
  <si>
    <t>Air 700 Ltd.</t>
  </si>
  <si>
    <t>Agati, Willian Barile</t>
  </si>
  <si>
    <t>Aeronavis LLC</t>
  </si>
  <si>
    <t>www.wuerth.de</t>
  </si>
  <si>
    <t>info@wuerth.com</t>
  </si>
  <si>
    <t>Kunzelsau-Gaisbach</t>
  </si>
  <si>
    <t>Adolf Wurth GmbH &amp; Co. KG</t>
  </si>
  <si>
    <t>31008-6337</t>
  </si>
  <si>
    <t>Byron</t>
  </si>
  <si>
    <t>396JR LLC</t>
  </si>
  <si>
    <t>General Electric + Allied Signal CFE738-1-1B</t>
  </si>
  <si>
    <t>Falcon 2000</t>
  </si>
  <si>
    <t>N507DJ Falcon LLC</t>
  </si>
  <si>
    <t>78249-3555</t>
  </si>
  <si>
    <t>Rolls-Royce AE 3007</t>
  </si>
  <si>
    <t>750(W) (Citation X)</t>
  </si>
  <si>
    <t>(W) (Citation X)</t>
  </si>
  <si>
    <t>TJH Falcon LLC</t>
  </si>
  <si>
    <t>92149-0549</t>
  </si>
  <si>
    <t>Pratt &amp; Whitney Canada PW500</t>
  </si>
  <si>
    <t>550 (Citation Bravo)</t>
  </si>
  <si>
    <t>(Citation Bravo)</t>
  </si>
  <si>
    <t>Falcon Aviation Ltd. Co.</t>
  </si>
  <si>
    <t>505 JetRanger X</t>
  </si>
  <si>
    <t>JetRanger X</t>
  </si>
  <si>
    <t>Bell Helicopter</t>
  </si>
  <si>
    <t>Avions Marcel Dassault</t>
  </si>
  <si>
    <t>Young Family Aviation LLC</t>
  </si>
  <si>
    <t>75201-3302</t>
  </si>
  <si>
    <t>Wpe Holdings Inc.</t>
  </si>
  <si>
    <t>Woolbright Falcon LLC</t>
  </si>
  <si>
    <t>MT,OR</t>
  </si>
  <si>
    <t>Wilson Aviation LLC [Mt/Or/Wa-Usa]</t>
  </si>
  <si>
    <t>97603-1961</t>
  </si>
  <si>
    <t>Klamath Falls</t>
  </si>
  <si>
    <t>Wild Boar LLC</t>
  </si>
  <si>
    <t>West Dry Creek Management LLC</t>
  </si>
  <si>
    <t>Pilot Point</t>
  </si>
  <si>
    <t>Waterski Boats Of Dallas LLC</t>
  </si>
  <si>
    <t>81637-9706</t>
  </si>
  <si>
    <t>NM,CO</t>
  </si>
  <si>
    <t>Gypsum</t>
  </si>
  <si>
    <t>WC Aviation LLC [Co,Nm-Usa]</t>
  </si>
  <si>
    <t>www.victoryoutreach.org</t>
  </si>
  <si>
    <t>Chino</t>
  </si>
  <si>
    <t>Victory Outreach La Puente</t>
  </si>
  <si>
    <t>Vaughan Aviation LLC</t>
  </si>
  <si>
    <t>1-809-543 0303</t>
  </si>
  <si>
    <t>Vase V Corp.</t>
  </si>
  <si>
    <t>Valley Air Express Inc.</t>
  </si>
  <si>
    <t>89104-3707</t>
  </si>
  <si>
    <t>Trilogy Investments Ag LLC</t>
  </si>
  <si>
    <t>Tpi Aircraft Interiors LLC</t>
  </si>
  <si>
    <t>48096-3907</t>
  </si>
  <si>
    <t>DE,MI</t>
  </si>
  <si>
    <t>Ray</t>
  </si>
  <si>
    <t>Tour America Inc.</t>
  </si>
  <si>
    <t>Brooklyn</t>
  </si>
  <si>
    <t>Total Aviation Corp.</t>
  </si>
  <si>
    <t>Franklin Park</t>
  </si>
  <si>
    <t>Toni Transportation LLC</t>
  </si>
  <si>
    <t>32176-3107</t>
  </si>
  <si>
    <t>Ormond Beach</t>
  </si>
  <si>
    <t>Tlo Aviation LLC</t>
  </si>
  <si>
    <t>1-217-228 6011</t>
  </si>
  <si>
    <t>62301-3473</t>
  </si>
  <si>
    <t>Quincy</t>
  </si>
  <si>
    <t>Titan International Inc.</t>
  </si>
  <si>
    <t>T5K 2L9</t>
  </si>
  <si>
    <t>Thompson Aviation Inc.</t>
  </si>
  <si>
    <t>1-321-773 3038</t>
  </si>
  <si>
    <t>1-321-773 3036</t>
  </si>
  <si>
    <t>32937-4419</t>
  </si>
  <si>
    <t>Indian Harbor Beach</t>
  </si>
  <si>
    <t>Tensor Engineering</t>
  </si>
  <si>
    <t>Des Peres</t>
  </si>
  <si>
    <t>TKR Aviation LLC +Top Shelf Aviation LLC</t>
  </si>
  <si>
    <t>78401-3700</t>
  </si>
  <si>
    <t>Susser, Sam L.</t>
  </si>
  <si>
    <t>www.sunelectric.com</t>
  </si>
  <si>
    <t>info@sunelectric.com</t>
  </si>
  <si>
    <t>1-432-580 9505</t>
  </si>
  <si>
    <t>1-432-580 9500</t>
  </si>
  <si>
    <t>79768-4293</t>
  </si>
  <si>
    <t>Odessa</t>
  </si>
  <si>
    <t>Sun Electric Services Inc.</t>
  </si>
  <si>
    <t>Boston Heights</t>
  </si>
  <si>
    <t>Star Capital Holdings LLC</t>
  </si>
  <si>
    <t>www.spruceland.ab.ca</t>
  </si>
  <si>
    <t>1-780-962 6333</t>
  </si>
  <si>
    <t>T7X 6A7</t>
  </si>
  <si>
    <t>Acheson</t>
  </si>
  <si>
    <t>Spruceland Millworks</t>
  </si>
  <si>
    <t>Slocum Law Firm</t>
  </si>
  <si>
    <t>Say, Tony S.</t>
  </si>
  <si>
    <t>33602-5300</t>
  </si>
  <si>
    <t>SN 181 LLC</t>
  </si>
  <si>
    <t>97002-9411</t>
  </si>
  <si>
    <t>S.M. Bennett &amp; M. Jordan Revocable Trust</t>
  </si>
  <si>
    <t>Runaway Adventures LLC</t>
  </si>
  <si>
    <t>www.royalair.com/cargo-charter</t>
  </si>
  <si>
    <t>dispatch@royalair.com</t>
  </si>
  <si>
    <t>248-666-3070;800-445-9724</t>
  </si>
  <si>
    <t>Garrett-AiResearch TFE731-4</t>
  </si>
  <si>
    <t>Falcon 50-4</t>
  </si>
  <si>
    <t>Royal Air Freight</t>
  </si>
  <si>
    <t>www.resmed.com</t>
  </si>
  <si>
    <t>CA,AZ</t>
  </si>
  <si>
    <t>Resmed Inc.</t>
  </si>
  <si>
    <t>1-630-842 1047</t>
  </si>
  <si>
    <t>Rdsair LLC</t>
  </si>
  <si>
    <t>Ra Expansion</t>
  </si>
  <si>
    <t>22314-2840</t>
  </si>
  <si>
    <t>Alexandria</t>
  </si>
  <si>
    <t>Pmdg Flight Operations LLC</t>
  </si>
  <si>
    <t>www.pdvsa.com</t>
  </si>
  <si>
    <t>Petroleos De Venezuela S.A.</t>
  </si>
  <si>
    <t>Peter Pan Bus Lines</t>
  </si>
  <si>
    <t>Watermill</t>
  </si>
  <si>
    <t>Panorama Aviation Services Inc.</t>
  </si>
  <si>
    <t>07960-4654</t>
  </si>
  <si>
    <t>P &amp; e Properties Inc.</t>
  </si>
  <si>
    <t>www.outbacksteakhouse.com</t>
  </si>
  <si>
    <t>Outback Steakhouse Of Florida Inc.</t>
  </si>
  <si>
    <t>www.nobilityhomes.com</t>
  </si>
  <si>
    <t>1-352-732 5157</t>
  </si>
  <si>
    <t>Ocala</t>
  </si>
  <si>
    <t>Nobility Homes Inc.</t>
  </si>
  <si>
    <t>1-214-661 7474</t>
  </si>
  <si>
    <t>75201-7826</t>
  </si>
  <si>
    <t>Newcastle Capital Group LLC</t>
  </si>
  <si>
    <t>www.neptuneaviation.com</t>
  </si>
  <si>
    <t>info@neptuneaviation.com</t>
  </si>
  <si>
    <t>406-542-0606</t>
  </si>
  <si>
    <t>Falcon 50-40</t>
  </si>
  <si>
    <t>Neptune Aviation Services Inc.</t>
  </si>
  <si>
    <t>N45ZF LLC</t>
  </si>
  <si>
    <t>N250AP LLC</t>
  </si>
  <si>
    <t>Magnolia</t>
  </si>
  <si>
    <t>Mid-South Investments LLC</t>
  </si>
  <si>
    <t>meregrass.com</t>
  </si>
  <si>
    <t>info@meregrass.com</t>
  </si>
  <si>
    <t>254-445-3322</t>
  </si>
  <si>
    <t>Dublin</t>
  </si>
  <si>
    <t>Meregrass, Inc.</t>
  </si>
  <si>
    <t>33487-2577</t>
  </si>
  <si>
    <t>Manhatten Travel LLC</t>
  </si>
  <si>
    <t>www.lacore.com</t>
  </si>
  <si>
    <t>75454-2218</t>
  </si>
  <si>
    <t>Melissa</t>
  </si>
  <si>
    <t>Lacore Enterprises LLC</t>
  </si>
  <si>
    <t>19899-1031</t>
  </si>
  <si>
    <t>LBC Aviation Partners LLC</t>
  </si>
  <si>
    <t>1-432-697 8099</t>
  </si>
  <si>
    <t>1-432-520 4000</t>
  </si>
  <si>
    <t>79708-0001</t>
  </si>
  <si>
    <t>Kent Companies</t>
  </si>
  <si>
    <t>www.ksfcounsel.com</t>
  </si>
  <si>
    <t>70163-1132</t>
  </si>
  <si>
    <t>Kahn Swick &amp; Foti LLC</t>
  </si>
  <si>
    <t>KBC Aviation LLC</t>
  </si>
  <si>
    <t>Justice Air Inc. [NY-USA]</t>
  </si>
  <si>
    <t>28562-7071</t>
  </si>
  <si>
    <t>Jetx Aviation LLC [NC-USA]</t>
  </si>
  <si>
    <t>77478-2819</t>
  </si>
  <si>
    <t>Sugar Land</t>
  </si>
  <si>
    <t>Jackpot Jet LLC</t>
  </si>
  <si>
    <t>JBS Aviation LLC</t>
  </si>
  <si>
    <t>www.jrferche.com</t>
  </si>
  <si>
    <t>1-320-393 4625</t>
  </si>
  <si>
    <t>56367-7704</t>
  </si>
  <si>
    <t>Rice</t>
  </si>
  <si>
    <t>J.R. Ferche Inc.</t>
  </si>
  <si>
    <t>Isaac Global Holdings LLC</t>
  </si>
  <si>
    <t>32615-7456</t>
  </si>
  <si>
    <t>Alachua</t>
  </si>
  <si>
    <t>International Skychase Corp.</t>
  </si>
  <si>
    <t>Monterrey</t>
  </si>
  <si>
    <t>Ilex Negocios S.A. De C.V.</t>
  </si>
  <si>
    <t>63775-1597</t>
  </si>
  <si>
    <t>Perryville</t>
  </si>
  <si>
    <t>Igh Aviation LLC</t>
  </si>
  <si>
    <t>Husted, Daniel S. (Dr.)</t>
  </si>
  <si>
    <t>L-1931</t>
  </si>
  <si>
    <t>Holding Aa-Oc S.A.R.L.</t>
  </si>
  <si>
    <t>Glen Allen</t>
  </si>
  <si>
    <t>Him Holdings Inc.</t>
  </si>
  <si>
    <t>37209-0025</t>
  </si>
  <si>
    <t>HHF Aviation LLC</t>
  </si>
  <si>
    <t>Grayton Leasing LLC</t>
  </si>
  <si>
    <t>1-702-256 4332</t>
  </si>
  <si>
    <t>Gallagher, Maurice J. &amp; Flynn, Timothy P</t>
  </si>
  <si>
    <t>1-817-870 9088</t>
  </si>
  <si>
    <t>76102-4904</t>
  </si>
  <si>
    <t>Four Sevens Oil Co.</t>
  </si>
  <si>
    <t>34243-2023</t>
  </si>
  <si>
    <t>Fi International Inc.</t>
  </si>
  <si>
    <t>99502-0906</t>
  </si>
  <si>
    <t>Falcon Group Iv LLC</t>
  </si>
  <si>
    <t>Falcon 50-179 LLC</t>
  </si>
  <si>
    <t>CT,DE</t>
  </si>
  <si>
    <t>Chester</t>
  </si>
  <si>
    <t>Falcon 50-054 LLC</t>
  </si>
  <si>
    <t>59715-5251</t>
  </si>
  <si>
    <t>Bozeman</t>
  </si>
  <si>
    <t>Falcon 105 LLC</t>
  </si>
  <si>
    <t>F50 Equipment Leasing LLC</t>
  </si>
  <si>
    <t>Employers Benefit Group LLC</t>
  </si>
  <si>
    <t>www.edcodisposal.com</t>
  </si>
  <si>
    <t>1-619-287 7555</t>
  </si>
  <si>
    <t>Lemon Grove</t>
  </si>
  <si>
    <t>Edco Disposal Corp.</t>
  </si>
  <si>
    <t>97034-2209</t>
  </si>
  <si>
    <t>Lake Oswego</t>
  </si>
  <si>
    <t>Eceg LLC</t>
  </si>
  <si>
    <t>Delhar Falcon LLC</t>
  </si>
  <si>
    <t>Easton</t>
  </si>
  <si>
    <t>Dac Acquisition Company LLC</t>
  </si>
  <si>
    <t>Cypress Investments LLC</t>
  </si>
  <si>
    <t>Chase Partners Ltd.</t>
  </si>
  <si>
    <t>1-203-661 6378</t>
  </si>
  <si>
    <t>1-203-661 6186</t>
  </si>
  <si>
    <t>06830-6005</t>
  </si>
  <si>
    <t>Falcon 50-4(W)</t>
  </si>
  <si>
    <t>4(W)</t>
  </si>
  <si>
    <t>Carrington Capital Management LLC</t>
  </si>
  <si>
    <t>www.cnlonline.com</t>
  </si>
  <si>
    <t>1-407-650 1262</t>
  </si>
  <si>
    <t>32801-3358</t>
  </si>
  <si>
    <t>CNL Group Services Inc.</t>
  </si>
  <si>
    <t>CH Aviation LLC</t>
  </si>
  <si>
    <t>C. Michael Brown Inc.</t>
  </si>
  <si>
    <t>Maiden</t>
  </si>
  <si>
    <t>C Aviation LLC</t>
  </si>
  <si>
    <t>Business Management Logistics LLC</t>
  </si>
  <si>
    <t>Brunner &amp; Lay Inc.</t>
  </si>
  <si>
    <t>1-402-567 7939</t>
  </si>
  <si>
    <t>1-402-467 7405</t>
  </si>
  <si>
    <t>Bridgemark Associates</t>
  </si>
  <si>
    <t>Brasil Negocios Participacoes Ltda.</t>
  </si>
  <si>
    <t>Boca Aircraft Maintenance LLC</t>
  </si>
  <si>
    <t>Farmers Branch</t>
  </si>
  <si>
    <t>Bernal Aviation Inc.</t>
  </si>
  <si>
    <t>Bar Development LLC + Kny Ventures LLC</t>
  </si>
  <si>
    <t>75225-6535</t>
  </si>
  <si>
    <t>Avatar Investments</t>
  </si>
  <si>
    <t>1-609-884 1771</t>
  </si>
  <si>
    <t>08204-4615</t>
  </si>
  <si>
    <t>Cape May</t>
  </si>
  <si>
    <t>Atlantic Shellfish Inc.</t>
  </si>
  <si>
    <t>Manassas</t>
  </si>
  <si>
    <t>Asas De Minas</t>
  </si>
  <si>
    <t>1-202-862 0777</t>
  </si>
  <si>
    <t>20036-4213</t>
  </si>
  <si>
    <t>Architectural Air Ii LLC</t>
  </si>
  <si>
    <t>1-303-649 1777</t>
  </si>
  <si>
    <t>80112-4185</t>
  </si>
  <si>
    <t>Anschutz Corp.</t>
  </si>
  <si>
    <t>Lafayatte</t>
  </si>
  <si>
    <t>Allied Discount Tire Inc.</t>
  </si>
  <si>
    <t>33316-</t>
  </si>
  <si>
    <t>Alice Town Air Assets LLC</t>
  </si>
  <si>
    <t>Annapolis</t>
  </si>
  <si>
    <t>Airmav LLC</t>
  </si>
  <si>
    <t>www.aerovision.fr</t>
  </si>
  <si>
    <t>resa@aerovision.fr</t>
  </si>
  <si>
    <t>Le Bourget</t>
  </si>
  <si>
    <t>Aero Vision</t>
  </si>
  <si>
    <t>Palm Harbor</t>
  </si>
  <si>
    <t>Accelerated Aviation LLC</t>
  </si>
  <si>
    <t>OK,AR</t>
  </si>
  <si>
    <t>Colcord</t>
  </si>
  <si>
    <t>5S Jet LLC + Dawson Aero LLC</t>
  </si>
  <si>
    <t>303PM LLC</t>
  </si>
  <si>
    <t>1-303-394 4169</t>
  </si>
  <si>
    <t>80209-3601</t>
  </si>
  <si>
    <t>1CG LLC</t>
  </si>
  <si>
    <t>Honeywell TFE731-60</t>
  </si>
  <si>
    <t>Falcon 900EX EASY</t>
  </si>
  <si>
    <t>Falcon 900</t>
  </si>
  <si>
    <t>EX EASY</t>
  </si>
  <si>
    <t>Zeman Flugtechnik &amp; Logistik GmbH</t>
  </si>
  <si>
    <t>www.zaxbysfranchising.com</t>
  </si>
  <si>
    <t>30606-6138</t>
  </si>
  <si>
    <t>Falcon 900EX</t>
  </si>
  <si>
    <t>Zaxby's Franchising Inc.</t>
  </si>
  <si>
    <t>Falcon 900EX (LX)</t>
  </si>
  <si>
    <t>EX (LX)</t>
  </si>
  <si>
    <t>Zap Magic LLC</t>
  </si>
  <si>
    <t>Garrett-AiResearch TFE731-5</t>
  </si>
  <si>
    <t>Falcon 900B</t>
  </si>
  <si>
    <t>Zain Sd Fze</t>
  </si>
  <si>
    <t>Garrett-AiResearch TFE731-60</t>
  </si>
  <si>
    <t>Worldwide International Navigation Ltd.</t>
  </si>
  <si>
    <t>Falcon 900B(W)</t>
  </si>
  <si>
    <t>B(W)</t>
  </si>
  <si>
    <t>Western-T Eagle LLC</t>
  </si>
  <si>
    <t>Wesfal Services LLC</t>
  </si>
  <si>
    <t>1-212-893 9575</t>
  </si>
  <si>
    <t>1-212-893 9500</t>
  </si>
  <si>
    <t>Welsh Carson Anderson &amp; Stowe</t>
  </si>
  <si>
    <t>Helotes</t>
  </si>
  <si>
    <t>Weco West LLC</t>
  </si>
  <si>
    <t>78719-3339</t>
  </si>
  <si>
    <t>Webber, Neil</t>
  </si>
  <si>
    <t>www.wm.com</t>
  </si>
  <si>
    <t>1-281-443 3097</t>
  </si>
  <si>
    <t>1-281-443 3394</t>
  </si>
  <si>
    <t>77002-6711</t>
  </si>
  <si>
    <t>Waste Management Inc.</t>
  </si>
  <si>
    <t>Ward O'Hara Companies LLC</t>
  </si>
  <si>
    <t>79701-4766</t>
  </si>
  <si>
    <t>Wagner &amp; Brown Ltd.</t>
  </si>
  <si>
    <t>1-314-862 8000</t>
  </si>
  <si>
    <t>63105-1707</t>
  </si>
  <si>
    <t>WKC Corp.</t>
  </si>
  <si>
    <t>1-734-942 0084</t>
  </si>
  <si>
    <t>1-734-942 0580</t>
  </si>
  <si>
    <t>48242-1703</t>
  </si>
  <si>
    <t>WCF Aircraft Corp.</t>
  </si>
  <si>
    <t>1-800-622 9740</t>
  </si>
  <si>
    <t>33432-7446</t>
  </si>
  <si>
    <t>W &amp; W 61/63 LLC</t>
  </si>
  <si>
    <t>www.voluxis.com</t>
  </si>
  <si>
    <t>info@interflight.co.uk</t>
  </si>
  <si>
    <t>TN16 3BN</t>
  </si>
  <si>
    <t>Kent</t>
  </si>
  <si>
    <t>Westerham</t>
  </si>
  <si>
    <t>Voluxis</t>
  </si>
  <si>
    <t>www.victoryautomotivegroup.com</t>
  </si>
  <si>
    <t>1-734-495 3500</t>
  </si>
  <si>
    <t>Canton</t>
  </si>
  <si>
    <t>Victory Automotive Group Inc.</t>
  </si>
  <si>
    <t>Falcon 900EX (900DX)</t>
  </si>
  <si>
    <t>EX (900DX)</t>
  </si>
  <si>
    <t>Venture Logistics Trust</t>
  </si>
  <si>
    <t>www.ventech-eng.com</t>
  </si>
  <si>
    <t>Ventech Engineers International LLC</t>
  </si>
  <si>
    <t>1-561-790 4332</t>
  </si>
  <si>
    <t>1-561-793 9400</t>
  </si>
  <si>
    <t>33411-3670</t>
  </si>
  <si>
    <t>Vecellio Management Services Inc.</t>
  </si>
  <si>
    <t>www.vfc.com</t>
  </si>
  <si>
    <t>irrequest@vfc.com</t>
  </si>
  <si>
    <t>1-336-424 7631</t>
  </si>
  <si>
    <t>1-336-424 6000</t>
  </si>
  <si>
    <t>27408-3194</t>
  </si>
  <si>
    <t>Greensboro</t>
  </si>
  <si>
    <t>Vanity Fair Mills Inc.</t>
  </si>
  <si>
    <t>Honeywell TFE731-5</t>
  </si>
  <si>
    <t>Falcon 900C</t>
  </si>
  <si>
    <t>C</t>
  </si>
  <si>
    <t>www.uline.com</t>
  </si>
  <si>
    <t>Pleasant Prairie</t>
  </si>
  <si>
    <t>Uline Inc.</t>
  </si>
  <si>
    <t>Tvpx Statutory Trust 2017-0031</t>
  </si>
  <si>
    <t>Tvpx Msn 121 Statutory Trust</t>
  </si>
  <si>
    <t>1-206-782 7195</t>
  </si>
  <si>
    <t>1-206-783 3818</t>
  </si>
  <si>
    <t>Trident Seafood Corp.</t>
  </si>
  <si>
    <t>tricor.net</t>
  </si>
  <si>
    <t>info@tricor.net</t>
  </si>
  <si>
    <t>1-407-629 2040</t>
  </si>
  <si>
    <t>Winter Park</t>
  </si>
  <si>
    <t>Tricor International Corp.</t>
  </si>
  <si>
    <t>Trautwein Holdings LLC</t>
  </si>
  <si>
    <t>www.tradewindaviation.com</t>
  </si>
  <si>
    <t>info@tradewindaviation.com</t>
  </si>
  <si>
    <t>888-399-6705</t>
  </si>
  <si>
    <t>800-376-7922;203-267-3305</t>
  </si>
  <si>
    <t>Tradewind Aviation, LLC</t>
  </si>
  <si>
    <t>Jersey</t>
  </si>
  <si>
    <t>St. Lawrence</t>
  </si>
  <si>
    <t>Tower House Consultants Ltd.</t>
  </si>
  <si>
    <t>70116-2708</t>
  </si>
  <si>
    <t>Torres Iv, Sidney D.</t>
  </si>
  <si>
    <t>1-212-672 4500</t>
  </si>
  <si>
    <t>Tommy Hilfiger USA Inc.</t>
  </si>
  <si>
    <t>www.tollbrothers.com</t>
  </si>
  <si>
    <t>1-215-938 8010</t>
  </si>
  <si>
    <t>1-215-938 8037</t>
  </si>
  <si>
    <t>19044-2323</t>
  </si>
  <si>
    <t>Horsham</t>
  </si>
  <si>
    <t>Toll Brothers Inc.</t>
  </si>
  <si>
    <t>11510-5001</t>
  </si>
  <si>
    <t>Baldwin</t>
  </si>
  <si>
    <t>Titus Properties Ii Inc.</t>
  </si>
  <si>
    <t>B0M 1P0</t>
  </si>
  <si>
    <t>Tidnish Holdings Ltd.</t>
  </si>
  <si>
    <t>Tconfal Administracao De Bens Ltda.</t>
  </si>
  <si>
    <t>TPR Aviation LLC</t>
  </si>
  <si>
    <t>www.tbkbank.com</t>
  </si>
  <si>
    <t>Falcon 900EX (900DX) (W)</t>
  </si>
  <si>
    <t>EX (900DX) (W)</t>
  </si>
  <si>
    <t>TBK Bank</t>
  </si>
  <si>
    <t>+963-11-333-5505 (General)</t>
  </si>
  <si>
    <t>Syria</t>
  </si>
  <si>
    <t>Damascus</t>
  </si>
  <si>
    <t>Syrian Arab Air Force</t>
  </si>
  <si>
    <t>www.vtg.admin.ch</t>
  </si>
  <si>
    <t>info.lw@vtg.admin.ch (General)</t>
  </si>
  <si>
    <t>+41-31-324-3844 (General)</t>
  </si>
  <si>
    <t>Bern</t>
  </si>
  <si>
    <t>Swiss Air Force</t>
  </si>
  <si>
    <t>IM1 3DE</t>
  </si>
  <si>
    <t>Sublime Holdings Ltd.</t>
  </si>
  <si>
    <t>www.stephens.com</t>
  </si>
  <si>
    <t>1-501-377 2666</t>
  </si>
  <si>
    <t>1-501-377 2000</t>
  </si>
  <si>
    <t>Little Rock</t>
  </si>
  <si>
    <t>Stephens Group LLC</t>
  </si>
  <si>
    <t>1-801-553 2559</t>
  </si>
  <si>
    <t>Sandy</t>
  </si>
  <si>
    <t>Spenaero LLC</t>
  </si>
  <si>
    <t>www.ejercitodelaire.mde.es</t>
  </si>
  <si>
    <t>+34-91-503-2000 (General)</t>
  </si>
  <si>
    <t>Spanish Air Force</t>
  </si>
  <si>
    <t>1-305-625 4171</t>
  </si>
  <si>
    <t>Southern Glazer's Wine &amp; Spirits LLC</t>
  </si>
  <si>
    <t>Sonic Automotive Inc.</t>
  </si>
  <si>
    <t>10028-0130</t>
  </si>
  <si>
    <t>Snail's Pace Aviation LLC</t>
  </si>
  <si>
    <t>Skylane LP</t>
  </si>
  <si>
    <t>Simca</t>
  </si>
  <si>
    <t>Silver Ventures Inc.</t>
  </si>
  <si>
    <t>www.silabs.com</t>
  </si>
  <si>
    <t>1-512-416 8500</t>
  </si>
  <si>
    <t>Silicon Laboratories</t>
  </si>
  <si>
    <t>www.signatureflight.com</t>
  </si>
  <si>
    <t>UGN@signatureflight.com (General)</t>
  </si>
  <si>
    <t>847-336-9320</t>
  </si>
  <si>
    <t>847-336-9220 (General)</t>
  </si>
  <si>
    <t>Signature Flight Support, Waukegan</t>
  </si>
  <si>
    <t>shortstop.com.au</t>
  </si>
  <si>
    <t>learjet@mira.net</t>
  </si>
  <si>
    <t>+61-3-9379-9299;+61-1300-727412</t>
  </si>
  <si>
    <t>VIC</t>
  </si>
  <si>
    <t>Essendon Airport</t>
  </si>
  <si>
    <t>Shortstop Jet Charter</t>
  </si>
  <si>
    <t>Sherwood Forest Aviation LLC</t>
  </si>
  <si>
    <t>21209-2385</t>
  </si>
  <si>
    <t>Shamrock Air LLC</t>
  </si>
  <si>
    <t>60606-4637</t>
  </si>
  <si>
    <t>Shalit, Ilan J.</t>
  </si>
  <si>
    <t>www.selectequity.com</t>
  </si>
  <si>
    <t>1-212-475 8335</t>
  </si>
  <si>
    <t>Select Equity Group</t>
  </si>
  <si>
    <t>94520-1122</t>
  </si>
  <si>
    <t>Seecon Builders Inc.</t>
  </si>
  <si>
    <t>28204-2256</t>
  </si>
  <si>
    <t>Seashore Holdings Inc.</t>
  </si>
  <si>
    <t>Scarlet Capital LLC</t>
  </si>
  <si>
    <t>www.sas.com</t>
  </si>
  <si>
    <t>1-919-677 4444</t>
  </si>
  <si>
    <t>1-919-677 8000</t>
  </si>
  <si>
    <t>27513-2414</t>
  </si>
  <si>
    <t>Cary</t>
  </si>
  <si>
    <t>Sas Institute Inc.</t>
  </si>
  <si>
    <t>www.salzburgjetaviation.com</t>
  </si>
  <si>
    <t>+43-662-8580 9090</t>
  </si>
  <si>
    <t>Salzburg</t>
  </si>
  <si>
    <t>SalzburgJetAviation GmbH</t>
  </si>
  <si>
    <t>1-815-932 9010</t>
  </si>
  <si>
    <t>1-630-887 8300</t>
  </si>
  <si>
    <t>60559-1254</t>
  </si>
  <si>
    <t>Westmont</t>
  </si>
  <si>
    <t>Safeway Insurance Co.</t>
  </si>
  <si>
    <t>SL Falcon LLC</t>
  </si>
  <si>
    <t>30101-4040</t>
  </si>
  <si>
    <t>GA,NC</t>
  </si>
  <si>
    <t>Acworth</t>
  </si>
  <si>
    <t>SBK Capital LLC</t>
  </si>
  <si>
    <t>www.rusjet.aero</t>
  </si>
  <si>
    <t>info@rusjet.aero</t>
  </si>
  <si>
    <t>RusJet Aircompany</t>
  </si>
  <si>
    <t>www.airforce.gov.my</t>
  </si>
  <si>
    <t>+60-3-2117-1133 (General)</t>
  </si>
  <si>
    <t>Royal Malaysian Air Force</t>
  </si>
  <si>
    <t>www.vno.com</t>
  </si>
  <si>
    <t>1-212-894 7000</t>
  </si>
  <si>
    <t>Roth, Stephen</t>
  </si>
  <si>
    <t>26101-4628</t>
  </si>
  <si>
    <t>WV</t>
  </si>
  <si>
    <t>West Virginia</t>
  </si>
  <si>
    <t>Parkersburg</t>
  </si>
  <si>
    <t>Ross Airplane LLC</t>
  </si>
  <si>
    <t>1-480-895 0136</t>
  </si>
  <si>
    <t>1-480-895 9200</t>
  </si>
  <si>
    <t>85248-7463</t>
  </si>
  <si>
    <t>Sun Lakes</t>
  </si>
  <si>
    <t>Robson Communities Inc.</t>
  </si>
  <si>
    <t>80021-2731</t>
  </si>
  <si>
    <t>Broomfield</t>
  </si>
  <si>
    <t>Richard F. Schaden, P.C.</t>
  </si>
  <si>
    <t>+91-91-22-2615 7071</t>
  </si>
  <si>
    <t>+91-91-22-2626 8000</t>
  </si>
  <si>
    <t>Reliance Commercial Dealers Pvt. Ltd.</t>
  </si>
  <si>
    <t>MK14 6GD</t>
  </si>
  <si>
    <t>Milton Keynes</t>
  </si>
  <si>
    <t>Reijets Ltd.</t>
  </si>
  <si>
    <t>96819-1842</t>
  </si>
  <si>
    <t>MT,HI</t>
  </si>
  <si>
    <t>Reed Point Ranch LLC</t>
  </si>
  <si>
    <t>1-615-321 0111</t>
  </si>
  <si>
    <t>37027-5266</t>
  </si>
  <si>
    <t>Brentwood</t>
  </si>
  <si>
    <t>Real World Tours Inc.</t>
  </si>
  <si>
    <t>Raleigh</t>
  </si>
  <si>
    <t>Ranella Consulting Inc.</t>
  </si>
  <si>
    <t>Ranch Stadium Equipment Leasing Inc.</t>
  </si>
  <si>
    <t>www.rpmxconstruction.com</t>
  </si>
  <si>
    <t>1-214-239 4722</t>
  </si>
  <si>
    <t>75024-4207</t>
  </si>
  <si>
    <t>RPM Xconstruction LLC</t>
  </si>
  <si>
    <t>RCK Aviation LLC</t>
  </si>
  <si>
    <t>Rancho Cucamonga</t>
  </si>
  <si>
    <t>R &amp; S Aviation Inc.</t>
  </si>
  <si>
    <t>Pushpak Inc.</t>
  </si>
  <si>
    <t>Puru Aviation Ltd.</t>
  </si>
  <si>
    <t>www.potashcorp.com</t>
  </si>
  <si>
    <t>1-306-933 8550</t>
  </si>
  <si>
    <t>1-306-933 8500</t>
  </si>
  <si>
    <t>S7K 7G3</t>
  </si>
  <si>
    <t>Saskatoon</t>
  </si>
  <si>
    <t>Potash Corporation Of Saskatchewan Inc.</t>
  </si>
  <si>
    <t>1-910-772 6600</t>
  </si>
  <si>
    <t>28412-6461</t>
  </si>
  <si>
    <t>Pharmaceutical Product Development</t>
  </si>
  <si>
    <t>penrose-llc.com</t>
  </si>
  <si>
    <t>1-817-870 9777</t>
  </si>
  <si>
    <t>76164-8246</t>
  </si>
  <si>
    <t>Penrose LLC</t>
  </si>
  <si>
    <t>www.provair.com</t>
  </si>
  <si>
    <t>1-855-576 3948</t>
  </si>
  <si>
    <t>A1A 5B5</t>
  </si>
  <si>
    <t>St. John's Airport</t>
  </si>
  <si>
    <t>Pal Aerospace Ltd.</t>
  </si>
  <si>
    <t>1-360-659 4216</t>
  </si>
  <si>
    <t>1-360-653 4266</t>
  </si>
  <si>
    <t>83422-0774</t>
  </si>
  <si>
    <t>Driggs</t>
  </si>
  <si>
    <t>Pacific Marine Leasing Inc.</t>
  </si>
  <si>
    <t>1-206-332 1201</t>
  </si>
  <si>
    <t>1-206-332 1221</t>
  </si>
  <si>
    <t>98101-3800</t>
  </si>
  <si>
    <t>Pacific Coast Feather Co.</t>
  </si>
  <si>
    <t>75220-8109</t>
  </si>
  <si>
    <t>PHH Leasing LLC</t>
  </si>
  <si>
    <t>80202-1325</t>
  </si>
  <si>
    <t>Overthrust Transport LLC</t>
  </si>
  <si>
    <t>www.shutterstock.com</t>
  </si>
  <si>
    <t>1-646-419 4452</t>
  </si>
  <si>
    <t>Oringer, Jon</t>
  </si>
  <si>
    <t>Orbis Participacoes e Empreend. S/A</t>
  </si>
  <si>
    <t>www.omni.pt</t>
  </si>
  <si>
    <t>omni@omni.pt;sales@omni.pt</t>
  </si>
  <si>
    <t>+351-21-945-7569;+351-21-445-8686</t>
  </si>
  <si>
    <t>+351-21-445-8600;+351-21-945-7560;+351-91-871-0955</t>
  </si>
  <si>
    <t>2740-303</t>
  </si>
  <si>
    <t>Porto Salvo</t>
  </si>
  <si>
    <t>Omni Aviacao e Tecnologia S.A.</t>
  </si>
  <si>
    <t>www.oceanmazda.com</t>
  </si>
  <si>
    <t>1-786-464 1100</t>
  </si>
  <si>
    <t>Ocean Mazda</t>
  </si>
  <si>
    <t>Charlottesville</t>
  </si>
  <si>
    <t>Oakwood Books Inc.</t>
  </si>
  <si>
    <t>www.northwesternmutual.com</t>
  </si>
  <si>
    <t>1-414-271 1444</t>
  </si>
  <si>
    <t>53202-4703</t>
  </si>
  <si>
    <t>Northwestern Mutual Life Insurance Co.</t>
  </si>
  <si>
    <t>www.nabancard.com</t>
  </si>
  <si>
    <t>North American Bancard Holdings LLC</t>
  </si>
  <si>
    <t>www.noregon.com</t>
  </si>
  <si>
    <t>27409-9654</t>
  </si>
  <si>
    <t>Noregon Systems Inc.</t>
  </si>
  <si>
    <t>Hoboken</t>
  </si>
  <si>
    <t>Newell Brands Inc.</t>
  </si>
  <si>
    <t>93105-3182</t>
  </si>
  <si>
    <t>New Shan Air LLC</t>
  </si>
  <si>
    <t>www.newcountry.com</t>
  </si>
  <si>
    <t>1-518-584 7700</t>
  </si>
  <si>
    <t>12866-7153</t>
  </si>
  <si>
    <t>New Country Motor Car Group Inc.</t>
  </si>
  <si>
    <t>1-407-313 2255</t>
  </si>
  <si>
    <t>1-800-451 3174</t>
  </si>
  <si>
    <t>32822-4423</t>
  </si>
  <si>
    <t>National Air Cargo Holdings Inc.</t>
  </si>
  <si>
    <t>1-260-625 4211</t>
  </si>
  <si>
    <t>46814-9103</t>
  </si>
  <si>
    <t>Fort Wayne</t>
  </si>
  <si>
    <t>N83 Charlie Inc.</t>
  </si>
  <si>
    <t>90803-3936</t>
  </si>
  <si>
    <t>Long Beach</t>
  </si>
  <si>
    <t>N48KZ LLC</t>
  </si>
  <si>
    <t>Myers Auto Group LLC</t>
  </si>
  <si>
    <t>77024-1385</t>
  </si>
  <si>
    <t>Moody Realty Corp.</t>
  </si>
  <si>
    <t>Mondre, Gregory K.</t>
  </si>
  <si>
    <t>Moinian Jet One Holdings LLC</t>
  </si>
  <si>
    <t>Kalispell</t>
  </si>
  <si>
    <t>Michael L. Goguen Trust</t>
  </si>
  <si>
    <t>NH,CO</t>
  </si>
  <si>
    <t>Michael A. Krupka 2006 Investment Trust</t>
  </si>
  <si>
    <t>Mehm LLC</t>
  </si>
  <si>
    <t>www.mckesson.com</t>
  </si>
  <si>
    <t>1-415-983 7160</t>
  </si>
  <si>
    <t>1-415-983 8300</t>
  </si>
  <si>
    <t>94104-5203</t>
  </si>
  <si>
    <t>Mckesson Corp.</t>
  </si>
  <si>
    <t>78006-2338</t>
  </si>
  <si>
    <t>Mbogo Energy LLC</t>
  </si>
  <si>
    <t>www.maxonlift.com</t>
  </si>
  <si>
    <t>1-562-464 0099</t>
  </si>
  <si>
    <t>90670-2221</t>
  </si>
  <si>
    <t>Santa Fe Springs</t>
  </si>
  <si>
    <t>Maxon Lift Corp.</t>
  </si>
  <si>
    <t>Maverick Aire LLC</t>
  </si>
  <si>
    <t>99006-5360</t>
  </si>
  <si>
    <t>Deer Park</t>
  </si>
  <si>
    <t>Maverick Air Ii LLC [Wa-Usa] +Egg Ii LLC</t>
  </si>
  <si>
    <t>www.massmutual.com</t>
  </si>
  <si>
    <t>1-413-744 6005</t>
  </si>
  <si>
    <t>1-413-744 8812</t>
  </si>
  <si>
    <t>01111-0001</t>
  </si>
  <si>
    <t>Massachusetts Mutual Life Insurance Co.</t>
  </si>
  <si>
    <t>Union</t>
  </si>
  <si>
    <t>Mason Aviation LLC</t>
  </si>
  <si>
    <t>www.martinventures.com</t>
  </si>
  <si>
    <t>1-615-829 7300</t>
  </si>
  <si>
    <t>37203-4854</t>
  </si>
  <si>
    <t>Martin Companies LLC, The</t>
  </si>
  <si>
    <t>1-650-493 5319</t>
  </si>
  <si>
    <t>1-650-494 1400</t>
  </si>
  <si>
    <t>Marcus &amp; Millichap Co.</t>
  </si>
  <si>
    <t>19810-4809</t>
  </si>
  <si>
    <t>MY Air Holdings LLC</t>
  </si>
  <si>
    <t>71601-4453</t>
  </si>
  <si>
    <t>Pine Bluff</t>
  </si>
  <si>
    <t>M. Hixson Aviation LLC</t>
  </si>
  <si>
    <t>92101-1102</t>
  </si>
  <si>
    <t>M Investments LLC</t>
  </si>
  <si>
    <t>1050-132</t>
  </si>
  <si>
    <t>Lisbon</t>
  </si>
  <si>
    <t>Luxaviation Portugal</t>
  </si>
  <si>
    <t>charter.belgium@luxaviation.com</t>
  </si>
  <si>
    <t>+32-2-720-58-80 (General);+32-2-712-53-41</t>
  </si>
  <si>
    <t>Belgium</t>
  </si>
  <si>
    <t>Zaventem</t>
  </si>
  <si>
    <t>Luxaviation Belgium</t>
  </si>
  <si>
    <t>www.lukoil.ru</t>
  </si>
  <si>
    <t>avia@lukoil.ru</t>
  </si>
  <si>
    <t>+7-7-495-933 1637</t>
  </si>
  <si>
    <t>+7-7-495-983 2222</t>
  </si>
  <si>
    <t>Lukoil Co.</t>
  </si>
  <si>
    <t>www.lowes.com</t>
  </si>
  <si>
    <t>1-336-658 4000</t>
  </si>
  <si>
    <t>28117-8520</t>
  </si>
  <si>
    <t>Mooresville</t>
  </si>
  <si>
    <t>Lowe's Companies Inc.</t>
  </si>
  <si>
    <t>1-610-374 4040</t>
  </si>
  <si>
    <t>Wyomissing</t>
  </si>
  <si>
    <t>Loomis Co.</t>
  </si>
  <si>
    <t>Longest Day International Ltd.</t>
  </si>
  <si>
    <t>Marble Falls</t>
  </si>
  <si>
    <t>Lonestar Avalanche LLC</t>
  </si>
  <si>
    <t>78701-3836</t>
  </si>
  <si>
    <t>Loddie Naymola Charitable Foundation</t>
  </si>
  <si>
    <t>80202-6309</t>
  </si>
  <si>
    <t>Lla Operations LLC</t>
  </si>
  <si>
    <t>33140-4538</t>
  </si>
  <si>
    <t>Litani Air LLC</t>
  </si>
  <si>
    <t>www.lifetimefitness.com</t>
  </si>
  <si>
    <t>1-952-947 9137</t>
  </si>
  <si>
    <t>1-952-229 7120</t>
  </si>
  <si>
    <t>55317-4560</t>
  </si>
  <si>
    <t>Chanhassen</t>
  </si>
  <si>
    <t>Life Time Inc.</t>
  </si>
  <si>
    <t>www.libertymedia.com</t>
  </si>
  <si>
    <t>investor@libertymedia.com</t>
  </si>
  <si>
    <t>1-720-875 5382</t>
  </si>
  <si>
    <t>1-720-875 4313</t>
  </si>
  <si>
    <t>80112-7009</t>
  </si>
  <si>
    <t>Liberty Media Corp.</t>
  </si>
  <si>
    <t>Leite, Luis Felipe P Dutra</t>
  </si>
  <si>
    <t>Mishawaka</t>
  </si>
  <si>
    <t>Leep Enterprises LLC</t>
  </si>
  <si>
    <t>Leconte Dassault LLC</t>
  </si>
  <si>
    <t>www.harris.com</t>
  </si>
  <si>
    <t>1-321-727 9100</t>
  </si>
  <si>
    <t>L3HARRIS Technologies Inc.</t>
  </si>
  <si>
    <t>1-480-948 2910</t>
  </si>
  <si>
    <t>85255-6456</t>
  </si>
  <si>
    <t>Konfara Co.</t>
  </si>
  <si>
    <t>1-817-348 8010</t>
  </si>
  <si>
    <t>1-817-348 8100</t>
  </si>
  <si>
    <t>Kleinheinz Capital Partners Inc.</t>
  </si>
  <si>
    <t>www.kleintools.com</t>
  </si>
  <si>
    <t>1-847-677 9500</t>
  </si>
  <si>
    <t>Lincolnshire</t>
  </si>
  <si>
    <t>Klein Tools Inc.</t>
  </si>
  <si>
    <t>Kitplanes Trust, The</t>
  </si>
  <si>
    <t>West Bend</t>
  </si>
  <si>
    <t>Kilian Management Services Inc.</t>
  </si>
  <si>
    <t>Kalamazoo</t>
  </si>
  <si>
    <t>Kalamazoo Group Ii LLC</t>
  </si>
  <si>
    <t>www.kslcapital.com</t>
  </si>
  <si>
    <t>1-720-284 6400</t>
  </si>
  <si>
    <t>80206-5144</t>
  </si>
  <si>
    <t>KSL Capital Partners LLC</t>
  </si>
  <si>
    <t>KCK Bermuda Ltd.</t>
  </si>
  <si>
    <t>1-609-219 0799</t>
  </si>
  <si>
    <t>1-609-896 3111</t>
  </si>
  <si>
    <t>08648-2309</t>
  </si>
  <si>
    <t>Joseph Jingoli &amp; Son Inc.</t>
  </si>
  <si>
    <t>Jones Management Services</t>
  </si>
  <si>
    <t>V6C 1C7</t>
  </si>
  <si>
    <t>Vancouver</t>
  </si>
  <si>
    <t>Jim Pattison Group</t>
  </si>
  <si>
    <t>www.jdm.org</t>
  </si>
  <si>
    <t>70047-1089</t>
  </si>
  <si>
    <t>Destrehan</t>
  </si>
  <si>
    <t>Jesse Duplantis Ministries</t>
  </si>
  <si>
    <t>Jas Air LLC</t>
  </si>
  <si>
    <t>Falcon 900 [AMASCOS 100]</t>
  </si>
  <si>
    <t>72114-5644</t>
  </si>
  <si>
    <t>North Little Rock</t>
  </si>
  <si>
    <t>James Frank Lyon Jr. Revocable Trust</t>
  </si>
  <si>
    <t>JVG Holdings Corp.</t>
  </si>
  <si>
    <t>37205-3419</t>
  </si>
  <si>
    <t>JRB Aviation LLC</t>
  </si>
  <si>
    <t>06831-5300</t>
  </si>
  <si>
    <t>JJ Air LLC [CT-USA]</t>
  </si>
  <si>
    <t>www.jcdecaux.com</t>
  </si>
  <si>
    <t>Neuilly Sur Seine</t>
  </si>
  <si>
    <t>J.C. Decaux S.A.</t>
  </si>
  <si>
    <t>72034-9453</t>
  </si>
  <si>
    <t>Conway</t>
  </si>
  <si>
    <t>J &amp; W Jet Sales LLC</t>
  </si>
  <si>
    <t>www.myitworks.com</t>
  </si>
  <si>
    <t>1-888-711 3760</t>
  </si>
  <si>
    <t>1-941-348 6650</t>
  </si>
  <si>
    <t>It Works Global</t>
  </si>
  <si>
    <t>Ironwood Leasing LLC</t>
  </si>
  <si>
    <t>International Aviation Holdings Inc.</t>
  </si>
  <si>
    <t>Coatesville</t>
  </si>
  <si>
    <t>Imp Inc.</t>
  </si>
  <si>
    <t>55391-1689</t>
  </si>
  <si>
    <t>Wayzata</t>
  </si>
  <si>
    <t>Imagine! Print Solutions Inc.</t>
  </si>
  <si>
    <t>Lugano</t>
  </si>
  <si>
    <t>Ifimi S.A.</t>
  </si>
  <si>
    <t>www.hyperion-aviation.com/</t>
  </si>
  <si>
    <t>fly@hyperion-aviation.com</t>
  </si>
  <si>
    <t>LQA3290</t>
  </si>
  <si>
    <t>Hyperion Aviation Ltd.</t>
  </si>
  <si>
    <t>27608-1370</t>
  </si>
  <si>
    <t>Hudson Takeoff LLC</t>
  </si>
  <si>
    <t>97702-1224</t>
  </si>
  <si>
    <t>Bend</t>
  </si>
  <si>
    <t>Howard Matthew Day Living Trust</t>
  </si>
  <si>
    <t>www.hcahealthcare.con</t>
  </si>
  <si>
    <t>1-615-344 9551</t>
  </si>
  <si>
    <t>37203-6527</t>
  </si>
  <si>
    <t>Hospital Corporation Of America</t>
  </si>
  <si>
    <t>Hong Kong Shi Zong Group Holdings Co.</t>
  </si>
  <si>
    <t>www.homedepot.com</t>
  </si>
  <si>
    <t>1-770-955 1817</t>
  </si>
  <si>
    <t>1-770-433 8211</t>
  </si>
  <si>
    <t>30336-1508</t>
  </si>
  <si>
    <t>Home Depot Inc.</t>
  </si>
  <si>
    <t>Hines Holdings Inc.</t>
  </si>
  <si>
    <t>Modifications/Completions/Overhaul, Helicopter Air Services</t>
  </si>
  <si>
    <t>www.htshelicopters.com/home.php</t>
  </si>
  <si>
    <t>pilonm@htshelicopters.com</t>
  </si>
  <si>
    <t>503-776-9304</t>
  </si>
  <si>
    <t>503-776-9300</t>
  </si>
  <si>
    <t>Helicopter Transport Services, Inc.</t>
  </si>
  <si>
    <t>11747-3232</t>
  </si>
  <si>
    <t>Haugland Group Aviation LLC</t>
  </si>
  <si>
    <t>T2P 3C4</t>
  </si>
  <si>
    <t>Harvard Properties Inc.</t>
  </si>
  <si>
    <t>Frazer</t>
  </si>
  <si>
    <t>Harron Entertainment Company LLC</t>
  </si>
  <si>
    <t>Harrison Iii, Daniel J.</t>
  </si>
  <si>
    <t>Harbinbank Financial Leasing Co. Ltd.</t>
  </si>
  <si>
    <t>Hampton Holdings LLC</t>
  </si>
  <si>
    <t>www.gulfdistributing.com</t>
  </si>
  <si>
    <t>36607-1708</t>
  </si>
  <si>
    <t>Mobile</t>
  </si>
  <si>
    <t>Gulf Distributing Holdings LLC</t>
  </si>
  <si>
    <t>34102-6601</t>
  </si>
  <si>
    <t>Gulf Coast Commercial Corp.</t>
  </si>
  <si>
    <t>Guardian Aviation Services LLC</t>
  </si>
  <si>
    <t>www.greenleafcorporation.com</t>
  </si>
  <si>
    <t>1-814-763 4423</t>
  </si>
  <si>
    <t>1-814-763 2915</t>
  </si>
  <si>
    <t>16433-1040</t>
  </si>
  <si>
    <t>Saegertown</t>
  </si>
  <si>
    <t>Greenleaf Corp.</t>
  </si>
  <si>
    <t>Green Longhorn Air LLC</t>
  </si>
  <si>
    <t>www.greatamericaninsurancegroup.com</t>
  </si>
  <si>
    <t>contactus@gaig.com</t>
  </si>
  <si>
    <t>Great American Insurance Co.</t>
  </si>
  <si>
    <t>1-415-627 4501</t>
  </si>
  <si>
    <t>1-415-627 1054</t>
  </si>
  <si>
    <t>Golden Gate Capital Management</t>
  </si>
  <si>
    <t>84068-1407</t>
  </si>
  <si>
    <t>Gold, Alan D. &amp; Debbie L</t>
  </si>
  <si>
    <t>www.naibg.com</t>
  </si>
  <si>
    <t>1-404-442 5500</t>
  </si>
  <si>
    <t>Goddard Investment Group LLC</t>
  </si>
  <si>
    <t>www.globusmedical.com</t>
  </si>
  <si>
    <t>19403-5214</t>
  </si>
  <si>
    <t>Audubon</t>
  </si>
  <si>
    <t>Globus Medical</t>
  </si>
  <si>
    <t>67206-2936</t>
  </si>
  <si>
    <t>Wichita</t>
  </si>
  <si>
    <t>Globe Resources Group LLC</t>
  </si>
  <si>
    <t>1-405-858 9898</t>
  </si>
  <si>
    <t>1-405-858 9800</t>
  </si>
  <si>
    <t>73118-1116</t>
  </si>
  <si>
    <t>Glebe Group Inc.</t>
  </si>
  <si>
    <t>www.cablevision.com</t>
  </si>
  <si>
    <t>1-845-583 5769</t>
  </si>
  <si>
    <t>1-845-292 7550</t>
  </si>
  <si>
    <t>Liberty</t>
  </si>
  <si>
    <t>Gerry, Alan</t>
  </si>
  <si>
    <t>gewarren.com</t>
  </si>
  <si>
    <t>gewc@gewarren.com</t>
  </si>
  <si>
    <t>1-772-778 7100</t>
  </si>
  <si>
    <t>Vero Beach</t>
  </si>
  <si>
    <t>Falcon 900C(W)</t>
  </si>
  <si>
    <t>C(W)</t>
  </si>
  <si>
    <t>George E. Warren Corp.</t>
  </si>
  <si>
    <t>www.gazpromavia.ru</t>
  </si>
  <si>
    <t>gazpromavia@gazprom.ru</t>
  </si>
  <si>
    <t>Moscow Region</t>
  </si>
  <si>
    <t>Gazpromavia Aviation Enterprise</t>
  </si>
  <si>
    <t>Gallo, Victor Manuel</t>
  </si>
  <si>
    <t>97068-2010</t>
  </si>
  <si>
    <t>West Linn</t>
  </si>
  <si>
    <t>Gable S Corp.</t>
  </si>
  <si>
    <t>GW Aircraft Leasing LLC</t>
  </si>
  <si>
    <t>GVG Capital Group International Inc.</t>
  </si>
  <si>
    <t>H9R 5C7</t>
  </si>
  <si>
    <t>Pointe-Claire</t>
  </si>
  <si>
    <t>Future Electronics Inc.</t>
  </si>
  <si>
    <t>Big Sky</t>
  </si>
  <si>
    <t>Futcher, John E. &amp; Patricia A.</t>
  </si>
  <si>
    <t>Junction</t>
  </si>
  <si>
    <t>Fur Management &amp; Consulting LLC</t>
  </si>
  <si>
    <t>media.sirpa@inet.air.defense.gouv.fr (General)</t>
  </si>
  <si>
    <t>+33-1-4552-4321 (General);+33-1-4552-9062</t>
  </si>
  <si>
    <t>Paris Cedex</t>
  </si>
  <si>
    <t>French Air Force</t>
  </si>
  <si>
    <t>Fremont Group Management LP</t>
  </si>
  <si>
    <t>Free Bird Flight Ops LLC</t>
  </si>
  <si>
    <t>Frances Comer Revocable Trust</t>
  </si>
  <si>
    <t>www.flyingbulls.at</t>
  </si>
  <si>
    <t>info@flyingbulls.at</t>
  </si>
  <si>
    <t>+43-43-662-8580 9500</t>
  </si>
  <si>
    <t>+43-43-662-8580 9534</t>
  </si>
  <si>
    <t>Flying Bulls GmbH</t>
  </si>
  <si>
    <t>1-817-377 6219</t>
  </si>
  <si>
    <t>76109-4439</t>
  </si>
  <si>
    <t>Flyaway Inc. [TX-USA]</t>
  </si>
  <si>
    <t>11220-5306</t>
  </si>
  <si>
    <t>Falcone Vmt LLC</t>
  </si>
  <si>
    <t>10036-2714</t>
  </si>
  <si>
    <t>Falconagain Inc.</t>
  </si>
  <si>
    <t>77002-5215</t>
  </si>
  <si>
    <t>Falcon Hunter LLC</t>
  </si>
  <si>
    <t>Falcon Crest Holdings LLC</t>
  </si>
  <si>
    <t>Falcon 900ex Inc.</t>
  </si>
  <si>
    <t>Falcon 85 Holding Statutory Trust</t>
  </si>
  <si>
    <t>Falcon 622 Statutory Trust</t>
  </si>
  <si>
    <t>78232-1339</t>
  </si>
  <si>
    <t>Falco Elevair LLC</t>
  </si>
  <si>
    <t>www.morelifenow.org</t>
  </si>
  <si>
    <t>general@moorelife.org</t>
  </si>
  <si>
    <t>Branson</t>
  </si>
  <si>
    <t>Faith Life Church Inc. [MO-USA]</t>
  </si>
  <si>
    <t>www.flyinggroup.aero</t>
  </si>
  <si>
    <t>contact@flyinggroup.aero;antwerp@flyinggroup.aero;belgium@flyinggroup.aero</t>
  </si>
  <si>
    <t>+32-3-286 86 00</t>
  </si>
  <si>
    <t>B-2100</t>
  </si>
  <si>
    <t>Antwerp</t>
  </si>
  <si>
    <t>FLYINGGROUP</t>
  </si>
  <si>
    <t>FLY Jjj LLC</t>
  </si>
  <si>
    <t>1-703-624 8035</t>
  </si>
  <si>
    <t>20166-7722</t>
  </si>
  <si>
    <t>Dulles</t>
  </si>
  <si>
    <t>FJ 900 Inc.</t>
  </si>
  <si>
    <t>1-801-304 5550</t>
  </si>
  <si>
    <t>Evolution Insurance Brokers</t>
  </si>
  <si>
    <t>Equus 412 LLC</t>
  </si>
  <si>
    <t>48009-6103</t>
  </si>
  <si>
    <t>Equipment Holding Co.</t>
  </si>
  <si>
    <t>www.energytransfer.com</t>
  </si>
  <si>
    <t>1-214-981 0703</t>
  </si>
  <si>
    <t>1-214-981 0700</t>
  </si>
  <si>
    <t>75225-6142</t>
  </si>
  <si>
    <t>Energy Transfer Partners LP</t>
  </si>
  <si>
    <t>Encana Oil &amp; Gas (Usa) Inc.</t>
  </si>
  <si>
    <t>IM1 5PD</t>
  </si>
  <si>
    <t>Empterwik Special Services Ltd.</t>
  </si>
  <si>
    <t>www.emerson.com</t>
  </si>
  <si>
    <t>1-314-553 2000</t>
  </si>
  <si>
    <t>63136-1414</t>
  </si>
  <si>
    <t>Emerson Electric Co.</t>
  </si>
  <si>
    <t>El Jefe Express Ii LLC</t>
  </si>
  <si>
    <t>06830-6300</t>
  </si>
  <si>
    <t>Easy Leasing LLC</t>
  </si>
  <si>
    <t>Eagle Aviation International</t>
  </si>
  <si>
    <t>www.domemountainranch.com</t>
  </si>
  <si>
    <t>1-406-333 4361</t>
  </si>
  <si>
    <t>59027-6017</t>
  </si>
  <si>
    <t>Emigrant</t>
  </si>
  <si>
    <t>Dome Mountain Ranch</t>
  </si>
  <si>
    <t>www.discovery.com</t>
  </si>
  <si>
    <t>Discovery Communications Inc.</t>
  </si>
  <si>
    <t>Dino Corporation LLC</t>
  </si>
  <si>
    <t>Albuquerque</t>
  </si>
  <si>
    <t>Deponte, Brett</t>
  </si>
  <si>
    <t>Uruguay</t>
  </si>
  <si>
    <t>Montevideo</t>
  </si>
  <si>
    <t>Delucila S/A</t>
  </si>
  <si>
    <t>Delsey LLC</t>
  </si>
  <si>
    <t>www.dassaultfalconservice.com</t>
  </si>
  <si>
    <t>customerservice.lbg@dassault-falcon.com (Customer Service)</t>
  </si>
  <si>
    <t>+33-1-4934-2151 (General);+33-1-4934-3152 (Sales/Mkt)</t>
  </si>
  <si>
    <t>Dassault Falcon Service</t>
  </si>
  <si>
    <t>www.falconjet.com</t>
  </si>
  <si>
    <t>1-201-541 4619</t>
  </si>
  <si>
    <t>1-201-541 4554</t>
  </si>
  <si>
    <t>07643-1226</t>
  </si>
  <si>
    <t>Little Ferry</t>
  </si>
  <si>
    <t>Dassault Falcon Jet Corp.</t>
  </si>
  <si>
    <t>www.dassault-aviation.com</t>
  </si>
  <si>
    <t>+33-33-1-53 76 93 20</t>
  </si>
  <si>
    <t>+33-33-1-53 76 93 00</t>
  </si>
  <si>
    <t>Dassault Aviation S.A.</t>
  </si>
  <si>
    <t>Dartswift Inc.</t>
  </si>
  <si>
    <t>Medley</t>
  </si>
  <si>
    <t>Daroco Holdings LLC</t>
  </si>
  <si>
    <t>www.dc-aviation.com.mt</t>
  </si>
  <si>
    <t>malta-fbo@dc-aviation.com.mt (General);dispatch@dc-aviation.com.mt;finance@dc-aviation.com.mt (Fin. dept.)</t>
  </si>
  <si>
    <t>+356-21-375-973 (General)</t>
  </si>
  <si>
    <t>LQA 5000</t>
  </si>
  <si>
    <t>Gudja</t>
  </si>
  <si>
    <t>DC Aviation Ltd.</t>
  </si>
  <si>
    <t>63141-6368</t>
  </si>
  <si>
    <t>MO,DE</t>
  </si>
  <si>
    <t>Crown Diversified Holdings LLC</t>
  </si>
  <si>
    <t>www.cowen.com</t>
  </si>
  <si>
    <t>1-646-562 1010</t>
  </si>
  <si>
    <t>Cowen Inc.</t>
  </si>
  <si>
    <t>www.corning.com</t>
  </si>
  <si>
    <t>inquiries@corning.com</t>
  </si>
  <si>
    <t>1-607-974 9000</t>
  </si>
  <si>
    <t>14831-0001</t>
  </si>
  <si>
    <t>Corning</t>
  </si>
  <si>
    <t>Corning Inc.</t>
  </si>
  <si>
    <t>Cool Grove Equipment LLC</t>
  </si>
  <si>
    <t>08053-3425</t>
  </si>
  <si>
    <t>Marlton</t>
  </si>
  <si>
    <t>Conner Strong &amp; Buckelew Companies Inc.</t>
  </si>
  <si>
    <t>Collatos, William</t>
  </si>
  <si>
    <t>Fredericksberg</t>
  </si>
  <si>
    <t>Cochrane USA Inc.</t>
  </si>
  <si>
    <t>Emeryville</t>
  </si>
  <si>
    <t>Clif Bar &amp; Co.</t>
  </si>
  <si>
    <t>1-817-740 9000</t>
  </si>
  <si>
    <t>76106-1816</t>
  </si>
  <si>
    <t>NV,TX</t>
  </si>
  <si>
    <t>Cje Ii Inc.</t>
  </si>
  <si>
    <t>+27-27-21-426 1900</t>
  </si>
  <si>
    <t>Cape Town</t>
  </si>
  <si>
    <t>Cirano Investments 307 (Pty) Ltd.</t>
  </si>
  <si>
    <t>www.cintas-corp.com</t>
  </si>
  <si>
    <t>Mason</t>
  </si>
  <si>
    <t>Cintas Corp.</t>
  </si>
  <si>
    <t>www.cigna.com</t>
  </si>
  <si>
    <t>1-860-627 3070</t>
  </si>
  <si>
    <t>1-860-226 4664</t>
  </si>
  <si>
    <t>Windsor Locks</t>
  </si>
  <si>
    <t>Cigna Corp.</t>
  </si>
  <si>
    <t>Childress Klein Management Services LLC</t>
  </si>
  <si>
    <t>37212-2805</t>
  </si>
  <si>
    <t>Chesney, Kenny</t>
  </si>
  <si>
    <t>Ridgefield</t>
  </si>
  <si>
    <t>Chef's Warehouse Inc., The</t>
  </si>
  <si>
    <t>www.charlottepipe.com</t>
  </si>
  <si>
    <t>28235-5430</t>
  </si>
  <si>
    <t>Charlotte Pipe &amp; Foundry Co.</t>
  </si>
  <si>
    <t>Cequel Iii LLC</t>
  </si>
  <si>
    <t>48327-1671</t>
  </si>
  <si>
    <t>Ceb Aviation LLC</t>
  </si>
  <si>
    <t>T6H 4J8</t>
  </si>
  <si>
    <t>Cathton Investments Ltd.</t>
  </si>
  <si>
    <t>Dubois</t>
  </si>
  <si>
    <t>Cas Transportation LLC</t>
  </si>
  <si>
    <t>1-727-938 0727</t>
  </si>
  <si>
    <t>1-727-938 0160</t>
  </si>
  <si>
    <t>34689-3444</t>
  </si>
  <si>
    <t>Tarpon Springs</t>
  </si>
  <si>
    <t>Carpau Corp.</t>
  </si>
  <si>
    <t>75219-5405</t>
  </si>
  <si>
    <t>Cardinal Capital Partners Inc.</t>
  </si>
  <si>
    <t>Capital Buyers Of Delaware Inc.</t>
  </si>
  <si>
    <t>Milton</t>
  </si>
  <si>
    <t>Capital Asset Investments LLC</t>
  </si>
  <si>
    <t>Cancer Treatment Centers Of America</t>
  </si>
  <si>
    <t>60087-1480</t>
  </si>
  <si>
    <t>IL,DE</t>
  </si>
  <si>
    <t>CNH America LLC</t>
  </si>
  <si>
    <t>1-212-230 5092</t>
  </si>
  <si>
    <t>1-212-230 5050</t>
  </si>
  <si>
    <t>C.V. Starr &amp; Company Inc.</t>
  </si>
  <si>
    <t>Bva Operations LLC</t>
  </si>
  <si>
    <t>1-817-335 1079</t>
  </si>
  <si>
    <t>97204-2099</t>
  </si>
  <si>
    <t>Burnett Aviation Company Inc.</t>
  </si>
  <si>
    <t>06902-6907</t>
  </si>
  <si>
    <t>Building &amp; Land Technology Corp.</t>
  </si>
  <si>
    <t>97218-1001</t>
  </si>
  <si>
    <t>Brandon M. Lawson LLC</t>
  </si>
  <si>
    <t>Lenexa</t>
  </si>
  <si>
    <t>Brandmeyer Enterprises</t>
  </si>
  <si>
    <t>60173-5913</t>
  </si>
  <si>
    <t>Schaumburg</t>
  </si>
  <si>
    <t>Boler Co.</t>
  </si>
  <si>
    <t>www.bohlke.com</t>
  </si>
  <si>
    <t>aircharter@bohlke.com (General)</t>
  </si>
  <si>
    <t>340-772-5932</t>
  </si>
  <si>
    <t>340-778-9177 (General);800-653-9177 (Toll-Free)</t>
  </si>
  <si>
    <t>Kingshill, St. Croix</t>
  </si>
  <si>
    <t>Bohlke International Airways</t>
  </si>
  <si>
    <t>Blueport Trade 121 (Pty) Ltd.</t>
  </si>
  <si>
    <t>www.bloomberg.com</t>
  </si>
  <si>
    <t>1-212-940 1915</t>
  </si>
  <si>
    <t>1-212-318 2000</t>
  </si>
  <si>
    <t>NJ,NY</t>
  </si>
  <si>
    <t>Bloomberg Services LLC</t>
  </si>
  <si>
    <t>Bharat Forge Company Ltd.</t>
  </si>
  <si>
    <t>78701-4042</t>
  </si>
  <si>
    <t>Beyondatx LLC</t>
  </si>
  <si>
    <t>www.bestjetsintl.com</t>
  </si>
  <si>
    <t>info@bestjetsintl.com</t>
  </si>
  <si>
    <t>612-746-0802</t>
  </si>
  <si>
    <t xml:space="preserve">952-324-8920 </t>
  </si>
  <si>
    <t>Best Jets International, Inc.</t>
  </si>
  <si>
    <t>Corvallis</t>
  </si>
  <si>
    <t>Bertea Aviation Inc.</t>
  </si>
  <si>
    <t>www.beckshybrids.com</t>
  </si>
  <si>
    <t>1-800-937 2325</t>
  </si>
  <si>
    <t>Beck's Hybrids</t>
  </si>
  <si>
    <t>59030-9325</t>
  </si>
  <si>
    <t>Gardiner</t>
  </si>
  <si>
    <t>Bear Cub Aviation LLC</t>
  </si>
  <si>
    <t>1-406-586 1995</t>
  </si>
  <si>
    <t>59715-2453</t>
  </si>
  <si>
    <t>Barnard Aviation LLC</t>
  </si>
  <si>
    <t>Gent</t>
  </si>
  <si>
    <t>Baltair</t>
  </si>
  <si>
    <t>Hobbs</t>
  </si>
  <si>
    <t>BG Air LLC [NM-USA]</t>
  </si>
  <si>
    <t>1-425-688 9990</t>
  </si>
  <si>
    <t>98004-5608</t>
  </si>
  <si>
    <t>Azaair LLC</t>
  </si>
  <si>
    <t>Atlantic Property Services LLC</t>
  </si>
  <si>
    <t>At&amp;T Inc.</t>
  </si>
  <si>
    <t>Aspect Management Corp.</t>
  </si>
  <si>
    <t>68154-2607</t>
  </si>
  <si>
    <t>CA,NE</t>
  </si>
  <si>
    <t>Applied Underwriters Inc.</t>
  </si>
  <si>
    <t>20024-2805</t>
  </si>
  <si>
    <t>Anybill Financial Services Inc.</t>
  </si>
  <si>
    <t>www.anheuser-busch.com</t>
  </si>
  <si>
    <t>1-314-577 2900</t>
  </si>
  <si>
    <t>1-314-577 2000</t>
  </si>
  <si>
    <t>63118-1849</t>
  </si>
  <si>
    <t>Anheuser-Busch Inbev Worldwide Inc.</t>
  </si>
  <si>
    <t>Angerona Group Administration Ltd.</t>
  </si>
  <si>
    <t>1-972-644 3167</t>
  </si>
  <si>
    <t>Amrash Aviation LLC</t>
  </si>
  <si>
    <t>33477-9900</t>
  </si>
  <si>
    <t>DC,FL</t>
  </si>
  <si>
    <t>American Real Estate Trust LLC</t>
  </si>
  <si>
    <t>American Logistics S.A.</t>
  </si>
  <si>
    <t>Guilford</t>
  </si>
  <si>
    <t>American Cruise Lines Inc.</t>
  </si>
  <si>
    <t>www.altimeter.com</t>
  </si>
  <si>
    <t>Altimeter Capital Management LP</t>
  </si>
  <si>
    <t>NV,CA</t>
  </si>
  <si>
    <t>Alten Consulting LLC</t>
  </si>
  <si>
    <t>Alphaland Balesin Island Club Ltd.</t>
  </si>
  <si>
    <t>Allianz Ag Holding</t>
  </si>
  <si>
    <t>PA,OH</t>
  </si>
  <si>
    <t>Allegheny Energy Service Corp.</t>
  </si>
  <si>
    <t>Al Hokair Aviation Ltd.</t>
  </si>
  <si>
    <t>DE,NJ</t>
  </si>
  <si>
    <t>Airbill Inc. [De,Nj-Usa]</t>
  </si>
  <si>
    <t>www.airniugini.com.pg</t>
  </si>
  <si>
    <t>+675-327-3482;+675-327-3550 (Sales/Mkt)</t>
  </si>
  <si>
    <t xml:space="preserve">+675-325-9000;+675-327-3200;+675-327-3444 </t>
  </si>
  <si>
    <t>Boroko</t>
  </si>
  <si>
    <t>Air Niugini</t>
  </si>
  <si>
    <t>www.aircenterhelicopters.com</t>
  </si>
  <si>
    <t>info@achi-tx.com (General);maintenance@achi-tx.com (Maint.)</t>
  </si>
  <si>
    <t>817-624-6311</t>
  </si>
  <si>
    <t>817-624-6300 (General)</t>
  </si>
  <si>
    <t>Burleson</t>
  </si>
  <si>
    <t>Air Center Helicopters, Inc.</t>
  </si>
  <si>
    <t>www.afiniti.com</t>
  </si>
  <si>
    <t>DE,DC</t>
  </si>
  <si>
    <t>Afiniti Inc.</t>
  </si>
  <si>
    <t>1-340-690 4042</t>
  </si>
  <si>
    <t>00802-5808</t>
  </si>
  <si>
    <t>Adlaur Aviation LLC</t>
  </si>
  <si>
    <t>75207-2308</t>
  </si>
  <si>
    <t>Adcnt Management Company LLC</t>
  </si>
  <si>
    <t>Aai Aviation Inc.</t>
  </si>
  <si>
    <t>www.airlecairespace.com</t>
  </si>
  <si>
    <t>info@airlec.eu (General);contact@airlecairespace.com (General)</t>
  </si>
  <si>
    <t>+33-5-5634-0214 (General)</t>
  </si>
  <si>
    <t>Merignac</t>
  </si>
  <si>
    <t>AIRLEC Air Espace</t>
  </si>
  <si>
    <t>60035-3176</t>
  </si>
  <si>
    <t>Highland Park</t>
  </si>
  <si>
    <t>999 Aviation LLC</t>
  </si>
  <si>
    <t>900 Consulting LLC</t>
  </si>
  <si>
    <t>2021 Msn 257 Statutory Trust</t>
  </si>
  <si>
    <t>2020 Msn 316 Statutory Trust</t>
  </si>
  <si>
    <t>89129-6295</t>
  </si>
  <si>
    <t>LA,NV</t>
  </si>
  <si>
    <t>Word Of Life Christian Center Inc.</t>
  </si>
  <si>
    <t>Wholesale Holdings Ltd.</t>
  </si>
  <si>
    <t>1-402-894 3000</t>
  </si>
  <si>
    <t>68145-0308</t>
  </si>
  <si>
    <t>Falcon 900(W)</t>
  </si>
  <si>
    <t>Werner Enterprises Inc.</t>
  </si>
  <si>
    <t>Travolta, John</t>
  </si>
  <si>
    <t>06830-5429</t>
  </si>
  <si>
    <t>Transcontinental Capital Partners</t>
  </si>
  <si>
    <t>59624-1691</t>
  </si>
  <si>
    <t>Helena</t>
  </si>
  <si>
    <t>Teton Sales &amp; Leasing LLC</t>
  </si>
  <si>
    <t>Sandton</t>
  </si>
  <si>
    <t>TW Capital Partners (Pty) Ltd.</t>
  </si>
  <si>
    <t>37204-3600</t>
  </si>
  <si>
    <t>Swift, Taylor A.</t>
  </si>
  <si>
    <t>1-870-933 9327</t>
  </si>
  <si>
    <t>Sunbelt Finance Inc.</t>
  </si>
  <si>
    <t>1-212-813 2198</t>
  </si>
  <si>
    <t>1-212-813 1500</t>
  </si>
  <si>
    <t>10022-2524</t>
  </si>
  <si>
    <t>Steel Partners Services Ltd.</t>
  </si>
  <si>
    <t>94103-4926</t>
  </si>
  <si>
    <t>Speedero LLC</t>
  </si>
  <si>
    <t>Wagoner</t>
  </si>
  <si>
    <t>South Houston Aviation LLC</t>
  </si>
  <si>
    <t>Skyhigh 900 LLC</t>
  </si>
  <si>
    <t>37087-2736</t>
  </si>
  <si>
    <t>Lebanon</t>
  </si>
  <si>
    <t>Savage Leasing LLC</t>
  </si>
  <si>
    <t>60564-8571</t>
  </si>
  <si>
    <t>Naperville</t>
  </si>
  <si>
    <t>Redleaf Management Company LLC</t>
  </si>
  <si>
    <t>www.redituslabs.com</t>
  </si>
  <si>
    <t>1-469-498 0222</t>
  </si>
  <si>
    <t>Pekin</t>
  </si>
  <si>
    <t>Reditus Laboratories LLC</t>
  </si>
  <si>
    <t>Rede De Ensino Faveni Ltda.</t>
  </si>
  <si>
    <t>www.rlb-holdings.com</t>
  </si>
  <si>
    <t>1-203-869 0600</t>
  </si>
  <si>
    <t>RLB Holdings LLC</t>
  </si>
  <si>
    <t>www.precisionlens.net</t>
  </si>
  <si>
    <t>1-952-881 0414</t>
  </si>
  <si>
    <t>55437-3107</t>
  </si>
  <si>
    <t>Bloomington</t>
  </si>
  <si>
    <t>Precision Lens LLC</t>
  </si>
  <si>
    <t>Plancke, Marianne</t>
  </si>
  <si>
    <t>Northwood Investors LLC</t>
  </si>
  <si>
    <t>94965-2481</t>
  </si>
  <si>
    <t>Sausolito</t>
  </si>
  <si>
    <t>Next Century Aviation-Oregon LLC</t>
  </si>
  <si>
    <t>Newport Blue LLC</t>
  </si>
  <si>
    <t>33139-7327</t>
  </si>
  <si>
    <t>DE,IL,FL</t>
  </si>
  <si>
    <t>N960CL LLC</t>
  </si>
  <si>
    <t>midwaycompanies.com</t>
  </si>
  <si>
    <t>info@midwaycompanies.com</t>
  </si>
  <si>
    <t>1-713-629 5200</t>
  </si>
  <si>
    <t>77024-4556</t>
  </si>
  <si>
    <t>Midway Companies</t>
  </si>
  <si>
    <t>Life Time Fitness Inc.</t>
  </si>
  <si>
    <t>1-212-213 1749</t>
  </si>
  <si>
    <t>1-212-561 4000</t>
  </si>
  <si>
    <t>Kroll, Zolfo, Cooper</t>
  </si>
  <si>
    <t>11530-5314</t>
  </si>
  <si>
    <t>Garden City</t>
  </si>
  <si>
    <t>Kings Aviation Corp.</t>
  </si>
  <si>
    <t>1-972-991 5723</t>
  </si>
  <si>
    <t>1-972-991 0900</t>
  </si>
  <si>
    <t>75001-5215</t>
  </si>
  <si>
    <t>Jani-King International Inc.</t>
  </si>
  <si>
    <t>JDR Management LLC</t>
  </si>
  <si>
    <t>Ibis Participacoes e Servicos Ltda.</t>
  </si>
  <si>
    <t>www.huscointl.com</t>
  </si>
  <si>
    <t>1-262-513 4427</t>
  </si>
  <si>
    <t>1-262-513 4200</t>
  </si>
  <si>
    <t>Husco International Inc.</t>
  </si>
  <si>
    <t>Guitay, Louis Paul</t>
  </si>
  <si>
    <t>1-215-836 7500</t>
  </si>
  <si>
    <t>Lafayette Hill</t>
  </si>
  <si>
    <t>Grindstone Aviation LLC</t>
  </si>
  <si>
    <t>Golden Eagle Trading Fze</t>
  </si>
  <si>
    <t>Falcon Aviation Services LLC</t>
  </si>
  <si>
    <t>Beaconsfield</t>
  </si>
  <si>
    <t>Falcon Air Operation Pty. Ltd.</t>
  </si>
  <si>
    <t>Mt. Laurel</t>
  </si>
  <si>
    <t>Falcon 900 LLC [NJ-USA]</t>
  </si>
  <si>
    <t>Falcon 81 Corp.</t>
  </si>
  <si>
    <t>FS Air Inc.</t>
  </si>
  <si>
    <t>1-316-689 4407</t>
  </si>
  <si>
    <t>FLY High Inc.</t>
  </si>
  <si>
    <t>1-973-397 3500</t>
  </si>
  <si>
    <t>07950-2905</t>
  </si>
  <si>
    <t>Morris Plains</t>
  </si>
  <si>
    <t>Dumont Associates Inc.</t>
  </si>
  <si>
    <t>1-703-564 4700</t>
  </si>
  <si>
    <t>1-703-883 9588</t>
  </si>
  <si>
    <t>22102-5102</t>
  </si>
  <si>
    <t>Doctair Inc.</t>
  </si>
  <si>
    <t>Newport Coast</t>
  </si>
  <si>
    <t>Dahlberg, John W.</t>
  </si>
  <si>
    <t>www.drw.com</t>
  </si>
  <si>
    <t>1-312-542 1000</t>
  </si>
  <si>
    <t>DRW Holdings LLC</t>
  </si>
  <si>
    <t>Boren, Michael</t>
  </si>
  <si>
    <t>Bdplane Inc.</t>
  </si>
  <si>
    <t>www.arma-aviation.com</t>
  </si>
  <si>
    <t>1-813-915 6867</t>
  </si>
  <si>
    <t>33607-5859</t>
  </si>
  <si>
    <t>Arma Aviation</t>
  </si>
  <si>
    <t>WI,TX</t>
  </si>
  <si>
    <t>Ar Investments LLC</t>
  </si>
  <si>
    <t>1-847-943 1716</t>
  </si>
  <si>
    <t>1-847-943 7804</t>
  </si>
  <si>
    <t>60610-6259</t>
  </si>
  <si>
    <t>Amber Services Inc.</t>
  </si>
  <si>
    <t>37215-4705</t>
  </si>
  <si>
    <t>Alpha Delta Aviation LLC</t>
  </si>
  <si>
    <t>afrijet.biz</t>
  </si>
  <si>
    <t>Gabon</t>
  </si>
  <si>
    <t>Libreville</t>
  </si>
  <si>
    <t>AfriJet Business Service</t>
  </si>
  <si>
    <t>1-573-443 2021</t>
  </si>
  <si>
    <t>65203-4905</t>
  </si>
  <si>
    <t>Affordable Equity Partners Inc.</t>
  </si>
  <si>
    <t>Carle Place</t>
  </si>
  <si>
    <t>AVIATION8 LLC</t>
  </si>
  <si>
    <t>Prior est.</t>
  </si>
  <si>
    <t>Challenger 600, 601, 601-3A, 604, 605 and 650</t>
  </si>
  <si>
    <t>241-44-5886</t>
  </si>
  <si>
    <t>241-44-5885</t>
  </si>
  <si>
    <t>44-1959-575800</t>
  </si>
  <si>
    <t>44-1959-540105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</si>
</sst>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8" fillId="0" borderId="0" xfId="0" applyFont="1"/>
    <xf numFmtId="3" fontId="0" fillId="0" borderId="0" xfId="0" applyNumberFormat="1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0"/>
  <sheetViews>
    <sheetView workbookViewId="0">
      <selection activeCell="S64" sqref="S1:S1048576"/>
    </sheetView>
  </sheetViews>
  <sheetFormatPr defaultRowHeight="15" x14ac:dyDescent="0.25"/>
  <cols>
    <col min="2" max="2" width="36.28515625" bestFit="1" customWidth="1"/>
    <col min="19" max="20" width="9.140625" style="4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4" t="s">
        <v>18</v>
      </c>
      <c r="T1" s="4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5">
      <c r="A2" t="s">
        <v>49</v>
      </c>
      <c r="B2" t="s">
        <v>6276</v>
      </c>
      <c r="C2" t="s">
        <v>5040</v>
      </c>
      <c r="D2" t="s">
        <v>5293</v>
      </c>
      <c r="E2" t="s">
        <v>71</v>
      </c>
      <c r="F2" t="s">
        <v>5293</v>
      </c>
      <c r="G2" t="s">
        <v>5293</v>
      </c>
      <c r="H2" t="s">
        <v>5303</v>
      </c>
      <c r="I2">
        <v>1</v>
      </c>
      <c r="J2">
        <v>0</v>
      </c>
      <c r="K2">
        <v>0</v>
      </c>
      <c r="L2">
        <v>33.700000000000003</v>
      </c>
      <c r="M2" t="s">
        <v>6275</v>
      </c>
      <c r="N2" t="s">
        <v>35</v>
      </c>
      <c r="O2" t="s">
        <v>36</v>
      </c>
      <c r="P2">
        <v>11514</v>
      </c>
      <c r="Q2" t="s">
        <v>37</v>
      </c>
      <c r="R2" t="s">
        <v>38</v>
      </c>
      <c r="Y2" t="s">
        <v>44</v>
      </c>
    </row>
    <row r="3" spans="1:26" x14ac:dyDescent="0.25">
      <c r="A3" t="s">
        <v>49</v>
      </c>
      <c r="B3" t="s">
        <v>5283</v>
      </c>
      <c r="C3" t="s">
        <v>5040</v>
      </c>
      <c r="D3" t="s">
        <v>5293</v>
      </c>
      <c r="E3" t="s">
        <v>95</v>
      </c>
      <c r="F3" t="s">
        <v>5293</v>
      </c>
      <c r="G3" t="s">
        <v>5304</v>
      </c>
      <c r="H3" t="s">
        <v>5303</v>
      </c>
      <c r="I3">
        <v>1</v>
      </c>
      <c r="J3">
        <v>0</v>
      </c>
      <c r="K3">
        <v>0</v>
      </c>
      <c r="L3">
        <v>32</v>
      </c>
      <c r="M3" t="s">
        <v>5282</v>
      </c>
      <c r="N3" t="s">
        <v>35</v>
      </c>
      <c r="O3" t="s">
        <v>36</v>
      </c>
      <c r="P3">
        <v>34682</v>
      </c>
      <c r="Q3" t="s">
        <v>37</v>
      </c>
      <c r="R3" t="s">
        <v>38</v>
      </c>
      <c r="Y3" t="s">
        <v>44</v>
      </c>
    </row>
    <row r="4" spans="1:26" x14ac:dyDescent="0.25">
      <c r="A4" t="s">
        <v>49</v>
      </c>
      <c r="B4" t="s">
        <v>6274</v>
      </c>
      <c r="C4" t="s">
        <v>5040</v>
      </c>
      <c r="D4" t="s">
        <v>5293</v>
      </c>
      <c r="E4" t="s">
        <v>71</v>
      </c>
      <c r="F4" t="s">
        <v>5293</v>
      </c>
      <c r="G4" t="s">
        <v>5293</v>
      </c>
      <c r="H4" t="s">
        <v>5303</v>
      </c>
      <c r="I4">
        <v>1</v>
      </c>
      <c r="J4">
        <v>0</v>
      </c>
      <c r="K4">
        <v>0</v>
      </c>
      <c r="L4">
        <v>31.2</v>
      </c>
      <c r="M4" t="s">
        <v>3770</v>
      </c>
      <c r="N4" t="s">
        <v>530</v>
      </c>
      <c r="O4" t="s">
        <v>531</v>
      </c>
      <c r="P4" t="s">
        <v>6273</v>
      </c>
      <c r="Q4" t="s">
        <v>37</v>
      </c>
      <c r="R4" t="s">
        <v>38</v>
      </c>
      <c r="S4" s="4" t="s">
        <v>6272</v>
      </c>
      <c r="Y4" t="s">
        <v>44</v>
      </c>
    </row>
    <row r="5" spans="1:26" x14ac:dyDescent="0.25">
      <c r="A5" t="s">
        <v>26</v>
      </c>
      <c r="B5" t="s">
        <v>6271</v>
      </c>
      <c r="C5" t="s">
        <v>5040</v>
      </c>
      <c r="D5" t="s">
        <v>5293</v>
      </c>
      <c r="E5" t="s">
        <v>71</v>
      </c>
      <c r="F5" t="s">
        <v>5293</v>
      </c>
      <c r="G5" t="s">
        <v>5293</v>
      </c>
      <c r="H5" t="s">
        <v>5303</v>
      </c>
      <c r="I5">
        <v>1</v>
      </c>
      <c r="J5">
        <v>0</v>
      </c>
      <c r="K5">
        <v>0</v>
      </c>
      <c r="L5">
        <v>33.5</v>
      </c>
      <c r="M5" t="s">
        <v>6270</v>
      </c>
      <c r="Q5" t="s">
        <v>6269</v>
      </c>
      <c r="R5" t="s">
        <v>211</v>
      </c>
      <c r="S5" s="4" t="s">
        <v>6280</v>
      </c>
      <c r="T5" s="4" t="s">
        <v>6279</v>
      </c>
      <c r="V5" t="s">
        <v>6268</v>
      </c>
      <c r="W5">
        <v>2004</v>
      </c>
      <c r="X5" t="s">
        <v>443</v>
      </c>
      <c r="Y5" t="s">
        <v>44</v>
      </c>
    </row>
    <row r="6" spans="1:26" x14ac:dyDescent="0.25">
      <c r="A6" t="s">
        <v>49</v>
      </c>
      <c r="B6" t="s">
        <v>6267</v>
      </c>
      <c r="C6" t="s">
        <v>5040</v>
      </c>
      <c r="D6" t="s">
        <v>5293</v>
      </c>
      <c r="E6" t="s">
        <v>71</v>
      </c>
      <c r="F6" t="s">
        <v>5293</v>
      </c>
      <c r="G6" t="s">
        <v>5293</v>
      </c>
      <c r="H6" t="s">
        <v>5303</v>
      </c>
      <c r="I6">
        <v>1</v>
      </c>
      <c r="J6">
        <v>0</v>
      </c>
      <c r="K6">
        <v>0</v>
      </c>
      <c r="L6">
        <v>32.799999999999997</v>
      </c>
      <c r="M6" t="s">
        <v>1106</v>
      </c>
      <c r="N6" t="s">
        <v>881</v>
      </c>
      <c r="O6" t="s">
        <v>882</v>
      </c>
      <c r="P6" t="s">
        <v>6266</v>
      </c>
      <c r="Q6" t="s">
        <v>37</v>
      </c>
      <c r="R6" t="s">
        <v>38</v>
      </c>
      <c r="Y6" t="s">
        <v>44</v>
      </c>
    </row>
    <row r="7" spans="1:26" x14ac:dyDescent="0.25">
      <c r="A7" t="s">
        <v>49</v>
      </c>
      <c r="B7" t="s">
        <v>6265</v>
      </c>
      <c r="C7" t="s">
        <v>5040</v>
      </c>
      <c r="D7" t="s">
        <v>5293</v>
      </c>
      <c r="E7" t="s">
        <v>71</v>
      </c>
      <c r="F7" t="s">
        <v>5293</v>
      </c>
      <c r="G7" t="s">
        <v>5293</v>
      </c>
      <c r="H7" t="s">
        <v>5303</v>
      </c>
      <c r="I7">
        <v>1</v>
      </c>
      <c r="J7">
        <v>0</v>
      </c>
      <c r="K7">
        <v>0</v>
      </c>
      <c r="L7">
        <v>33.6</v>
      </c>
      <c r="M7" t="s">
        <v>593</v>
      </c>
      <c r="N7" t="s">
        <v>805</v>
      </c>
      <c r="O7" t="s">
        <v>806</v>
      </c>
      <c r="P7" t="s">
        <v>6264</v>
      </c>
      <c r="Q7" t="s">
        <v>37</v>
      </c>
      <c r="R7" t="s">
        <v>38</v>
      </c>
      <c r="S7" s="4" t="s">
        <v>6263</v>
      </c>
      <c r="T7" s="4" t="s">
        <v>6262</v>
      </c>
      <c r="Y7" t="s">
        <v>44</v>
      </c>
    </row>
    <row r="8" spans="1:26" x14ac:dyDescent="0.25">
      <c r="A8" t="s">
        <v>49</v>
      </c>
      <c r="B8" t="s">
        <v>6261</v>
      </c>
      <c r="C8" t="s">
        <v>5040</v>
      </c>
      <c r="D8" t="s">
        <v>5293</v>
      </c>
      <c r="E8" t="s">
        <v>5309</v>
      </c>
      <c r="F8" t="s">
        <v>5293</v>
      </c>
      <c r="G8" t="s">
        <v>5308</v>
      </c>
      <c r="H8" t="s">
        <v>5303</v>
      </c>
      <c r="I8">
        <v>1</v>
      </c>
      <c r="J8">
        <v>0</v>
      </c>
      <c r="K8">
        <v>0</v>
      </c>
      <c r="L8">
        <v>33.700000000000003</v>
      </c>
      <c r="M8" t="s">
        <v>1239</v>
      </c>
      <c r="O8" t="s">
        <v>6260</v>
      </c>
      <c r="P8">
        <v>78701</v>
      </c>
      <c r="Q8" t="s">
        <v>37</v>
      </c>
      <c r="R8" t="s">
        <v>38</v>
      </c>
      <c r="Y8" t="s">
        <v>44</v>
      </c>
    </row>
    <row r="9" spans="1:26" x14ac:dyDescent="0.25">
      <c r="A9" t="s">
        <v>49</v>
      </c>
      <c r="B9" t="s">
        <v>6259</v>
      </c>
      <c r="C9" t="s">
        <v>5040</v>
      </c>
      <c r="D9" t="s">
        <v>5293</v>
      </c>
      <c r="E9" t="s">
        <v>71</v>
      </c>
      <c r="F9" t="s">
        <v>5293</v>
      </c>
      <c r="G9" t="s">
        <v>5293</v>
      </c>
      <c r="H9" t="s">
        <v>5303</v>
      </c>
      <c r="I9">
        <v>1</v>
      </c>
      <c r="J9">
        <v>0</v>
      </c>
      <c r="K9">
        <v>0</v>
      </c>
      <c r="L9">
        <v>34.4</v>
      </c>
      <c r="M9" t="s">
        <v>213</v>
      </c>
      <c r="N9" t="s">
        <v>35</v>
      </c>
      <c r="O9" t="s">
        <v>36</v>
      </c>
      <c r="P9" t="s">
        <v>6258</v>
      </c>
      <c r="Q9" t="s">
        <v>37</v>
      </c>
      <c r="R9" t="s">
        <v>38</v>
      </c>
      <c r="S9" s="4" t="s">
        <v>6257</v>
      </c>
      <c r="V9" t="s">
        <v>6256</v>
      </c>
      <c r="Y9" t="s">
        <v>44</v>
      </c>
    </row>
    <row r="10" spans="1:26" x14ac:dyDescent="0.25">
      <c r="A10" t="s">
        <v>49</v>
      </c>
      <c r="B10" t="s">
        <v>6255</v>
      </c>
      <c r="C10" t="s">
        <v>5040</v>
      </c>
      <c r="D10" t="s">
        <v>5293</v>
      </c>
      <c r="E10" t="s">
        <v>71</v>
      </c>
      <c r="F10" t="s">
        <v>5293</v>
      </c>
      <c r="G10" t="s">
        <v>5293</v>
      </c>
      <c r="H10" t="s">
        <v>5303</v>
      </c>
      <c r="I10">
        <v>1</v>
      </c>
      <c r="J10">
        <v>0</v>
      </c>
      <c r="K10">
        <v>0</v>
      </c>
      <c r="L10">
        <v>34.200000000000003</v>
      </c>
      <c r="M10" t="s">
        <v>181</v>
      </c>
      <c r="N10" t="s">
        <v>182</v>
      </c>
      <c r="O10" t="s">
        <v>183</v>
      </c>
      <c r="P10" t="s">
        <v>4774</v>
      </c>
      <c r="Q10" t="s">
        <v>37</v>
      </c>
      <c r="R10" t="s">
        <v>38</v>
      </c>
      <c r="Y10" t="s">
        <v>44</v>
      </c>
    </row>
    <row r="11" spans="1:26" x14ac:dyDescent="0.25">
      <c r="A11" t="s">
        <v>26</v>
      </c>
      <c r="B11" t="s">
        <v>6065</v>
      </c>
      <c r="C11" t="s">
        <v>5040</v>
      </c>
      <c r="D11" t="s">
        <v>5293</v>
      </c>
      <c r="E11" t="s">
        <v>95</v>
      </c>
      <c r="F11" t="s">
        <v>5293</v>
      </c>
      <c r="G11" t="s">
        <v>5304</v>
      </c>
      <c r="H11" t="s">
        <v>5303</v>
      </c>
      <c r="I11">
        <v>1</v>
      </c>
      <c r="J11">
        <v>0</v>
      </c>
      <c r="K11">
        <v>0</v>
      </c>
      <c r="L11">
        <v>34.4</v>
      </c>
      <c r="M11" t="s">
        <v>1397</v>
      </c>
      <c r="N11" t="s">
        <v>386</v>
      </c>
      <c r="O11" t="s">
        <v>387</v>
      </c>
      <c r="P11">
        <v>55450</v>
      </c>
      <c r="Q11" t="s">
        <v>37</v>
      </c>
      <c r="R11" t="s">
        <v>38</v>
      </c>
      <c r="S11" s="4" t="s">
        <v>6064</v>
      </c>
      <c r="T11" s="4" t="s">
        <v>6063</v>
      </c>
      <c r="U11" t="s">
        <v>6062</v>
      </c>
      <c r="V11" t="s">
        <v>6061</v>
      </c>
      <c r="W11">
        <v>1995</v>
      </c>
      <c r="X11" t="s">
        <v>443</v>
      </c>
      <c r="Y11" t="s">
        <v>44</v>
      </c>
    </row>
    <row r="12" spans="1:26" x14ac:dyDescent="0.25">
      <c r="A12" t="s">
        <v>49</v>
      </c>
      <c r="B12" t="s">
        <v>6254</v>
      </c>
      <c r="C12" t="s">
        <v>5040</v>
      </c>
      <c r="D12" t="s">
        <v>5293</v>
      </c>
      <c r="E12" t="s">
        <v>71</v>
      </c>
      <c r="F12" t="s">
        <v>5293</v>
      </c>
      <c r="G12" t="s">
        <v>5293</v>
      </c>
      <c r="H12" t="s">
        <v>5303</v>
      </c>
      <c r="I12">
        <v>1</v>
      </c>
      <c r="J12">
        <v>0</v>
      </c>
      <c r="K12">
        <v>0</v>
      </c>
      <c r="L12">
        <v>32.6</v>
      </c>
      <c r="M12" t="s">
        <v>3728</v>
      </c>
      <c r="N12" t="s">
        <v>726</v>
      </c>
      <c r="O12" t="s">
        <v>727</v>
      </c>
      <c r="P12">
        <v>83712</v>
      </c>
      <c r="Q12" t="s">
        <v>37</v>
      </c>
      <c r="R12" t="s">
        <v>38</v>
      </c>
      <c r="Y12" t="s">
        <v>44</v>
      </c>
    </row>
    <row r="13" spans="1:26" x14ac:dyDescent="0.25">
      <c r="A13" t="s">
        <v>49</v>
      </c>
      <c r="B13" t="s">
        <v>6253</v>
      </c>
      <c r="C13" t="s">
        <v>5040</v>
      </c>
      <c r="D13" t="s">
        <v>5293</v>
      </c>
      <c r="E13" t="s">
        <v>95</v>
      </c>
      <c r="F13" t="s">
        <v>5293</v>
      </c>
      <c r="G13" t="s">
        <v>5304</v>
      </c>
      <c r="H13" t="s">
        <v>5303</v>
      </c>
      <c r="I13">
        <v>1</v>
      </c>
      <c r="J13">
        <v>0</v>
      </c>
      <c r="K13">
        <v>0</v>
      </c>
      <c r="L13">
        <v>32.200000000000003</v>
      </c>
      <c r="M13" t="s">
        <v>593</v>
      </c>
      <c r="N13" t="s">
        <v>805</v>
      </c>
      <c r="O13" t="s">
        <v>806</v>
      </c>
      <c r="P13">
        <v>60661</v>
      </c>
      <c r="Q13" t="s">
        <v>37</v>
      </c>
      <c r="R13" t="s">
        <v>38</v>
      </c>
      <c r="S13" s="4" t="s">
        <v>6252</v>
      </c>
      <c r="V13" t="s">
        <v>6251</v>
      </c>
      <c r="Y13" t="s">
        <v>44</v>
      </c>
    </row>
    <row r="14" spans="1:26" x14ac:dyDescent="0.25">
      <c r="A14" t="s">
        <v>49</v>
      </c>
      <c r="B14" t="s">
        <v>6250</v>
      </c>
      <c r="C14" t="s">
        <v>5040</v>
      </c>
      <c r="D14" t="s">
        <v>5293</v>
      </c>
      <c r="E14" t="s">
        <v>71</v>
      </c>
      <c r="F14" t="s">
        <v>5293</v>
      </c>
      <c r="G14" t="s">
        <v>5293</v>
      </c>
      <c r="H14" t="s">
        <v>5303</v>
      </c>
      <c r="I14">
        <v>1</v>
      </c>
      <c r="J14">
        <v>0</v>
      </c>
      <c r="K14">
        <v>0</v>
      </c>
      <c r="L14">
        <v>32.700000000000003</v>
      </c>
      <c r="M14" t="s">
        <v>6249</v>
      </c>
      <c r="N14" t="s">
        <v>123</v>
      </c>
      <c r="O14" t="s">
        <v>124</v>
      </c>
      <c r="P14">
        <v>92657</v>
      </c>
      <c r="Q14" t="s">
        <v>37</v>
      </c>
      <c r="R14" t="s">
        <v>38</v>
      </c>
      <c r="Y14" t="s">
        <v>44</v>
      </c>
    </row>
    <row r="15" spans="1:26" x14ac:dyDescent="0.25">
      <c r="A15" t="s">
        <v>49</v>
      </c>
      <c r="B15" t="s">
        <v>6248</v>
      </c>
      <c r="C15" t="s">
        <v>5040</v>
      </c>
      <c r="D15" t="s">
        <v>5293</v>
      </c>
      <c r="E15" t="s">
        <v>71</v>
      </c>
      <c r="F15" t="s">
        <v>5293</v>
      </c>
      <c r="G15" t="s">
        <v>5293</v>
      </c>
      <c r="H15" t="s">
        <v>5303</v>
      </c>
      <c r="I15">
        <v>1</v>
      </c>
      <c r="J15">
        <v>0</v>
      </c>
      <c r="K15">
        <v>0</v>
      </c>
      <c r="L15">
        <v>34.299999999999997</v>
      </c>
      <c r="M15" t="s">
        <v>1484</v>
      </c>
      <c r="N15" t="s">
        <v>73</v>
      </c>
      <c r="O15" t="s">
        <v>74</v>
      </c>
      <c r="P15" t="s">
        <v>6247</v>
      </c>
      <c r="Q15" t="s">
        <v>37</v>
      </c>
      <c r="R15" t="s">
        <v>38</v>
      </c>
      <c r="S15" s="4" t="s">
        <v>6246</v>
      </c>
      <c r="T15" s="4" t="s">
        <v>6245</v>
      </c>
      <c r="Y15" t="s">
        <v>44</v>
      </c>
    </row>
    <row r="16" spans="1:26" x14ac:dyDescent="0.25">
      <c r="A16" t="s">
        <v>49</v>
      </c>
      <c r="B16" t="s">
        <v>6244</v>
      </c>
      <c r="C16" t="s">
        <v>5040</v>
      </c>
      <c r="D16" t="s">
        <v>5293</v>
      </c>
      <c r="E16" t="s">
        <v>71</v>
      </c>
      <c r="F16" t="s">
        <v>5293</v>
      </c>
      <c r="G16" t="s">
        <v>5293</v>
      </c>
      <c r="H16" t="s">
        <v>5303</v>
      </c>
      <c r="I16">
        <v>1</v>
      </c>
      <c r="J16">
        <v>0</v>
      </c>
      <c r="K16">
        <v>0</v>
      </c>
      <c r="L16">
        <v>34.200000000000003</v>
      </c>
      <c r="M16" t="s">
        <v>6243</v>
      </c>
      <c r="N16" t="s">
        <v>756</v>
      </c>
      <c r="O16" t="s">
        <v>757</v>
      </c>
      <c r="P16" t="s">
        <v>6242</v>
      </c>
      <c r="Q16" t="s">
        <v>37</v>
      </c>
      <c r="R16" t="s">
        <v>38</v>
      </c>
      <c r="S16" s="4" t="s">
        <v>6241</v>
      </c>
      <c r="Y16" t="s">
        <v>44</v>
      </c>
    </row>
    <row r="17" spans="1:25" x14ac:dyDescent="0.25">
      <c r="A17" t="s">
        <v>49</v>
      </c>
      <c r="B17" t="s">
        <v>5225</v>
      </c>
      <c r="C17" t="s">
        <v>5040</v>
      </c>
      <c r="D17" t="s">
        <v>5293</v>
      </c>
      <c r="E17" t="s">
        <v>71</v>
      </c>
      <c r="F17" t="s">
        <v>5293</v>
      </c>
      <c r="G17" t="s">
        <v>5293</v>
      </c>
      <c r="H17" t="s">
        <v>5303</v>
      </c>
      <c r="I17">
        <v>1</v>
      </c>
      <c r="J17">
        <v>0</v>
      </c>
      <c r="K17">
        <v>0</v>
      </c>
      <c r="L17">
        <v>32.700000000000003</v>
      </c>
      <c r="M17" t="s">
        <v>5224</v>
      </c>
      <c r="N17" t="s">
        <v>123</v>
      </c>
      <c r="O17" t="s">
        <v>124</v>
      </c>
      <c r="P17">
        <v>91945</v>
      </c>
      <c r="Q17" t="s">
        <v>37</v>
      </c>
      <c r="R17" t="s">
        <v>38</v>
      </c>
      <c r="S17" s="4" t="s">
        <v>5223</v>
      </c>
      <c r="V17" t="s">
        <v>5222</v>
      </c>
      <c r="Y17" t="s">
        <v>44</v>
      </c>
    </row>
    <row r="18" spans="1:25" x14ac:dyDescent="0.25">
      <c r="A18" t="s">
        <v>49</v>
      </c>
      <c r="B18" t="s">
        <v>5923</v>
      </c>
      <c r="C18" t="s">
        <v>5040</v>
      </c>
      <c r="D18" t="s">
        <v>5293</v>
      </c>
      <c r="E18" t="s">
        <v>71</v>
      </c>
      <c r="F18" t="s">
        <v>5293</v>
      </c>
      <c r="G18" t="s">
        <v>5293</v>
      </c>
      <c r="H18" t="s">
        <v>5303</v>
      </c>
      <c r="I18">
        <v>1</v>
      </c>
      <c r="J18">
        <v>0</v>
      </c>
      <c r="K18">
        <v>0</v>
      </c>
      <c r="L18">
        <v>33.9</v>
      </c>
      <c r="M18" t="s">
        <v>529</v>
      </c>
      <c r="N18" t="s">
        <v>530</v>
      </c>
      <c r="O18" t="s">
        <v>531</v>
      </c>
      <c r="P18" t="s">
        <v>5922</v>
      </c>
      <c r="Q18" t="s">
        <v>37</v>
      </c>
      <c r="R18" t="s">
        <v>38</v>
      </c>
      <c r="S18" s="4" t="s">
        <v>5921</v>
      </c>
      <c r="V18" t="s">
        <v>5920</v>
      </c>
      <c r="Y18" t="s">
        <v>44</v>
      </c>
    </row>
    <row r="19" spans="1:25" x14ac:dyDescent="0.25">
      <c r="A19" t="s">
        <v>49</v>
      </c>
      <c r="B19" t="s">
        <v>6240</v>
      </c>
      <c r="C19" t="s">
        <v>5040</v>
      </c>
      <c r="D19" t="s">
        <v>5293</v>
      </c>
      <c r="E19" t="s">
        <v>71</v>
      </c>
      <c r="F19" t="s">
        <v>5293</v>
      </c>
      <c r="G19" t="s">
        <v>5293</v>
      </c>
      <c r="H19" t="s">
        <v>5303</v>
      </c>
      <c r="I19">
        <v>1</v>
      </c>
      <c r="J19">
        <v>0</v>
      </c>
      <c r="K19">
        <v>0</v>
      </c>
      <c r="L19">
        <v>30.9</v>
      </c>
      <c r="M19" t="s">
        <v>5830</v>
      </c>
      <c r="N19" t="s">
        <v>2180</v>
      </c>
      <c r="O19" t="s">
        <v>2181</v>
      </c>
      <c r="P19">
        <v>67207</v>
      </c>
      <c r="Q19" t="s">
        <v>37</v>
      </c>
      <c r="R19" t="s">
        <v>38</v>
      </c>
      <c r="S19" s="4" t="s">
        <v>6239</v>
      </c>
      <c r="Y19" t="s">
        <v>44</v>
      </c>
    </row>
    <row r="20" spans="1:25" x14ac:dyDescent="0.25">
      <c r="A20" t="s">
        <v>49</v>
      </c>
      <c r="B20" t="s">
        <v>6238</v>
      </c>
      <c r="C20" t="s">
        <v>5040</v>
      </c>
      <c r="D20" t="s">
        <v>5293</v>
      </c>
      <c r="E20" t="s">
        <v>71</v>
      </c>
      <c r="F20" t="s">
        <v>5293</v>
      </c>
      <c r="G20" t="s">
        <v>5293</v>
      </c>
      <c r="H20" t="s">
        <v>5303</v>
      </c>
      <c r="I20">
        <v>1</v>
      </c>
      <c r="J20">
        <v>0</v>
      </c>
      <c r="K20">
        <v>0</v>
      </c>
      <c r="L20">
        <v>31.5</v>
      </c>
      <c r="M20" t="s">
        <v>127</v>
      </c>
      <c r="N20" t="s">
        <v>128</v>
      </c>
      <c r="O20" t="s">
        <v>129</v>
      </c>
      <c r="P20">
        <v>77010</v>
      </c>
      <c r="Q20" t="s">
        <v>37</v>
      </c>
      <c r="R20" t="s">
        <v>38</v>
      </c>
      <c r="Y20" t="s">
        <v>44</v>
      </c>
    </row>
    <row r="21" spans="1:25" x14ac:dyDescent="0.25">
      <c r="A21" t="s">
        <v>49</v>
      </c>
      <c r="B21" t="s">
        <v>6237</v>
      </c>
      <c r="C21" t="s">
        <v>5040</v>
      </c>
      <c r="D21" t="s">
        <v>5293</v>
      </c>
      <c r="E21" t="s">
        <v>5309</v>
      </c>
      <c r="F21" t="s">
        <v>5293</v>
      </c>
      <c r="G21" t="s">
        <v>5308</v>
      </c>
      <c r="H21" t="s">
        <v>5303</v>
      </c>
      <c r="I21">
        <v>1</v>
      </c>
      <c r="J21">
        <v>0</v>
      </c>
      <c r="K21">
        <v>0</v>
      </c>
      <c r="L21">
        <v>31.8</v>
      </c>
      <c r="M21" t="s">
        <v>193</v>
      </c>
      <c r="Q21" t="s">
        <v>37</v>
      </c>
      <c r="R21" t="s">
        <v>38</v>
      </c>
      <c r="Y21" t="s">
        <v>44</v>
      </c>
    </row>
    <row r="22" spans="1:25" x14ac:dyDescent="0.25">
      <c r="A22" t="s">
        <v>49</v>
      </c>
      <c r="B22" t="s">
        <v>6236</v>
      </c>
      <c r="C22" t="s">
        <v>5040</v>
      </c>
      <c r="D22" t="s">
        <v>5293</v>
      </c>
      <c r="E22" t="s">
        <v>71</v>
      </c>
      <c r="F22" t="s">
        <v>5293</v>
      </c>
      <c r="G22" t="s">
        <v>5293</v>
      </c>
      <c r="H22" t="s">
        <v>5303</v>
      </c>
      <c r="I22">
        <v>1</v>
      </c>
      <c r="J22">
        <v>0</v>
      </c>
      <c r="K22">
        <v>0</v>
      </c>
      <c r="L22">
        <v>34.4</v>
      </c>
      <c r="M22" t="s">
        <v>6235</v>
      </c>
      <c r="N22" t="s">
        <v>756</v>
      </c>
      <c r="O22" t="s">
        <v>757</v>
      </c>
      <c r="P22">
        <v>8054</v>
      </c>
      <c r="Q22" t="s">
        <v>37</v>
      </c>
      <c r="R22" t="s">
        <v>38</v>
      </c>
      <c r="Y22" t="s">
        <v>44</v>
      </c>
    </row>
    <row r="23" spans="1:25" x14ac:dyDescent="0.25">
      <c r="A23" t="s">
        <v>49</v>
      </c>
      <c r="B23" t="s">
        <v>6234</v>
      </c>
      <c r="C23" t="s">
        <v>5040</v>
      </c>
      <c r="D23" t="s">
        <v>5293</v>
      </c>
      <c r="E23" t="s">
        <v>71</v>
      </c>
      <c r="F23" t="s">
        <v>5293</v>
      </c>
      <c r="G23" t="s">
        <v>5293</v>
      </c>
      <c r="H23" t="s">
        <v>5303</v>
      </c>
      <c r="I23">
        <v>1</v>
      </c>
      <c r="J23">
        <v>0</v>
      </c>
      <c r="K23">
        <v>0</v>
      </c>
      <c r="L23">
        <v>33.799999999999997</v>
      </c>
      <c r="M23" t="s">
        <v>6233</v>
      </c>
      <c r="P23">
        <v>2015</v>
      </c>
      <c r="Q23" t="s">
        <v>861</v>
      </c>
      <c r="R23" t="s">
        <v>238</v>
      </c>
      <c r="Y23" t="s">
        <v>44</v>
      </c>
    </row>
    <row r="24" spans="1:25" x14ac:dyDescent="0.25">
      <c r="A24" t="s">
        <v>49</v>
      </c>
      <c r="B24" t="s">
        <v>6232</v>
      </c>
      <c r="C24" t="s">
        <v>5040</v>
      </c>
      <c r="D24" t="s">
        <v>5293</v>
      </c>
      <c r="E24" t="s">
        <v>71</v>
      </c>
      <c r="F24" t="s">
        <v>5293</v>
      </c>
      <c r="G24" t="s">
        <v>5293</v>
      </c>
      <c r="H24" t="s">
        <v>5303</v>
      </c>
      <c r="I24">
        <v>1</v>
      </c>
      <c r="J24">
        <v>0</v>
      </c>
      <c r="K24">
        <v>0</v>
      </c>
      <c r="L24">
        <v>34.1</v>
      </c>
      <c r="M24" t="s">
        <v>741</v>
      </c>
      <c r="O24" t="s">
        <v>1196</v>
      </c>
      <c r="P24" t="s">
        <v>5915</v>
      </c>
      <c r="Q24" t="s">
        <v>37</v>
      </c>
      <c r="R24" t="s">
        <v>38</v>
      </c>
      <c r="Y24" t="s">
        <v>44</v>
      </c>
    </row>
    <row r="25" spans="1:25" x14ac:dyDescent="0.25">
      <c r="A25" t="s">
        <v>26</v>
      </c>
      <c r="B25" t="s">
        <v>4532</v>
      </c>
      <c r="C25" t="s">
        <v>5040</v>
      </c>
      <c r="D25" t="s">
        <v>5293</v>
      </c>
      <c r="E25" t="s">
        <v>71</v>
      </c>
      <c r="F25" t="s">
        <v>5293</v>
      </c>
      <c r="G25" t="s">
        <v>5293</v>
      </c>
      <c r="H25" t="s">
        <v>5303</v>
      </c>
      <c r="I25">
        <v>1</v>
      </c>
      <c r="J25">
        <v>0</v>
      </c>
      <c r="K25">
        <v>0</v>
      </c>
      <c r="L25">
        <v>31.3</v>
      </c>
      <c r="M25" t="s">
        <v>4531</v>
      </c>
      <c r="N25" t="s">
        <v>430</v>
      </c>
      <c r="O25" t="s">
        <v>431</v>
      </c>
      <c r="P25" t="s">
        <v>4530</v>
      </c>
      <c r="Q25" t="s">
        <v>432</v>
      </c>
      <c r="R25" t="s">
        <v>38</v>
      </c>
      <c r="S25" s="4" t="s">
        <v>4529</v>
      </c>
      <c r="T25" s="4" t="s">
        <v>4528</v>
      </c>
      <c r="U25" t="s">
        <v>4527</v>
      </c>
      <c r="V25" t="s">
        <v>4526</v>
      </c>
      <c r="X25" t="s">
        <v>443</v>
      </c>
      <c r="Y25" t="s">
        <v>44</v>
      </c>
    </row>
    <row r="26" spans="1:25" x14ac:dyDescent="0.25">
      <c r="A26" t="s">
        <v>49</v>
      </c>
      <c r="B26" t="s">
        <v>6231</v>
      </c>
      <c r="C26" t="s">
        <v>5040</v>
      </c>
      <c r="D26" t="s">
        <v>5293</v>
      </c>
      <c r="E26" t="s">
        <v>71</v>
      </c>
      <c r="F26" t="s">
        <v>5293</v>
      </c>
      <c r="G26" t="s">
        <v>5293</v>
      </c>
      <c r="H26" t="s">
        <v>5303</v>
      </c>
      <c r="I26">
        <v>1</v>
      </c>
      <c r="J26">
        <v>0</v>
      </c>
      <c r="K26">
        <v>0</v>
      </c>
      <c r="L26">
        <v>33.700000000000003</v>
      </c>
      <c r="M26" t="s">
        <v>193</v>
      </c>
      <c r="Q26" t="s">
        <v>446</v>
      </c>
      <c r="R26" t="s">
        <v>439</v>
      </c>
      <c r="Y26" t="s">
        <v>44</v>
      </c>
    </row>
    <row r="27" spans="1:25" x14ac:dyDescent="0.25">
      <c r="A27" t="s">
        <v>49</v>
      </c>
      <c r="B27" t="s">
        <v>6230</v>
      </c>
      <c r="C27" t="s">
        <v>5040</v>
      </c>
      <c r="D27" t="s">
        <v>5293</v>
      </c>
      <c r="E27" t="s">
        <v>71</v>
      </c>
      <c r="F27" t="s">
        <v>5293</v>
      </c>
      <c r="G27" t="s">
        <v>5293</v>
      </c>
      <c r="H27" t="s">
        <v>5303</v>
      </c>
      <c r="I27">
        <v>1</v>
      </c>
      <c r="J27">
        <v>0</v>
      </c>
      <c r="K27">
        <v>0</v>
      </c>
      <c r="L27">
        <v>33.700000000000003</v>
      </c>
      <c r="M27" t="s">
        <v>6229</v>
      </c>
      <c r="N27" t="s">
        <v>351</v>
      </c>
      <c r="O27" t="s">
        <v>352</v>
      </c>
      <c r="P27">
        <v>19444</v>
      </c>
      <c r="Q27" t="s">
        <v>37</v>
      </c>
      <c r="R27" t="s">
        <v>38</v>
      </c>
      <c r="S27" s="4" t="s">
        <v>6228</v>
      </c>
      <c r="Y27" t="s">
        <v>44</v>
      </c>
    </row>
    <row r="28" spans="1:25" x14ac:dyDescent="0.25">
      <c r="A28" t="s">
        <v>49</v>
      </c>
      <c r="B28" t="s">
        <v>6227</v>
      </c>
      <c r="C28" t="s">
        <v>5040</v>
      </c>
      <c r="D28" t="s">
        <v>5293</v>
      </c>
      <c r="E28" t="s">
        <v>95</v>
      </c>
      <c r="F28" t="s">
        <v>5293</v>
      </c>
      <c r="G28" t="s">
        <v>5304</v>
      </c>
      <c r="H28" t="s">
        <v>5303</v>
      </c>
      <c r="I28">
        <v>1</v>
      </c>
      <c r="J28">
        <v>0</v>
      </c>
      <c r="K28">
        <v>0</v>
      </c>
      <c r="L28">
        <v>34</v>
      </c>
      <c r="M28" t="s">
        <v>193</v>
      </c>
      <c r="Q28" t="s">
        <v>3976</v>
      </c>
      <c r="R28" t="s">
        <v>358</v>
      </c>
      <c r="Y28" t="s">
        <v>44</v>
      </c>
    </row>
    <row r="29" spans="1:25" x14ac:dyDescent="0.25">
      <c r="A29" t="s">
        <v>49</v>
      </c>
      <c r="B29" t="s">
        <v>6226</v>
      </c>
      <c r="C29" t="s">
        <v>5040</v>
      </c>
      <c r="D29" t="s">
        <v>5293</v>
      </c>
      <c r="E29" t="s">
        <v>71</v>
      </c>
      <c r="F29" t="s">
        <v>5293</v>
      </c>
      <c r="G29" t="s">
        <v>5293</v>
      </c>
      <c r="H29" t="s">
        <v>5303</v>
      </c>
      <c r="I29">
        <v>1</v>
      </c>
      <c r="J29">
        <v>0</v>
      </c>
      <c r="K29">
        <v>0</v>
      </c>
      <c r="L29">
        <v>33</v>
      </c>
      <c r="M29" t="s">
        <v>1072</v>
      </c>
      <c r="N29" t="s">
        <v>873</v>
      </c>
      <c r="O29" t="s">
        <v>874</v>
      </c>
      <c r="P29">
        <v>53188</v>
      </c>
      <c r="Q29" t="s">
        <v>37</v>
      </c>
      <c r="R29" t="s">
        <v>38</v>
      </c>
      <c r="S29" s="4" t="s">
        <v>6225</v>
      </c>
      <c r="T29" s="4" t="s">
        <v>6224</v>
      </c>
      <c r="V29" t="s">
        <v>6223</v>
      </c>
      <c r="Y29" t="s">
        <v>44</v>
      </c>
    </row>
    <row r="30" spans="1:25" x14ac:dyDescent="0.25">
      <c r="A30" t="s">
        <v>49</v>
      </c>
      <c r="B30" t="s">
        <v>6222</v>
      </c>
      <c r="C30" t="s">
        <v>5040</v>
      </c>
      <c r="D30" t="s">
        <v>5293</v>
      </c>
      <c r="E30" t="s">
        <v>71</v>
      </c>
      <c r="F30" t="s">
        <v>5293</v>
      </c>
      <c r="G30" t="s">
        <v>5293</v>
      </c>
      <c r="H30" t="s">
        <v>5303</v>
      </c>
      <c r="I30">
        <v>1</v>
      </c>
      <c r="J30">
        <v>0</v>
      </c>
      <c r="K30">
        <v>0</v>
      </c>
      <c r="L30">
        <v>31.2</v>
      </c>
      <c r="M30" t="s">
        <v>193</v>
      </c>
      <c r="Q30" t="s">
        <v>457</v>
      </c>
      <c r="R30" t="s">
        <v>383</v>
      </c>
      <c r="Y30" t="s">
        <v>44</v>
      </c>
    </row>
    <row r="31" spans="1:25" x14ac:dyDescent="0.25">
      <c r="A31" t="s">
        <v>49</v>
      </c>
      <c r="B31" t="s">
        <v>761</v>
      </c>
      <c r="C31" t="s">
        <v>5040</v>
      </c>
      <c r="D31" t="s">
        <v>5293</v>
      </c>
      <c r="E31" t="s">
        <v>71</v>
      </c>
      <c r="F31" t="s">
        <v>5293</v>
      </c>
      <c r="G31" t="s">
        <v>5293</v>
      </c>
      <c r="H31" t="s">
        <v>5303</v>
      </c>
      <c r="I31">
        <v>1</v>
      </c>
      <c r="J31">
        <v>0</v>
      </c>
      <c r="K31">
        <v>0</v>
      </c>
      <c r="L31">
        <v>33.200000000000003</v>
      </c>
      <c r="M31" t="s">
        <v>762</v>
      </c>
      <c r="O31" t="s">
        <v>763</v>
      </c>
      <c r="P31" t="s">
        <v>764</v>
      </c>
      <c r="Q31" t="s">
        <v>37</v>
      </c>
      <c r="R31" t="s">
        <v>38</v>
      </c>
      <c r="Y31" t="s">
        <v>44</v>
      </c>
    </row>
    <row r="32" spans="1:25" x14ac:dyDescent="0.25">
      <c r="A32" t="s">
        <v>49</v>
      </c>
      <c r="B32" t="s">
        <v>6221</v>
      </c>
      <c r="C32" t="s">
        <v>5040</v>
      </c>
      <c r="D32" t="s">
        <v>5293</v>
      </c>
      <c r="E32" t="s">
        <v>71</v>
      </c>
      <c r="F32" t="s">
        <v>5293</v>
      </c>
      <c r="G32" t="s">
        <v>5293</v>
      </c>
      <c r="H32" t="s">
        <v>5303</v>
      </c>
      <c r="I32">
        <v>1</v>
      </c>
      <c r="J32">
        <v>0</v>
      </c>
      <c r="K32">
        <v>0</v>
      </c>
      <c r="L32">
        <v>36.6</v>
      </c>
      <c r="M32" t="s">
        <v>62</v>
      </c>
      <c r="N32" t="s">
        <v>35</v>
      </c>
      <c r="O32" t="s">
        <v>36</v>
      </c>
      <c r="P32">
        <v>33496</v>
      </c>
      <c r="Q32" t="s">
        <v>37</v>
      </c>
      <c r="R32" t="s">
        <v>38</v>
      </c>
      <c r="Y32" t="s">
        <v>44</v>
      </c>
    </row>
    <row r="33" spans="1:25" x14ac:dyDescent="0.25">
      <c r="A33" t="s">
        <v>49</v>
      </c>
      <c r="B33" t="s">
        <v>6220</v>
      </c>
      <c r="C33" t="s">
        <v>5040</v>
      </c>
      <c r="D33" t="s">
        <v>5293</v>
      </c>
      <c r="E33" t="s">
        <v>71</v>
      </c>
      <c r="F33" t="s">
        <v>5293</v>
      </c>
      <c r="G33" t="s">
        <v>5293</v>
      </c>
      <c r="H33" t="s">
        <v>5303</v>
      </c>
      <c r="I33">
        <v>1</v>
      </c>
      <c r="J33">
        <v>0</v>
      </c>
      <c r="K33">
        <v>0</v>
      </c>
      <c r="L33">
        <v>34.299999999999997</v>
      </c>
      <c r="M33" t="s">
        <v>466</v>
      </c>
      <c r="N33" t="s">
        <v>128</v>
      </c>
      <c r="O33" t="s">
        <v>129</v>
      </c>
      <c r="P33" t="s">
        <v>6219</v>
      </c>
      <c r="Q33" t="s">
        <v>37</v>
      </c>
      <c r="R33" t="s">
        <v>38</v>
      </c>
      <c r="S33" s="4" t="s">
        <v>6218</v>
      </c>
      <c r="T33" s="4" t="s">
        <v>6217</v>
      </c>
      <c r="Y33" t="s">
        <v>44</v>
      </c>
    </row>
    <row r="34" spans="1:25" x14ac:dyDescent="0.25">
      <c r="A34" t="s">
        <v>49</v>
      </c>
      <c r="B34" t="s">
        <v>5170</v>
      </c>
      <c r="C34" t="s">
        <v>5040</v>
      </c>
      <c r="D34" t="s">
        <v>5293</v>
      </c>
      <c r="E34" t="s">
        <v>71</v>
      </c>
      <c r="F34" t="s">
        <v>5293</v>
      </c>
      <c r="G34" t="s">
        <v>5293</v>
      </c>
      <c r="H34" t="s">
        <v>5303</v>
      </c>
      <c r="I34">
        <v>1</v>
      </c>
      <c r="J34">
        <v>0</v>
      </c>
      <c r="K34">
        <v>0</v>
      </c>
      <c r="L34">
        <v>33.9</v>
      </c>
      <c r="M34" t="s">
        <v>333</v>
      </c>
      <c r="N34" t="s">
        <v>128</v>
      </c>
      <c r="O34" t="s">
        <v>129</v>
      </c>
      <c r="P34" t="s">
        <v>5169</v>
      </c>
      <c r="Q34" t="s">
        <v>37</v>
      </c>
      <c r="R34" t="s">
        <v>38</v>
      </c>
      <c r="S34" s="4" t="s">
        <v>5168</v>
      </c>
      <c r="T34" s="4" t="s">
        <v>5167</v>
      </c>
      <c r="Y34" t="s">
        <v>44</v>
      </c>
    </row>
    <row r="35" spans="1:25" x14ac:dyDescent="0.25">
      <c r="A35" t="s">
        <v>49</v>
      </c>
      <c r="B35" t="s">
        <v>6216</v>
      </c>
      <c r="C35" t="s">
        <v>5040</v>
      </c>
      <c r="D35" t="s">
        <v>5293</v>
      </c>
      <c r="E35" t="s">
        <v>71</v>
      </c>
      <c r="F35" t="s">
        <v>5293</v>
      </c>
      <c r="G35" t="s">
        <v>5293</v>
      </c>
      <c r="H35" t="s">
        <v>5303</v>
      </c>
      <c r="I35">
        <v>1</v>
      </c>
      <c r="J35">
        <v>0</v>
      </c>
      <c r="K35">
        <v>0</v>
      </c>
      <c r="L35">
        <v>31.2</v>
      </c>
      <c r="M35" t="s">
        <v>6215</v>
      </c>
      <c r="N35" t="s">
        <v>197</v>
      </c>
      <c r="O35" t="s">
        <v>198</v>
      </c>
      <c r="P35" t="s">
        <v>6214</v>
      </c>
      <c r="Q35" t="s">
        <v>37</v>
      </c>
      <c r="R35" t="s">
        <v>38</v>
      </c>
      <c r="Y35" t="s">
        <v>44</v>
      </c>
    </row>
    <row r="36" spans="1:25" x14ac:dyDescent="0.25">
      <c r="A36" t="s">
        <v>49</v>
      </c>
      <c r="B36" t="s">
        <v>6213</v>
      </c>
      <c r="C36" t="s">
        <v>5040</v>
      </c>
      <c r="D36" t="s">
        <v>5293</v>
      </c>
      <c r="E36" t="s">
        <v>71</v>
      </c>
      <c r="F36" t="s">
        <v>5293</v>
      </c>
      <c r="G36" t="s">
        <v>5293</v>
      </c>
      <c r="H36" t="s">
        <v>5303</v>
      </c>
      <c r="I36">
        <v>1</v>
      </c>
      <c r="J36">
        <v>0</v>
      </c>
      <c r="K36">
        <v>0</v>
      </c>
      <c r="L36">
        <v>34.1</v>
      </c>
      <c r="M36" t="s">
        <v>197</v>
      </c>
      <c r="N36" t="s">
        <v>197</v>
      </c>
      <c r="O36" t="s">
        <v>198</v>
      </c>
      <c r="P36">
        <v>10022</v>
      </c>
      <c r="Q36" t="s">
        <v>37</v>
      </c>
      <c r="R36" t="s">
        <v>38</v>
      </c>
      <c r="S36" s="4" t="s">
        <v>6212</v>
      </c>
      <c r="T36" s="4" t="s">
        <v>6211</v>
      </c>
      <c r="Y36" t="s">
        <v>44</v>
      </c>
    </row>
    <row r="37" spans="1:25" x14ac:dyDescent="0.25">
      <c r="A37" t="s">
        <v>49</v>
      </c>
      <c r="B37" t="s">
        <v>5164</v>
      </c>
      <c r="C37" t="s">
        <v>5040</v>
      </c>
      <c r="D37" t="s">
        <v>5293</v>
      </c>
      <c r="E37" t="s">
        <v>95</v>
      </c>
      <c r="F37" t="s">
        <v>5293</v>
      </c>
      <c r="G37" t="s">
        <v>5304</v>
      </c>
      <c r="H37" t="s">
        <v>5303</v>
      </c>
      <c r="I37">
        <v>1</v>
      </c>
      <c r="J37">
        <v>0</v>
      </c>
      <c r="K37">
        <v>0</v>
      </c>
      <c r="L37">
        <v>33.4</v>
      </c>
      <c r="M37" t="s">
        <v>5163</v>
      </c>
      <c r="N37" t="s">
        <v>128</v>
      </c>
      <c r="O37" t="s">
        <v>129</v>
      </c>
      <c r="P37" t="s">
        <v>5162</v>
      </c>
      <c r="Q37" t="s">
        <v>37</v>
      </c>
      <c r="R37" t="s">
        <v>38</v>
      </c>
      <c r="V37" t="s">
        <v>5161</v>
      </c>
      <c r="Y37" t="s">
        <v>44</v>
      </c>
    </row>
    <row r="38" spans="1:25" x14ac:dyDescent="0.25">
      <c r="A38" t="s">
        <v>49</v>
      </c>
      <c r="B38" t="s">
        <v>5164</v>
      </c>
      <c r="C38" t="s">
        <v>5040</v>
      </c>
      <c r="D38" t="s">
        <v>5293</v>
      </c>
      <c r="E38" t="s">
        <v>71</v>
      </c>
      <c r="F38" t="s">
        <v>5293</v>
      </c>
      <c r="G38" t="s">
        <v>5293</v>
      </c>
      <c r="H38" t="s">
        <v>5303</v>
      </c>
      <c r="I38">
        <v>1</v>
      </c>
      <c r="J38">
        <v>0</v>
      </c>
      <c r="K38">
        <v>0</v>
      </c>
      <c r="L38">
        <v>30.8</v>
      </c>
      <c r="M38" t="s">
        <v>5163</v>
      </c>
      <c r="N38" t="s">
        <v>128</v>
      </c>
      <c r="O38" t="s">
        <v>129</v>
      </c>
      <c r="P38" t="s">
        <v>5162</v>
      </c>
      <c r="Q38" t="s">
        <v>37</v>
      </c>
      <c r="R38" t="s">
        <v>38</v>
      </c>
      <c r="V38" t="s">
        <v>5161</v>
      </c>
      <c r="Y38" t="s">
        <v>44</v>
      </c>
    </row>
    <row r="39" spans="1:25" x14ac:dyDescent="0.25">
      <c r="A39" t="s">
        <v>49</v>
      </c>
      <c r="B39" t="s">
        <v>6210</v>
      </c>
      <c r="C39" t="s">
        <v>5040</v>
      </c>
      <c r="D39" t="s">
        <v>5293</v>
      </c>
      <c r="E39" t="s">
        <v>95</v>
      </c>
      <c r="F39" t="s">
        <v>5293</v>
      </c>
      <c r="G39" t="s">
        <v>5304</v>
      </c>
      <c r="H39" t="s">
        <v>5303</v>
      </c>
      <c r="I39">
        <v>1</v>
      </c>
      <c r="J39">
        <v>0</v>
      </c>
      <c r="K39">
        <v>0</v>
      </c>
      <c r="L39">
        <v>33.200000000000003</v>
      </c>
      <c r="M39" t="s">
        <v>5689</v>
      </c>
      <c r="N39" t="s">
        <v>386</v>
      </c>
      <c r="O39" t="s">
        <v>387</v>
      </c>
      <c r="P39" t="s">
        <v>5688</v>
      </c>
      <c r="Q39" t="s">
        <v>37</v>
      </c>
      <c r="R39" t="s">
        <v>38</v>
      </c>
      <c r="S39" s="4" t="s">
        <v>5687</v>
      </c>
      <c r="T39" s="4" t="s">
        <v>5686</v>
      </c>
      <c r="V39" t="s">
        <v>5685</v>
      </c>
      <c r="Y39" t="s">
        <v>44</v>
      </c>
    </row>
    <row r="40" spans="1:25" x14ac:dyDescent="0.25">
      <c r="A40" t="s">
        <v>49</v>
      </c>
      <c r="B40" t="s">
        <v>5678</v>
      </c>
      <c r="C40" t="s">
        <v>5040</v>
      </c>
      <c r="D40" t="s">
        <v>5293</v>
      </c>
      <c r="E40" t="s">
        <v>71</v>
      </c>
      <c r="F40" t="s">
        <v>5293</v>
      </c>
      <c r="G40" t="s">
        <v>5293</v>
      </c>
      <c r="H40" t="s">
        <v>5303</v>
      </c>
      <c r="I40">
        <v>1</v>
      </c>
      <c r="J40">
        <v>0</v>
      </c>
      <c r="K40">
        <v>0</v>
      </c>
      <c r="L40">
        <v>34.6</v>
      </c>
      <c r="M40" t="s">
        <v>5677</v>
      </c>
      <c r="N40" t="s">
        <v>128</v>
      </c>
      <c r="O40" t="s">
        <v>129</v>
      </c>
      <c r="P40">
        <v>78654</v>
      </c>
      <c r="Q40" t="s">
        <v>37</v>
      </c>
      <c r="R40" t="s">
        <v>38</v>
      </c>
      <c r="Y40" t="s">
        <v>44</v>
      </c>
    </row>
    <row r="41" spans="1:25" x14ac:dyDescent="0.25">
      <c r="A41" t="s">
        <v>26</v>
      </c>
      <c r="B41" t="s">
        <v>5158</v>
      </c>
      <c r="C41" t="s">
        <v>5040</v>
      </c>
      <c r="D41" t="s">
        <v>5293</v>
      </c>
      <c r="E41" t="s">
        <v>71</v>
      </c>
      <c r="F41" t="s">
        <v>5293</v>
      </c>
      <c r="G41" t="s">
        <v>5293</v>
      </c>
      <c r="H41" t="s">
        <v>5303</v>
      </c>
      <c r="I41">
        <v>1</v>
      </c>
      <c r="J41">
        <v>0</v>
      </c>
      <c r="K41">
        <v>0</v>
      </c>
      <c r="L41">
        <v>34.200000000000003</v>
      </c>
      <c r="M41" t="s">
        <v>5157</v>
      </c>
      <c r="N41" t="s">
        <v>128</v>
      </c>
      <c r="O41" t="s">
        <v>129</v>
      </c>
      <c r="P41">
        <v>76446</v>
      </c>
      <c r="Q41" t="s">
        <v>37</v>
      </c>
      <c r="R41" t="s">
        <v>38</v>
      </c>
      <c r="S41" s="4" t="s">
        <v>5156</v>
      </c>
      <c r="U41" t="s">
        <v>5155</v>
      </c>
      <c r="V41" t="s">
        <v>5154</v>
      </c>
      <c r="X41" t="s">
        <v>443</v>
      </c>
      <c r="Y41" t="s">
        <v>44</v>
      </c>
    </row>
    <row r="42" spans="1:25" x14ac:dyDescent="0.25">
      <c r="A42" t="s">
        <v>49</v>
      </c>
      <c r="B42" t="s">
        <v>6209</v>
      </c>
      <c r="C42" t="s">
        <v>5040</v>
      </c>
      <c r="D42" t="s">
        <v>5293</v>
      </c>
      <c r="E42" t="s">
        <v>71</v>
      </c>
      <c r="F42" t="s">
        <v>5293</v>
      </c>
      <c r="G42" t="s">
        <v>5293</v>
      </c>
      <c r="H42" t="s">
        <v>5303</v>
      </c>
      <c r="I42">
        <v>1</v>
      </c>
      <c r="J42">
        <v>0</v>
      </c>
      <c r="K42">
        <v>0</v>
      </c>
      <c r="L42">
        <v>33.6</v>
      </c>
      <c r="M42" t="s">
        <v>127</v>
      </c>
      <c r="N42" t="s">
        <v>128</v>
      </c>
      <c r="O42" t="s">
        <v>129</v>
      </c>
      <c r="P42" t="s">
        <v>6208</v>
      </c>
      <c r="Q42" t="s">
        <v>37</v>
      </c>
      <c r="R42" t="s">
        <v>38</v>
      </c>
      <c r="S42" s="4" t="s">
        <v>6207</v>
      </c>
      <c r="U42" t="s">
        <v>6206</v>
      </c>
      <c r="V42" t="s">
        <v>6205</v>
      </c>
      <c r="Y42" t="s">
        <v>44</v>
      </c>
    </row>
    <row r="43" spans="1:25" x14ac:dyDescent="0.25">
      <c r="A43" t="s">
        <v>49</v>
      </c>
      <c r="B43" t="s">
        <v>6204</v>
      </c>
      <c r="C43" t="s">
        <v>5040</v>
      </c>
      <c r="D43" t="s">
        <v>5293</v>
      </c>
      <c r="E43" t="s">
        <v>95</v>
      </c>
      <c r="F43" t="s">
        <v>5293</v>
      </c>
      <c r="G43" t="s">
        <v>5304</v>
      </c>
      <c r="H43" t="s">
        <v>5303</v>
      </c>
      <c r="I43">
        <v>1</v>
      </c>
      <c r="J43">
        <v>0</v>
      </c>
      <c r="K43">
        <v>0</v>
      </c>
      <c r="L43">
        <v>31.1</v>
      </c>
      <c r="M43" t="s">
        <v>926</v>
      </c>
      <c r="O43" t="s">
        <v>6203</v>
      </c>
      <c r="P43" t="s">
        <v>6202</v>
      </c>
      <c r="Q43" t="s">
        <v>37</v>
      </c>
      <c r="R43" t="s">
        <v>38</v>
      </c>
      <c r="Y43" t="s">
        <v>44</v>
      </c>
    </row>
    <row r="44" spans="1:25" x14ac:dyDescent="0.25">
      <c r="A44" t="s">
        <v>49</v>
      </c>
      <c r="B44" t="s">
        <v>6201</v>
      </c>
      <c r="C44" t="s">
        <v>5040</v>
      </c>
      <c r="D44" t="s">
        <v>5293</v>
      </c>
      <c r="E44" t="s">
        <v>71</v>
      </c>
      <c r="F44" t="s">
        <v>5293</v>
      </c>
      <c r="G44" t="s">
        <v>5293</v>
      </c>
      <c r="H44" t="s">
        <v>5303</v>
      </c>
      <c r="I44">
        <v>1</v>
      </c>
      <c r="J44">
        <v>0</v>
      </c>
      <c r="K44">
        <v>0</v>
      </c>
      <c r="L44">
        <v>33.299999999999997</v>
      </c>
      <c r="M44" t="s">
        <v>1147</v>
      </c>
      <c r="N44" t="s">
        <v>123</v>
      </c>
      <c r="O44" t="s">
        <v>124</v>
      </c>
      <c r="P44">
        <v>92625</v>
      </c>
      <c r="Q44" t="s">
        <v>37</v>
      </c>
      <c r="R44" t="s">
        <v>38</v>
      </c>
      <c r="Y44" t="s">
        <v>44</v>
      </c>
    </row>
    <row r="45" spans="1:25" x14ac:dyDescent="0.25">
      <c r="A45" t="s">
        <v>49</v>
      </c>
      <c r="B45" t="s">
        <v>6200</v>
      </c>
      <c r="C45" t="s">
        <v>5040</v>
      </c>
      <c r="D45" t="s">
        <v>5293</v>
      </c>
      <c r="E45" t="s">
        <v>71</v>
      </c>
      <c r="F45" t="s">
        <v>5293</v>
      </c>
      <c r="G45" t="s">
        <v>5293</v>
      </c>
      <c r="H45" t="s">
        <v>5303</v>
      </c>
      <c r="I45">
        <v>1</v>
      </c>
      <c r="J45">
        <v>0</v>
      </c>
      <c r="K45">
        <v>0</v>
      </c>
      <c r="L45">
        <v>32.9</v>
      </c>
      <c r="M45" t="s">
        <v>6199</v>
      </c>
      <c r="N45" t="s">
        <v>123</v>
      </c>
      <c r="O45" t="s">
        <v>124</v>
      </c>
      <c r="P45" t="s">
        <v>6198</v>
      </c>
      <c r="Q45" t="s">
        <v>37</v>
      </c>
      <c r="R45" t="s">
        <v>38</v>
      </c>
      <c r="Y45" t="s">
        <v>44</v>
      </c>
    </row>
    <row r="46" spans="1:25" x14ac:dyDescent="0.25">
      <c r="A46" t="s">
        <v>49</v>
      </c>
      <c r="B46" t="s">
        <v>6197</v>
      </c>
      <c r="C46" t="s">
        <v>5040</v>
      </c>
      <c r="D46" t="s">
        <v>5293</v>
      </c>
      <c r="E46" t="s">
        <v>5309</v>
      </c>
      <c r="F46" t="s">
        <v>5293</v>
      </c>
      <c r="G46" t="s">
        <v>5308</v>
      </c>
      <c r="H46" t="s">
        <v>5303</v>
      </c>
      <c r="I46">
        <v>1</v>
      </c>
      <c r="J46">
        <v>0</v>
      </c>
      <c r="K46">
        <v>0</v>
      </c>
      <c r="L46">
        <v>31.2</v>
      </c>
      <c r="M46" t="s">
        <v>197</v>
      </c>
      <c r="N46" t="s">
        <v>197</v>
      </c>
      <c r="O46" t="s">
        <v>198</v>
      </c>
      <c r="P46">
        <v>10017</v>
      </c>
      <c r="Q46" t="s">
        <v>37</v>
      </c>
      <c r="R46" t="s">
        <v>38</v>
      </c>
      <c r="Y46" t="s">
        <v>44</v>
      </c>
    </row>
    <row r="47" spans="1:25" x14ac:dyDescent="0.25">
      <c r="A47" t="s">
        <v>26</v>
      </c>
      <c r="B47" t="s">
        <v>4324</v>
      </c>
      <c r="C47" t="s">
        <v>5040</v>
      </c>
      <c r="D47" t="s">
        <v>5293</v>
      </c>
      <c r="E47" t="s">
        <v>71</v>
      </c>
      <c r="F47" t="s">
        <v>5293</v>
      </c>
      <c r="G47" t="s">
        <v>5293</v>
      </c>
      <c r="H47" t="s">
        <v>5303</v>
      </c>
      <c r="I47">
        <v>1</v>
      </c>
      <c r="J47">
        <v>0</v>
      </c>
      <c r="K47">
        <v>0</v>
      </c>
      <c r="L47">
        <v>31.4</v>
      </c>
      <c r="M47" t="s">
        <v>535</v>
      </c>
      <c r="N47" t="s">
        <v>430</v>
      </c>
      <c r="O47" t="s">
        <v>431</v>
      </c>
      <c r="P47" t="s">
        <v>536</v>
      </c>
      <c r="Q47" t="s">
        <v>432</v>
      </c>
      <c r="R47" t="s">
        <v>38</v>
      </c>
      <c r="S47" s="4" t="s">
        <v>4323</v>
      </c>
      <c r="T47" s="4" t="s">
        <v>4322</v>
      </c>
      <c r="U47" t="s">
        <v>4321</v>
      </c>
      <c r="V47" t="s">
        <v>4320</v>
      </c>
      <c r="X47" t="s">
        <v>443</v>
      </c>
      <c r="Y47" t="s">
        <v>541</v>
      </c>
    </row>
    <row r="48" spans="1:25" x14ac:dyDescent="0.25">
      <c r="A48" t="s">
        <v>49</v>
      </c>
      <c r="B48" t="s">
        <v>6196</v>
      </c>
      <c r="C48" t="s">
        <v>5040</v>
      </c>
      <c r="D48" t="s">
        <v>5293</v>
      </c>
      <c r="E48" t="s">
        <v>71</v>
      </c>
      <c r="F48" t="s">
        <v>5293</v>
      </c>
      <c r="G48" t="s">
        <v>5293</v>
      </c>
      <c r="H48" t="s">
        <v>5303</v>
      </c>
      <c r="I48">
        <v>1</v>
      </c>
      <c r="J48">
        <v>0</v>
      </c>
      <c r="K48">
        <v>0</v>
      </c>
      <c r="L48">
        <v>33.5</v>
      </c>
      <c r="M48" t="s">
        <v>741</v>
      </c>
      <c r="O48" t="s">
        <v>2670</v>
      </c>
      <c r="P48">
        <v>75367</v>
      </c>
      <c r="Q48" t="s">
        <v>37</v>
      </c>
      <c r="R48" t="s">
        <v>38</v>
      </c>
      <c r="Y48" t="s">
        <v>44</v>
      </c>
    </row>
    <row r="49" spans="1:25" x14ac:dyDescent="0.25">
      <c r="A49" t="s">
        <v>49</v>
      </c>
      <c r="B49" t="s">
        <v>6195</v>
      </c>
      <c r="C49" t="s">
        <v>5040</v>
      </c>
      <c r="D49" t="s">
        <v>5293</v>
      </c>
      <c r="E49" t="s">
        <v>71</v>
      </c>
      <c r="F49" t="s">
        <v>5293</v>
      </c>
      <c r="G49" t="s">
        <v>5293</v>
      </c>
      <c r="H49" t="s">
        <v>5303</v>
      </c>
      <c r="I49">
        <v>1</v>
      </c>
      <c r="J49">
        <v>0</v>
      </c>
      <c r="K49">
        <v>0</v>
      </c>
      <c r="L49">
        <v>34</v>
      </c>
      <c r="M49" t="s">
        <v>6194</v>
      </c>
      <c r="N49" t="s">
        <v>386</v>
      </c>
      <c r="O49" t="s">
        <v>387</v>
      </c>
      <c r="P49" t="s">
        <v>6193</v>
      </c>
      <c r="Q49" t="s">
        <v>37</v>
      </c>
      <c r="R49" t="s">
        <v>38</v>
      </c>
      <c r="S49" s="4" t="s">
        <v>6192</v>
      </c>
      <c r="V49" t="s">
        <v>6191</v>
      </c>
      <c r="Y49" t="s">
        <v>44</v>
      </c>
    </row>
    <row r="50" spans="1:25" x14ac:dyDescent="0.25">
      <c r="A50" t="s">
        <v>49</v>
      </c>
      <c r="B50" t="s">
        <v>6190</v>
      </c>
      <c r="C50" t="s">
        <v>5040</v>
      </c>
      <c r="D50" t="s">
        <v>5293</v>
      </c>
      <c r="E50" t="s">
        <v>71</v>
      </c>
      <c r="F50" t="s">
        <v>5293</v>
      </c>
      <c r="G50" t="s">
        <v>5293</v>
      </c>
      <c r="H50" t="s">
        <v>5303</v>
      </c>
      <c r="I50">
        <v>1</v>
      </c>
      <c r="J50">
        <v>0</v>
      </c>
      <c r="K50">
        <v>0</v>
      </c>
      <c r="L50">
        <v>32.799999999999997</v>
      </c>
      <c r="M50" t="s">
        <v>985</v>
      </c>
      <c r="N50" t="s">
        <v>710</v>
      </c>
      <c r="O50" t="s">
        <v>711</v>
      </c>
      <c r="P50">
        <v>6830</v>
      </c>
      <c r="Q50" t="s">
        <v>37</v>
      </c>
      <c r="R50" t="s">
        <v>38</v>
      </c>
      <c r="S50" s="4" t="s">
        <v>6189</v>
      </c>
      <c r="V50" t="s">
        <v>6188</v>
      </c>
      <c r="Y50" t="s">
        <v>44</v>
      </c>
    </row>
    <row r="51" spans="1:25" x14ac:dyDescent="0.25">
      <c r="A51" t="s">
        <v>49</v>
      </c>
      <c r="B51" t="s">
        <v>6187</v>
      </c>
      <c r="C51" t="s">
        <v>5040</v>
      </c>
      <c r="D51" t="s">
        <v>5293</v>
      </c>
      <c r="E51" t="s">
        <v>71</v>
      </c>
      <c r="F51" t="s">
        <v>5293</v>
      </c>
      <c r="G51" t="s">
        <v>5293</v>
      </c>
      <c r="H51" t="s">
        <v>5303</v>
      </c>
      <c r="I51">
        <v>1</v>
      </c>
      <c r="J51">
        <v>0</v>
      </c>
      <c r="K51">
        <v>0</v>
      </c>
      <c r="L51">
        <v>34.5</v>
      </c>
      <c r="M51" t="s">
        <v>193</v>
      </c>
      <c r="Q51" t="s">
        <v>457</v>
      </c>
      <c r="R51" t="s">
        <v>383</v>
      </c>
      <c r="Y51" t="s">
        <v>44</v>
      </c>
    </row>
    <row r="52" spans="1:25" x14ac:dyDescent="0.25">
      <c r="A52" t="s">
        <v>49</v>
      </c>
      <c r="B52" t="s">
        <v>6186</v>
      </c>
      <c r="C52" t="s">
        <v>5040</v>
      </c>
      <c r="D52" t="s">
        <v>5293</v>
      </c>
      <c r="E52" t="s">
        <v>4778</v>
      </c>
      <c r="F52" t="s">
        <v>5293</v>
      </c>
      <c r="G52" t="s">
        <v>6154</v>
      </c>
      <c r="H52" t="s">
        <v>5303</v>
      </c>
      <c r="I52">
        <v>1</v>
      </c>
      <c r="J52">
        <v>0</v>
      </c>
      <c r="K52">
        <v>0</v>
      </c>
      <c r="L52">
        <v>34.299999999999997</v>
      </c>
      <c r="M52" t="s">
        <v>6185</v>
      </c>
      <c r="N52" t="s">
        <v>805</v>
      </c>
      <c r="O52" t="s">
        <v>806</v>
      </c>
      <c r="P52">
        <v>61554</v>
      </c>
      <c r="Q52" t="s">
        <v>37</v>
      </c>
      <c r="R52" t="s">
        <v>38</v>
      </c>
      <c r="S52" s="4" t="s">
        <v>6184</v>
      </c>
      <c r="V52" t="s">
        <v>6183</v>
      </c>
      <c r="Y52" t="s">
        <v>44</v>
      </c>
    </row>
    <row r="53" spans="1:25" x14ac:dyDescent="0.25">
      <c r="A53" t="s">
        <v>49</v>
      </c>
      <c r="B53" t="s">
        <v>6182</v>
      </c>
      <c r="C53" t="s">
        <v>5040</v>
      </c>
      <c r="D53" t="s">
        <v>5293</v>
      </c>
      <c r="E53" t="s">
        <v>71</v>
      </c>
      <c r="F53" t="s">
        <v>5293</v>
      </c>
      <c r="G53" t="s">
        <v>5293</v>
      </c>
      <c r="H53" t="s">
        <v>5303</v>
      </c>
      <c r="I53">
        <v>1</v>
      </c>
      <c r="J53">
        <v>0</v>
      </c>
      <c r="K53">
        <v>0</v>
      </c>
      <c r="L53">
        <v>34.9</v>
      </c>
      <c r="M53" t="s">
        <v>6181</v>
      </c>
      <c r="N53" t="s">
        <v>805</v>
      </c>
      <c r="O53" t="s">
        <v>806</v>
      </c>
      <c r="P53" t="s">
        <v>6180</v>
      </c>
      <c r="Q53" t="s">
        <v>37</v>
      </c>
      <c r="R53" t="s">
        <v>38</v>
      </c>
      <c r="Y53" t="s">
        <v>44</v>
      </c>
    </row>
    <row r="54" spans="1:25" x14ac:dyDescent="0.25">
      <c r="A54" t="s">
        <v>49</v>
      </c>
      <c r="B54" t="s">
        <v>6179</v>
      </c>
      <c r="C54" t="s">
        <v>5040</v>
      </c>
      <c r="D54" t="s">
        <v>5293</v>
      </c>
      <c r="E54" t="s">
        <v>71</v>
      </c>
      <c r="F54" t="s">
        <v>5293</v>
      </c>
      <c r="G54" t="s">
        <v>5293</v>
      </c>
      <c r="H54" t="s">
        <v>5303</v>
      </c>
      <c r="I54">
        <v>1</v>
      </c>
      <c r="J54">
        <v>0</v>
      </c>
      <c r="K54">
        <v>0</v>
      </c>
      <c r="L54">
        <v>33.4</v>
      </c>
      <c r="M54" t="s">
        <v>6178</v>
      </c>
      <c r="N54" t="s">
        <v>881</v>
      </c>
      <c r="O54" t="s">
        <v>882</v>
      </c>
      <c r="P54" t="s">
        <v>6177</v>
      </c>
      <c r="Q54" t="s">
        <v>37</v>
      </c>
      <c r="R54" t="s">
        <v>38</v>
      </c>
      <c r="Y54" t="s">
        <v>44</v>
      </c>
    </row>
    <row r="55" spans="1:25" x14ac:dyDescent="0.25">
      <c r="A55" t="s">
        <v>49</v>
      </c>
      <c r="B55" t="s">
        <v>6176</v>
      </c>
      <c r="C55" t="s">
        <v>5040</v>
      </c>
      <c r="D55" t="s">
        <v>5293</v>
      </c>
      <c r="E55" t="s">
        <v>95</v>
      </c>
      <c r="F55" t="s">
        <v>5293</v>
      </c>
      <c r="G55" t="s">
        <v>5304</v>
      </c>
      <c r="H55" t="s">
        <v>5303</v>
      </c>
      <c r="I55">
        <v>1</v>
      </c>
      <c r="J55">
        <v>0</v>
      </c>
      <c r="K55">
        <v>0</v>
      </c>
      <c r="L55">
        <v>33.700000000000003</v>
      </c>
      <c r="M55" t="s">
        <v>593</v>
      </c>
      <c r="N55" t="s">
        <v>805</v>
      </c>
      <c r="O55" t="s">
        <v>806</v>
      </c>
      <c r="P55">
        <v>60606</v>
      </c>
      <c r="Q55" t="s">
        <v>37</v>
      </c>
      <c r="R55" t="s">
        <v>38</v>
      </c>
      <c r="Y55" t="s">
        <v>44</v>
      </c>
    </row>
    <row r="56" spans="1:25" x14ac:dyDescent="0.25">
      <c r="A56" t="s">
        <v>26</v>
      </c>
      <c r="B56" t="s">
        <v>1178</v>
      </c>
      <c r="C56" t="s">
        <v>5040</v>
      </c>
      <c r="D56" t="s">
        <v>5293</v>
      </c>
      <c r="E56" t="s">
        <v>71</v>
      </c>
      <c r="F56" t="s">
        <v>5293</v>
      </c>
      <c r="G56" t="s">
        <v>5293</v>
      </c>
      <c r="H56" t="s">
        <v>5303</v>
      </c>
      <c r="I56">
        <v>2</v>
      </c>
      <c r="J56">
        <v>0</v>
      </c>
      <c r="K56">
        <v>0</v>
      </c>
      <c r="L56">
        <v>32.799999999999997</v>
      </c>
      <c r="M56" t="s">
        <v>1179</v>
      </c>
      <c r="N56" t="s">
        <v>1180</v>
      </c>
      <c r="O56" t="s">
        <v>1181</v>
      </c>
      <c r="P56" t="s">
        <v>1182</v>
      </c>
      <c r="Q56" t="s">
        <v>432</v>
      </c>
      <c r="R56" t="s">
        <v>38</v>
      </c>
      <c r="S56" s="4" t="s">
        <v>1183</v>
      </c>
      <c r="T56" s="4" t="s">
        <v>1184</v>
      </c>
      <c r="U56" t="s">
        <v>1185</v>
      </c>
      <c r="V56" t="s">
        <v>1186</v>
      </c>
      <c r="W56">
        <v>1986</v>
      </c>
      <c r="X56" t="s">
        <v>1187</v>
      </c>
      <c r="Y56" t="s">
        <v>541</v>
      </c>
    </row>
    <row r="57" spans="1:25" x14ac:dyDescent="0.25">
      <c r="A57" t="s">
        <v>49</v>
      </c>
      <c r="B57" t="s">
        <v>6175</v>
      </c>
      <c r="C57" t="s">
        <v>5040</v>
      </c>
      <c r="D57" t="s">
        <v>5293</v>
      </c>
      <c r="E57" t="s">
        <v>95</v>
      </c>
      <c r="F57" t="s">
        <v>5293</v>
      </c>
      <c r="G57" t="s">
        <v>5304</v>
      </c>
      <c r="H57" t="s">
        <v>5303</v>
      </c>
      <c r="I57">
        <v>1</v>
      </c>
      <c r="J57">
        <v>0</v>
      </c>
      <c r="K57">
        <v>0</v>
      </c>
      <c r="L57">
        <v>31.7</v>
      </c>
      <c r="M57" t="s">
        <v>6174</v>
      </c>
      <c r="N57" t="s">
        <v>555</v>
      </c>
      <c r="O57" t="s">
        <v>556</v>
      </c>
      <c r="P57">
        <v>29164</v>
      </c>
      <c r="Q57" t="s">
        <v>37</v>
      </c>
      <c r="R57" t="s">
        <v>38</v>
      </c>
      <c r="Y57" t="s">
        <v>44</v>
      </c>
    </row>
    <row r="58" spans="1:25" x14ac:dyDescent="0.25">
      <c r="A58" t="s">
        <v>49</v>
      </c>
      <c r="B58" t="s">
        <v>6173</v>
      </c>
      <c r="C58" t="s">
        <v>5040</v>
      </c>
      <c r="D58" t="s">
        <v>5293</v>
      </c>
      <c r="E58" t="s">
        <v>95</v>
      </c>
      <c r="F58" t="s">
        <v>5293</v>
      </c>
      <c r="G58" t="s">
        <v>5304</v>
      </c>
      <c r="H58" t="s">
        <v>5303</v>
      </c>
      <c r="I58">
        <v>1</v>
      </c>
      <c r="J58">
        <v>0</v>
      </c>
      <c r="K58">
        <v>0</v>
      </c>
      <c r="L58">
        <v>33.9</v>
      </c>
      <c r="M58" t="s">
        <v>294</v>
      </c>
      <c r="N58" t="s">
        <v>123</v>
      </c>
      <c r="O58" t="s">
        <v>124</v>
      </c>
      <c r="P58" t="s">
        <v>6172</v>
      </c>
      <c r="Q58" t="s">
        <v>37</v>
      </c>
      <c r="R58" t="s">
        <v>38</v>
      </c>
      <c r="Y58" t="s">
        <v>44</v>
      </c>
    </row>
    <row r="59" spans="1:25" x14ac:dyDescent="0.25">
      <c r="A59" t="s">
        <v>49</v>
      </c>
      <c r="B59" t="s">
        <v>6171</v>
      </c>
      <c r="C59" t="s">
        <v>5040</v>
      </c>
      <c r="D59" t="s">
        <v>5293</v>
      </c>
      <c r="E59" t="s">
        <v>95</v>
      </c>
      <c r="F59" t="s">
        <v>5293</v>
      </c>
      <c r="G59" t="s">
        <v>5304</v>
      </c>
      <c r="H59" t="s">
        <v>5303</v>
      </c>
      <c r="I59">
        <v>1</v>
      </c>
      <c r="J59">
        <v>0</v>
      </c>
      <c r="K59">
        <v>0</v>
      </c>
      <c r="L59">
        <v>34</v>
      </c>
      <c r="M59" t="s">
        <v>197</v>
      </c>
      <c r="N59" t="s">
        <v>197</v>
      </c>
      <c r="O59" t="s">
        <v>198</v>
      </c>
      <c r="P59" t="s">
        <v>6170</v>
      </c>
      <c r="Q59" t="s">
        <v>37</v>
      </c>
      <c r="R59" t="s">
        <v>38</v>
      </c>
      <c r="S59" s="4" t="s">
        <v>6169</v>
      </c>
      <c r="T59" s="4" t="s">
        <v>6168</v>
      </c>
      <c r="Y59" t="s">
        <v>44</v>
      </c>
    </row>
    <row r="60" spans="1:25" x14ac:dyDescent="0.25">
      <c r="A60" t="s">
        <v>49</v>
      </c>
      <c r="B60" t="s">
        <v>6167</v>
      </c>
      <c r="C60" t="s">
        <v>5040</v>
      </c>
      <c r="D60" t="s">
        <v>5293</v>
      </c>
      <c r="E60" t="s">
        <v>4778</v>
      </c>
      <c r="F60" t="s">
        <v>5293</v>
      </c>
      <c r="G60" t="s">
        <v>6154</v>
      </c>
      <c r="H60" t="s">
        <v>5303</v>
      </c>
      <c r="I60">
        <v>1</v>
      </c>
      <c r="J60">
        <v>0</v>
      </c>
      <c r="K60">
        <v>0</v>
      </c>
      <c r="L60">
        <v>34.700000000000003</v>
      </c>
      <c r="M60" t="s">
        <v>4927</v>
      </c>
      <c r="N60" t="s">
        <v>1175</v>
      </c>
      <c r="O60" t="s">
        <v>1176</v>
      </c>
      <c r="P60">
        <v>72401</v>
      </c>
      <c r="Q60" t="s">
        <v>37</v>
      </c>
      <c r="R60" t="s">
        <v>38</v>
      </c>
      <c r="S60" s="4" t="s">
        <v>6166</v>
      </c>
      <c r="Y60" t="s">
        <v>44</v>
      </c>
    </row>
    <row r="61" spans="1:25" x14ac:dyDescent="0.25">
      <c r="A61" t="s">
        <v>49</v>
      </c>
      <c r="B61" t="s">
        <v>6165</v>
      </c>
      <c r="C61" t="s">
        <v>5040</v>
      </c>
      <c r="D61" t="s">
        <v>5293</v>
      </c>
      <c r="E61" t="s">
        <v>71</v>
      </c>
      <c r="F61" t="s">
        <v>5293</v>
      </c>
      <c r="G61" t="s">
        <v>5293</v>
      </c>
      <c r="H61" t="s">
        <v>5303</v>
      </c>
      <c r="I61">
        <v>1</v>
      </c>
      <c r="J61">
        <v>0</v>
      </c>
      <c r="K61">
        <v>0</v>
      </c>
      <c r="L61">
        <v>31</v>
      </c>
      <c r="M61" t="s">
        <v>1106</v>
      </c>
      <c r="N61" t="s">
        <v>881</v>
      </c>
      <c r="O61" t="s">
        <v>882</v>
      </c>
      <c r="P61" t="s">
        <v>6164</v>
      </c>
      <c r="Q61" t="s">
        <v>37</v>
      </c>
      <c r="R61" t="s">
        <v>38</v>
      </c>
      <c r="Y61" t="s">
        <v>44</v>
      </c>
    </row>
    <row r="62" spans="1:25" x14ac:dyDescent="0.25">
      <c r="A62" t="s">
        <v>49</v>
      </c>
      <c r="B62" t="s">
        <v>6163</v>
      </c>
      <c r="C62" t="s">
        <v>5040</v>
      </c>
      <c r="D62" t="s">
        <v>5293</v>
      </c>
      <c r="E62" t="s">
        <v>71</v>
      </c>
      <c r="F62" t="s">
        <v>5293</v>
      </c>
      <c r="G62" t="s">
        <v>5293</v>
      </c>
      <c r="H62" t="s">
        <v>5303</v>
      </c>
      <c r="I62">
        <v>1</v>
      </c>
      <c r="J62">
        <v>0</v>
      </c>
      <c r="K62">
        <v>0</v>
      </c>
      <c r="L62">
        <v>33.5</v>
      </c>
      <c r="M62" t="s">
        <v>6162</v>
      </c>
      <c r="P62">
        <v>2196</v>
      </c>
      <c r="Q62" t="s">
        <v>793</v>
      </c>
      <c r="R62" t="s">
        <v>211</v>
      </c>
      <c r="Y62" t="s">
        <v>44</v>
      </c>
    </row>
    <row r="63" spans="1:25" x14ac:dyDescent="0.25">
      <c r="A63" t="s">
        <v>49</v>
      </c>
      <c r="B63" t="s">
        <v>5088</v>
      </c>
      <c r="C63" t="s">
        <v>5040</v>
      </c>
      <c r="D63" t="s">
        <v>5293</v>
      </c>
      <c r="E63" t="s">
        <v>71</v>
      </c>
      <c r="F63" t="s">
        <v>5293</v>
      </c>
      <c r="G63" t="s">
        <v>5293</v>
      </c>
      <c r="H63" t="s">
        <v>5303</v>
      </c>
      <c r="I63">
        <v>1</v>
      </c>
      <c r="J63">
        <v>0</v>
      </c>
      <c r="K63">
        <v>0</v>
      </c>
      <c r="L63">
        <v>34.6</v>
      </c>
      <c r="M63" t="s">
        <v>5087</v>
      </c>
      <c r="N63" t="s">
        <v>35</v>
      </c>
      <c r="O63" t="s">
        <v>36</v>
      </c>
      <c r="P63" t="s">
        <v>5086</v>
      </c>
      <c r="Q63" t="s">
        <v>37</v>
      </c>
      <c r="R63" t="s">
        <v>38</v>
      </c>
      <c r="S63" s="4" t="s">
        <v>5085</v>
      </c>
      <c r="T63" s="4" t="s">
        <v>5084</v>
      </c>
      <c r="Y63" t="s">
        <v>44</v>
      </c>
    </row>
    <row r="64" spans="1:25" x14ac:dyDescent="0.25">
      <c r="A64" t="s">
        <v>49</v>
      </c>
      <c r="B64" t="s">
        <v>6161</v>
      </c>
      <c r="C64" t="s">
        <v>5040</v>
      </c>
      <c r="D64" t="s">
        <v>5293</v>
      </c>
      <c r="E64" t="s">
        <v>95</v>
      </c>
      <c r="F64" t="s">
        <v>5293</v>
      </c>
      <c r="G64" t="s">
        <v>5304</v>
      </c>
      <c r="H64" t="s">
        <v>5303</v>
      </c>
      <c r="I64">
        <v>1</v>
      </c>
      <c r="J64">
        <v>0</v>
      </c>
      <c r="K64">
        <v>0</v>
      </c>
      <c r="L64">
        <v>33.4</v>
      </c>
      <c r="M64" t="s">
        <v>6160</v>
      </c>
      <c r="N64" t="s">
        <v>489</v>
      </c>
      <c r="O64" t="s">
        <v>490</v>
      </c>
      <c r="P64" t="s">
        <v>6159</v>
      </c>
      <c r="Q64" t="s">
        <v>37</v>
      </c>
      <c r="R64" t="s">
        <v>38</v>
      </c>
      <c r="Y64" t="s">
        <v>44</v>
      </c>
    </row>
    <row r="65" spans="1:25" x14ac:dyDescent="0.25">
      <c r="A65" t="s">
        <v>49</v>
      </c>
      <c r="B65" t="s">
        <v>6158</v>
      </c>
      <c r="C65" t="s">
        <v>5040</v>
      </c>
      <c r="D65" t="s">
        <v>5293</v>
      </c>
      <c r="E65" t="s">
        <v>95</v>
      </c>
      <c r="F65" t="s">
        <v>5293</v>
      </c>
      <c r="G65" t="s">
        <v>5304</v>
      </c>
      <c r="H65" t="s">
        <v>5303</v>
      </c>
      <c r="I65">
        <v>1</v>
      </c>
      <c r="J65">
        <v>0</v>
      </c>
      <c r="K65">
        <v>0</v>
      </c>
      <c r="L65">
        <v>34.1</v>
      </c>
      <c r="M65" t="s">
        <v>985</v>
      </c>
      <c r="N65" t="s">
        <v>710</v>
      </c>
      <c r="O65" t="s">
        <v>711</v>
      </c>
      <c r="P65" t="s">
        <v>6157</v>
      </c>
      <c r="Q65" t="s">
        <v>37</v>
      </c>
      <c r="R65" t="s">
        <v>38</v>
      </c>
      <c r="Y65" t="s">
        <v>44</v>
      </c>
    </row>
    <row r="66" spans="1:25" x14ac:dyDescent="0.25">
      <c r="A66" t="s">
        <v>49</v>
      </c>
      <c r="B66" t="s">
        <v>6156</v>
      </c>
      <c r="C66" t="s">
        <v>5040</v>
      </c>
      <c r="D66" t="s">
        <v>5293</v>
      </c>
      <c r="E66" t="s">
        <v>71</v>
      </c>
      <c r="F66" t="s">
        <v>5293</v>
      </c>
      <c r="G66" t="s">
        <v>5293</v>
      </c>
      <c r="H66" t="s">
        <v>5303</v>
      </c>
      <c r="I66">
        <v>1</v>
      </c>
      <c r="J66">
        <v>0</v>
      </c>
      <c r="K66">
        <v>0</v>
      </c>
      <c r="L66">
        <v>35.6</v>
      </c>
      <c r="M66" t="s">
        <v>5140</v>
      </c>
      <c r="N66" t="s">
        <v>123</v>
      </c>
      <c r="O66" t="s">
        <v>124</v>
      </c>
      <c r="P66">
        <v>34479</v>
      </c>
      <c r="Q66" t="s">
        <v>37</v>
      </c>
      <c r="R66" t="s">
        <v>38</v>
      </c>
      <c r="Y66" t="s">
        <v>44</v>
      </c>
    </row>
    <row r="67" spans="1:25" x14ac:dyDescent="0.25">
      <c r="A67" t="s">
        <v>26</v>
      </c>
      <c r="B67" t="s">
        <v>5342</v>
      </c>
      <c r="C67" t="s">
        <v>5040</v>
      </c>
      <c r="D67" t="s">
        <v>5293</v>
      </c>
      <c r="E67" t="s">
        <v>71</v>
      </c>
      <c r="F67" t="s">
        <v>5293</v>
      </c>
      <c r="G67" t="s">
        <v>5293</v>
      </c>
      <c r="H67" t="s">
        <v>5303</v>
      </c>
      <c r="I67">
        <v>1</v>
      </c>
      <c r="J67">
        <v>0</v>
      </c>
      <c r="K67">
        <v>0</v>
      </c>
      <c r="L67">
        <v>32.200000000000003</v>
      </c>
      <c r="M67" t="s">
        <v>5341</v>
      </c>
      <c r="O67" t="s">
        <v>5340</v>
      </c>
      <c r="P67" t="s">
        <v>5339</v>
      </c>
      <c r="Q67" t="s">
        <v>483</v>
      </c>
      <c r="R67" t="s">
        <v>358</v>
      </c>
      <c r="S67" s="4" t="s">
        <v>6281</v>
      </c>
      <c r="T67" s="4" t="s">
        <v>6282</v>
      </c>
      <c r="U67" t="s">
        <v>5338</v>
      </c>
      <c r="V67" t="s">
        <v>5337</v>
      </c>
      <c r="W67">
        <v>1974</v>
      </c>
      <c r="X67" t="s">
        <v>443</v>
      </c>
      <c r="Y67" t="s">
        <v>44</v>
      </c>
    </row>
    <row r="68" spans="1:25" x14ac:dyDescent="0.25">
      <c r="A68" t="s">
        <v>49</v>
      </c>
      <c r="B68" t="s">
        <v>6155</v>
      </c>
      <c r="C68" t="s">
        <v>5040</v>
      </c>
      <c r="D68" t="s">
        <v>5293</v>
      </c>
      <c r="E68" t="s">
        <v>4778</v>
      </c>
      <c r="F68" t="s">
        <v>5293</v>
      </c>
      <c r="G68" t="s">
        <v>6154</v>
      </c>
      <c r="H68" t="s">
        <v>5303</v>
      </c>
      <c r="I68">
        <v>1</v>
      </c>
      <c r="J68">
        <v>0</v>
      </c>
      <c r="K68">
        <v>0</v>
      </c>
      <c r="L68">
        <v>34.700000000000003</v>
      </c>
      <c r="M68" t="s">
        <v>603</v>
      </c>
      <c r="N68" t="s">
        <v>604</v>
      </c>
      <c r="O68" t="s">
        <v>605</v>
      </c>
      <c r="P68" t="s">
        <v>6153</v>
      </c>
      <c r="Q68" t="s">
        <v>37</v>
      </c>
      <c r="R68" t="s">
        <v>38</v>
      </c>
      <c r="S68" s="4" t="s">
        <v>6152</v>
      </c>
      <c r="Y68" t="s">
        <v>44</v>
      </c>
    </row>
    <row r="69" spans="1:25" x14ac:dyDescent="0.25">
      <c r="A69" t="s">
        <v>49</v>
      </c>
      <c r="B69" t="s">
        <v>6151</v>
      </c>
      <c r="C69" t="s">
        <v>5040</v>
      </c>
      <c r="D69" t="s">
        <v>5293</v>
      </c>
      <c r="E69" t="s">
        <v>95</v>
      </c>
      <c r="F69" t="s">
        <v>5293</v>
      </c>
      <c r="G69" t="s">
        <v>5304</v>
      </c>
      <c r="H69" t="s">
        <v>5303</v>
      </c>
      <c r="I69">
        <v>1</v>
      </c>
      <c r="J69">
        <v>0</v>
      </c>
      <c r="K69">
        <v>0</v>
      </c>
      <c r="L69">
        <v>36.9</v>
      </c>
      <c r="M69" t="s">
        <v>193</v>
      </c>
      <c r="Q69" t="s">
        <v>3456</v>
      </c>
      <c r="R69" t="s">
        <v>383</v>
      </c>
      <c r="Y69" t="s">
        <v>44</v>
      </c>
    </row>
    <row r="70" spans="1:25" x14ac:dyDescent="0.25">
      <c r="A70" t="s">
        <v>49</v>
      </c>
      <c r="B70" t="s">
        <v>6150</v>
      </c>
      <c r="C70" t="s">
        <v>5040</v>
      </c>
      <c r="D70" t="s">
        <v>5293</v>
      </c>
      <c r="E70" t="s">
        <v>95</v>
      </c>
      <c r="F70" t="s">
        <v>5293</v>
      </c>
      <c r="G70" t="s">
        <v>5304</v>
      </c>
      <c r="H70" t="s">
        <v>5303</v>
      </c>
      <c r="I70">
        <v>1</v>
      </c>
      <c r="J70">
        <v>0</v>
      </c>
      <c r="K70">
        <v>0</v>
      </c>
      <c r="L70">
        <v>31.7</v>
      </c>
      <c r="M70" t="s">
        <v>667</v>
      </c>
      <c r="O70" t="s">
        <v>6149</v>
      </c>
      <c r="P70" t="s">
        <v>6148</v>
      </c>
      <c r="Q70" t="s">
        <v>37</v>
      </c>
      <c r="R70" t="s">
        <v>38</v>
      </c>
      <c r="Y70" t="s">
        <v>44</v>
      </c>
    </row>
    <row r="71" spans="1:25" x14ac:dyDescent="0.25">
      <c r="A71" t="s">
        <v>49</v>
      </c>
      <c r="B71" t="s">
        <v>6147</v>
      </c>
      <c r="C71" t="s">
        <v>4717</v>
      </c>
      <c r="D71" t="s">
        <v>5293</v>
      </c>
      <c r="E71" t="s">
        <v>5301</v>
      </c>
      <c r="F71" t="s">
        <v>5293</v>
      </c>
      <c r="G71" t="s">
        <v>5300</v>
      </c>
      <c r="H71" t="s">
        <v>5291</v>
      </c>
      <c r="I71">
        <v>1</v>
      </c>
      <c r="J71">
        <v>0</v>
      </c>
      <c r="K71">
        <v>0</v>
      </c>
      <c r="L71">
        <v>2.7</v>
      </c>
      <c r="M71" t="s">
        <v>345</v>
      </c>
      <c r="O71" t="s">
        <v>1279</v>
      </c>
      <c r="P71" t="s">
        <v>346</v>
      </c>
      <c r="Q71" t="s">
        <v>37</v>
      </c>
      <c r="R71" t="s">
        <v>38</v>
      </c>
      <c r="U71" t="s">
        <v>347</v>
      </c>
      <c r="V71" t="s">
        <v>348</v>
      </c>
      <c r="Y71" t="s">
        <v>44</v>
      </c>
    </row>
    <row r="72" spans="1:25" x14ac:dyDescent="0.25">
      <c r="A72" t="s">
        <v>49</v>
      </c>
      <c r="B72" t="s">
        <v>6146</v>
      </c>
      <c r="C72" t="s">
        <v>4717</v>
      </c>
      <c r="D72" t="s">
        <v>5293</v>
      </c>
      <c r="E72" t="s">
        <v>5301</v>
      </c>
      <c r="F72" t="s">
        <v>5293</v>
      </c>
      <c r="G72" t="s">
        <v>5300</v>
      </c>
      <c r="H72" t="s">
        <v>5291</v>
      </c>
      <c r="I72">
        <v>1</v>
      </c>
      <c r="J72">
        <v>0</v>
      </c>
      <c r="K72">
        <v>0</v>
      </c>
      <c r="L72">
        <v>10.7</v>
      </c>
      <c r="M72" t="s">
        <v>345</v>
      </c>
      <c r="O72" t="s">
        <v>1279</v>
      </c>
      <c r="P72" t="s">
        <v>346</v>
      </c>
      <c r="Q72" t="s">
        <v>37</v>
      </c>
      <c r="R72" t="s">
        <v>38</v>
      </c>
      <c r="U72" t="s">
        <v>347</v>
      </c>
      <c r="V72" t="s">
        <v>348</v>
      </c>
      <c r="Y72" t="s">
        <v>44</v>
      </c>
    </row>
    <row r="73" spans="1:25" x14ac:dyDescent="0.25">
      <c r="A73" t="s">
        <v>49</v>
      </c>
      <c r="B73" t="s">
        <v>6145</v>
      </c>
      <c r="C73" t="s">
        <v>4717</v>
      </c>
      <c r="D73" t="s">
        <v>5293</v>
      </c>
      <c r="E73" t="s">
        <v>5309</v>
      </c>
      <c r="F73" t="s">
        <v>5293</v>
      </c>
      <c r="G73" t="s">
        <v>5308</v>
      </c>
      <c r="H73" t="s">
        <v>5303</v>
      </c>
      <c r="I73">
        <v>1</v>
      </c>
      <c r="J73">
        <v>0</v>
      </c>
      <c r="K73">
        <v>0</v>
      </c>
      <c r="L73">
        <v>23.6</v>
      </c>
      <c r="M73" t="s">
        <v>1239</v>
      </c>
      <c r="N73" t="s">
        <v>128</v>
      </c>
      <c r="O73" t="s">
        <v>129</v>
      </c>
      <c r="P73">
        <v>78741</v>
      </c>
      <c r="Q73" t="s">
        <v>37</v>
      </c>
      <c r="R73" t="s">
        <v>38</v>
      </c>
      <c r="Y73" t="s">
        <v>44</v>
      </c>
    </row>
    <row r="74" spans="1:25" x14ac:dyDescent="0.25">
      <c r="A74" t="s">
        <v>49</v>
      </c>
      <c r="B74" t="s">
        <v>6144</v>
      </c>
      <c r="C74" t="s">
        <v>4717</v>
      </c>
      <c r="D74" t="s">
        <v>5293</v>
      </c>
      <c r="E74" t="s">
        <v>5294</v>
      </c>
      <c r="F74" t="s">
        <v>5293</v>
      </c>
      <c r="G74" t="s">
        <v>5292</v>
      </c>
      <c r="H74" t="s">
        <v>5291</v>
      </c>
      <c r="I74">
        <v>1</v>
      </c>
      <c r="J74">
        <v>0</v>
      </c>
      <c r="K74">
        <v>0</v>
      </c>
      <c r="L74">
        <v>13.7</v>
      </c>
      <c r="M74" t="s">
        <v>6143</v>
      </c>
      <c r="N74" t="s">
        <v>805</v>
      </c>
      <c r="O74" t="s">
        <v>806</v>
      </c>
      <c r="P74" t="s">
        <v>6142</v>
      </c>
      <c r="Q74" t="s">
        <v>37</v>
      </c>
      <c r="R74" t="s">
        <v>38</v>
      </c>
      <c r="Y74" t="s">
        <v>44</v>
      </c>
    </row>
    <row r="75" spans="1:25" x14ac:dyDescent="0.25">
      <c r="A75" t="s">
        <v>26</v>
      </c>
      <c r="B75" t="s">
        <v>6141</v>
      </c>
      <c r="C75" t="s">
        <v>4717</v>
      </c>
      <c r="D75" t="s">
        <v>5293</v>
      </c>
      <c r="E75" t="s">
        <v>4716</v>
      </c>
      <c r="F75" t="s">
        <v>5293</v>
      </c>
      <c r="G75" t="s">
        <v>5298</v>
      </c>
      <c r="H75" t="s">
        <v>5291</v>
      </c>
      <c r="I75">
        <v>1</v>
      </c>
      <c r="J75">
        <v>0</v>
      </c>
      <c r="K75">
        <v>0</v>
      </c>
      <c r="L75">
        <v>21.2</v>
      </c>
      <c r="M75" t="s">
        <v>6140</v>
      </c>
      <c r="P75">
        <v>33700</v>
      </c>
      <c r="Q75" t="s">
        <v>3976</v>
      </c>
      <c r="R75" t="s">
        <v>358</v>
      </c>
      <c r="S75" s="4" t="s">
        <v>6139</v>
      </c>
      <c r="T75" s="4">
        <f>33-5-5655-9818</f>
        <v>-15445</v>
      </c>
      <c r="U75" t="s">
        <v>6138</v>
      </c>
      <c r="V75" t="s">
        <v>6137</v>
      </c>
      <c r="W75">
        <v>1958</v>
      </c>
      <c r="X75" t="s">
        <v>157</v>
      </c>
      <c r="Y75" t="s">
        <v>44</v>
      </c>
    </row>
    <row r="76" spans="1:25" x14ac:dyDescent="0.25">
      <c r="A76" t="s">
        <v>49</v>
      </c>
      <c r="B76" t="s">
        <v>6136</v>
      </c>
      <c r="C76" t="s">
        <v>4717</v>
      </c>
      <c r="D76" t="s">
        <v>5293</v>
      </c>
      <c r="E76" t="s">
        <v>5301</v>
      </c>
      <c r="F76" t="s">
        <v>5293</v>
      </c>
      <c r="G76" t="s">
        <v>5300</v>
      </c>
      <c r="H76" t="s">
        <v>5291</v>
      </c>
      <c r="I76">
        <v>1</v>
      </c>
      <c r="J76">
        <v>0</v>
      </c>
      <c r="K76">
        <v>0</v>
      </c>
      <c r="L76">
        <v>18.2</v>
      </c>
      <c r="M76" t="s">
        <v>1190</v>
      </c>
      <c r="N76" t="s">
        <v>123</v>
      </c>
      <c r="O76" t="s">
        <v>124</v>
      </c>
      <c r="P76">
        <v>92121</v>
      </c>
      <c r="Q76" t="s">
        <v>37</v>
      </c>
      <c r="R76" t="s">
        <v>38</v>
      </c>
      <c r="Y76" t="s">
        <v>44</v>
      </c>
    </row>
    <row r="77" spans="1:25" x14ac:dyDescent="0.25">
      <c r="A77" t="s">
        <v>49</v>
      </c>
      <c r="B77" t="s">
        <v>6135</v>
      </c>
      <c r="C77" t="s">
        <v>4717</v>
      </c>
      <c r="D77" t="s">
        <v>5293</v>
      </c>
      <c r="E77" t="s">
        <v>5301</v>
      </c>
      <c r="F77" t="s">
        <v>5293</v>
      </c>
      <c r="G77" t="s">
        <v>5300</v>
      </c>
      <c r="H77" t="s">
        <v>5306</v>
      </c>
      <c r="I77">
        <v>1</v>
      </c>
      <c r="J77">
        <v>0</v>
      </c>
      <c r="K77">
        <v>0</v>
      </c>
      <c r="L77">
        <v>23.3</v>
      </c>
      <c r="M77" t="s">
        <v>741</v>
      </c>
      <c r="N77" t="s">
        <v>128</v>
      </c>
      <c r="O77" t="s">
        <v>129</v>
      </c>
      <c r="P77" t="s">
        <v>6134</v>
      </c>
      <c r="Q77" t="s">
        <v>37</v>
      </c>
      <c r="R77" t="s">
        <v>38</v>
      </c>
      <c r="Y77" t="s">
        <v>44</v>
      </c>
    </row>
    <row r="78" spans="1:25" x14ac:dyDescent="0.25">
      <c r="A78" t="s">
        <v>49</v>
      </c>
      <c r="B78" t="s">
        <v>6133</v>
      </c>
      <c r="C78" t="s">
        <v>4717</v>
      </c>
      <c r="D78" t="s">
        <v>5293</v>
      </c>
      <c r="E78" t="s">
        <v>4716</v>
      </c>
      <c r="F78" t="s">
        <v>5293</v>
      </c>
      <c r="G78" t="s">
        <v>5298</v>
      </c>
      <c r="H78" t="s">
        <v>5291</v>
      </c>
      <c r="I78">
        <v>1</v>
      </c>
      <c r="J78">
        <v>0</v>
      </c>
      <c r="K78">
        <v>0</v>
      </c>
      <c r="L78">
        <v>19.399999999999999</v>
      </c>
      <c r="M78" t="s">
        <v>650</v>
      </c>
      <c r="N78" t="s">
        <v>869</v>
      </c>
      <c r="O78" t="s">
        <v>870</v>
      </c>
      <c r="P78" t="s">
        <v>6132</v>
      </c>
      <c r="Q78" t="s">
        <v>37</v>
      </c>
      <c r="R78" t="s">
        <v>38</v>
      </c>
      <c r="S78" s="4" t="s">
        <v>6131</v>
      </c>
      <c r="Y78" t="s">
        <v>44</v>
      </c>
    </row>
    <row r="79" spans="1:25" x14ac:dyDescent="0.25">
      <c r="A79" t="s">
        <v>49</v>
      </c>
      <c r="B79" t="s">
        <v>5016</v>
      </c>
      <c r="C79" t="s">
        <v>4717</v>
      </c>
      <c r="D79" t="s">
        <v>5293</v>
      </c>
      <c r="E79" t="s">
        <v>5301</v>
      </c>
      <c r="F79" t="s">
        <v>5293</v>
      </c>
      <c r="G79" t="s">
        <v>5300</v>
      </c>
      <c r="H79" t="s">
        <v>5291</v>
      </c>
      <c r="I79">
        <v>1</v>
      </c>
      <c r="J79">
        <v>0</v>
      </c>
      <c r="K79">
        <v>0</v>
      </c>
      <c r="L79">
        <v>19.7</v>
      </c>
      <c r="M79" t="s">
        <v>261</v>
      </c>
      <c r="N79" t="s">
        <v>182</v>
      </c>
      <c r="O79" t="s">
        <v>183</v>
      </c>
      <c r="P79" t="s">
        <v>1117</v>
      </c>
      <c r="Q79" t="s">
        <v>37</v>
      </c>
      <c r="R79" t="s">
        <v>38</v>
      </c>
      <c r="Y79" t="s">
        <v>44</v>
      </c>
    </row>
    <row r="80" spans="1:25" x14ac:dyDescent="0.25">
      <c r="A80" t="s">
        <v>49</v>
      </c>
      <c r="B80" t="s">
        <v>6130</v>
      </c>
      <c r="C80" t="s">
        <v>4717</v>
      </c>
      <c r="D80" t="s">
        <v>5293</v>
      </c>
      <c r="E80" t="s">
        <v>5294</v>
      </c>
      <c r="F80" t="s">
        <v>5293</v>
      </c>
      <c r="G80" t="s">
        <v>5292</v>
      </c>
      <c r="H80" t="s">
        <v>5291</v>
      </c>
      <c r="I80">
        <v>1</v>
      </c>
      <c r="J80">
        <v>0</v>
      </c>
      <c r="K80">
        <v>0</v>
      </c>
      <c r="L80">
        <v>14.9</v>
      </c>
      <c r="M80" t="s">
        <v>80</v>
      </c>
      <c r="O80" t="s">
        <v>6129</v>
      </c>
      <c r="P80">
        <v>20006</v>
      </c>
      <c r="Q80" t="s">
        <v>37</v>
      </c>
      <c r="R80" t="s">
        <v>38</v>
      </c>
      <c r="V80" t="s">
        <v>6128</v>
      </c>
      <c r="Y80" t="s">
        <v>44</v>
      </c>
    </row>
    <row r="81" spans="1:25" x14ac:dyDescent="0.25">
      <c r="A81" t="s">
        <v>26</v>
      </c>
      <c r="B81" t="s">
        <v>6127</v>
      </c>
      <c r="C81" t="s">
        <v>4717</v>
      </c>
      <c r="D81" t="s">
        <v>5293</v>
      </c>
      <c r="E81" t="s">
        <v>4716</v>
      </c>
      <c r="F81" t="s">
        <v>5293</v>
      </c>
      <c r="G81" t="s">
        <v>5298</v>
      </c>
      <c r="H81" t="s">
        <v>5291</v>
      </c>
      <c r="I81">
        <v>1</v>
      </c>
      <c r="J81">
        <v>0</v>
      </c>
      <c r="K81">
        <v>0</v>
      </c>
      <c r="L81">
        <v>20</v>
      </c>
      <c r="M81" t="s">
        <v>6126</v>
      </c>
      <c r="N81" t="s">
        <v>128</v>
      </c>
      <c r="O81" t="s">
        <v>129</v>
      </c>
      <c r="P81">
        <v>76028</v>
      </c>
      <c r="Q81" t="s">
        <v>37</v>
      </c>
      <c r="R81" t="s">
        <v>38</v>
      </c>
      <c r="S81" s="4" t="s">
        <v>6125</v>
      </c>
      <c r="T81" s="4" t="s">
        <v>6124</v>
      </c>
      <c r="U81" t="s">
        <v>6123</v>
      </c>
      <c r="V81" t="s">
        <v>6122</v>
      </c>
      <c r="W81">
        <v>1982</v>
      </c>
      <c r="X81" t="s">
        <v>5785</v>
      </c>
      <c r="Y81" t="s">
        <v>541</v>
      </c>
    </row>
    <row r="82" spans="1:25" x14ac:dyDescent="0.25">
      <c r="A82" t="s">
        <v>26</v>
      </c>
      <c r="B82" t="s">
        <v>6121</v>
      </c>
      <c r="C82" t="s">
        <v>4717</v>
      </c>
      <c r="D82" t="s">
        <v>5293</v>
      </c>
      <c r="E82" t="s">
        <v>5294</v>
      </c>
      <c r="F82" t="s">
        <v>5293</v>
      </c>
      <c r="G82" t="s">
        <v>5292</v>
      </c>
      <c r="I82">
        <v>0</v>
      </c>
      <c r="J82">
        <v>0</v>
      </c>
      <c r="K82">
        <v>0</v>
      </c>
      <c r="L82">
        <v>13</v>
      </c>
      <c r="M82" t="s">
        <v>6120</v>
      </c>
      <c r="Q82" t="s">
        <v>1923</v>
      </c>
      <c r="R82" t="s">
        <v>238</v>
      </c>
      <c r="S82" s="4" t="s">
        <v>6119</v>
      </c>
      <c r="T82" s="4" t="s">
        <v>6118</v>
      </c>
      <c r="V82" t="s">
        <v>6117</v>
      </c>
      <c r="W82">
        <v>1973</v>
      </c>
      <c r="X82" t="s">
        <v>2565</v>
      </c>
      <c r="Y82" t="s">
        <v>44</v>
      </c>
    </row>
    <row r="83" spans="1:25" x14ac:dyDescent="0.25">
      <c r="A83" t="s">
        <v>49</v>
      </c>
      <c r="B83" t="s">
        <v>6116</v>
      </c>
      <c r="C83" t="s">
        <v>4717</v>
      </c>
      <c r="D83" t="s">
        <v>5293</v>
      </c>
      <c r="E83" t="s">
        <v>5294</v>
      </c>
      <c r="F83" t="s">
        <v>5293</v>
      </c>
      <c r="G83" t="s">
        <v>5292</v>
      </c>
      <c r="H83" t="s">
        <v>5291</v>
      </c>
      <c r="I83">
        <v>1</v>
      </c>
      <c r="J83">
        <v>0</v>
      </c>
      <c r="K83">
        <v>0</v>
      </c>
      <c r="L83">
        <v>16.8</v>
      </c>
      <c r="M83" t="s">
        <v>589</v>
      </c>
      <c r="O83" t="s">
        <v>6115</v>
      </c>
      <c r="P83" t="s">
        <v>2884</v>
      </c>
      <c r="Q83" t="s">
        <v>37</v>
      </c>
      <c r="R83" t="s">
        <v>38</v>
      </c>
      <c r="Y83" t="s">
        <v>44</v>
      </c>
    </row>
    <row r="84" spans="1:25" x14ac:dyDescent="0.25">
      <c r="A84" t="s">
        <v>49</v>
      </c>
      <c r="B84" t="s">
        <v>6114</v>
      </c>
      <c r="C84" t="s">
        <v>4717</v>
      </c>
      <c r="D84" t="s">
        <v>5293</v>
      </c>
      <c r="E84" t="s">
        <v>95</v>
      </c>
      <c r="F84" t="s">
        <v>5293</v>
      </c>
      <c r="G84" t="s">
        <v>5304</v>
      </c>
      <c r="H84" t="s">
        <v>5303</v>
      </c>
      <c r="I84">
        <v>1</v>
      </c>
      <c r="J84">
        <v>0</v>
      </c>
      <c r="K84">
        <v>0</v>
      </c>
      <c r="L84">
        <v>23.3</v>
      </c>
      <c r="M84" t="s">
        <v>2860</v>
      </c>
      <c r="P84" t="s">
        <v>3064</v>
      </c>
      <c r="Q84" t="s">
        <v>1426</v>
      </c>
      <c r="R84" t="s">
        <v>38</v>
      </c>
      <c r="Y84" t="s">
        <v>44</v>
      </c>
    </row>
    <row r="85" spans="1:25" x14ac:dyDescent="0.25">
      <c r="A85" t="s">
        <v>49</v>
      </c>
      <c r="B85" t="s">
        <v>6113</v>
      </c>
      <c r="C85" t="s">
        <v>4717</v>
      </c>
      <c r="D85" t="s">
        <v>5293</v>
      </c>
      <c r="E85" t="s">
        <v>5301</v>
      </c>
      <c r="F85" t="s">
        <v>5293</v>
      </c>
      <c r="G85" t="s">
        <v>5300</v>
      </c>
      <c r="H85" t="s">
        <v>5291</v>
      </c>
      <c r="I85">
        <v>2</v>
      </c>
      <c r="J85">
        <v>0</v>
      </c>
      <c r="K85">
        <v>0</v>
      </c>
      <c r="L85">
        <v>2.9</v>
      </c>
      <c r="M85" t="s">
        <v>2033</v>
      </c>
      <c r="O85" t="s">
        <v>6112</v>
      </c>
      <c r="P85">
        <v>44308</v>
      </c>
      <c r="Q85" t="s">
        <v>37</v>
      </c>
      <c r="R85" t="s">
        <v>38</v>
      </c>
      <c r="Y85" t="s">
        <v>44</v>
      </c>
    </row>
    <row r="86" spans="1:25" x14ac:dyDescent="0.25">
      <c r="A86" t="s">
        <v>49</v>
      </c>
      <c r="B86" t="s">
        <v>6111</v>
      </c>
      <c r="C86" t="s">
        <v>4717</v>
      </c>
      <c r="D86" t="s">
        <v>5293</v>
      </c>
      <c r="E86" t="s">
        <v>5301</v>
      </c>
      <c r="F86" t="s">
        <v>5293</v>
      </c>
      <c r="G86" t="s">
        <v>5300</v>
      </c>
      <c r="H86" t="s">
        <v>5291</v>
      </c>
      <c r="I86">
        <v>1</v>
      </c>
      <c r="J86">
        <v>0</v>
      </c>
      <c r="K86">
        <v>0</v>
      </c>
      <c r="L86">
        <v>4.5999999999999996</v>
      </c>
      <c r="M86" t="s">
        <v>2540</v>
      </c>
      <c r="P86">
        <v>80802</v>
      </c>
      <c r="Q86" t="s">
        <v>1836</v>
      </c>
      <c r="R86" t="s">
        <v>358</v>
      </c>
      <c r="Y86" t="s">
        <v>44</v>
      </c>
    </row>
    <row r="87" spans="1:25" x14ac:dyDescent="0.25">
      <c r="A87" t="s">
        <v>49</v>
      </c>
      <c r="B87" t="s">
        <v>6110</v>
      </c>
      <c r="C87" t="s">
        <v>4717</v>
      </c>
      <c r="D87" t="s">
        <v>5293</v>
      </c>
      <c r="E87" t="s">
        <v>4716</v>
      </c>
      <c r="F87" t="s">
        <v>5293</v>
      </c>
      <c r="G87" t="s">
        <v>5298</v>
      </c>
      <c r="H87" t="s">
        <v>5306</v>
      </c>
      <c r="I87">
        <v>1</v>
      </c>
      <c r="J87">
        <v>0</v>
      </c>
      <c r="K87">
        <v>0</v>
      </c>
      <c r="L87">
        <v>24.4</v>
      </c>
      <c r="M87" t="s">
        <v>193</v>
      </c>
      <c r="Q87" t="s">
        <v>1873</v>
      </c>
      <c r="R87" t="s">
        <v>238</v>
      </c>
      <c r="Y87" t="s">
        <v>44</v>
      </c>
    </row>
    <row r="88" spans="1:25" x14ac:dyDescent="0.25">
      <c r="A88" t="s">
        <v>49</v>
      </c>
      <c r="B88" t="s">
        <v>6109</v>
      </c>
      <c r="C88" t="s">
        <v>4717</v>
      </c>
      <c r="D88" t="s">
        <v>5293</v>
      </c>
      <c r="E88" t="s">
        <v>4716</v>
      </c>
      <c r="F88" t="s">
        <v>5293</v>
      </c>
      <c r="G88" t="s">
        <v>5298</v>
      </c>
      <c r="H88" t="s">
        <v>5306</v>
      </c>
      <c r="I88">
        <v>1</v>
      </c>
      <c r="J88">
        <v>0</v>
      </c>
      <c r="K88">
        <v>0</v>
      </c>
      <c r="L88">
        <v>23.2</v>
      </c>
      <c r="M88" t="s">
        <v>2690</v>
      </c>
      <c r="O88" t="s">
        <v>6108</v>
      </c>
      <c r="P88" t="s">
        <v>2691</v>
      </c>
      <c r="Q88" t="s">
        <v>37</v>
      </c>
      <c r="R88" t="s">
        <v>38</v>
      </c>
      <c r="Y88" t="s">
        <v>44</v>
      </c>
    </row>
    <row r="89" spans="1:25" x14ac:dyDescent="0.25">
      <c r="A89" t="s">
        <v>49</v>
      </c>
      <c r="B89" t="s">
        <v>6107</v>
      </c>
      <c r="C89" t="s">
        <v>4717</v>
      </c>
      <c r="D89" t="s">
        <v>5293</v>
      </c>
      <c r="E89" t="s">
        <v>5365</v>
      </c>
      <c r="F89" t="s">
        <v>5293</v>
      </c>
      <c r="G89" t="s">
        <v>5364</v>
      </c>
      <c r="H89" t="s">
        <v>5363</v>
      </c>
      <c r="I89">
        <v>1</v>
      </c>
      <c r="J89">
        <v>0</v>
      </c>
      <c r="K89">
        <v>0</v>
      </c>
      <c r="L89">
        <v>20.6</v>
      </c>
      <c r="M89" t="s">
        <v>2295</v>
      </c>
      <c r="O89" t="s">
        <v>866</v>
      </c>
      <c r="P89">
        <v>94025</v>
      </c>
      <c r="Q89" t="s">
        <v>37</v>
      </c>
      <c r="R89" t="s">
        <v>38</v>
      </c>
      <c r="V89" t="s">
        <v>6106</v>
      </c>
      <c r="Y89" t="s">
        <v>44</v>
      </c>
    </row>
    <row r="90" spans="1:25" x14ac:dyDescent="0.25">
      <c r="A90" t="s">
        <v>49</v>
      </c>
      <c r="B90" t="s">
        <v>6105</v>
      </c>
      <c r="C90" t="s">
        <v>4717</v>
      </c>
      <c r="D90" t="s">
        <v>5293</v>
      </c>
      <c r="E90" t="s">
        <v>5301</v>
      </c>
      <c r="F90" t="s">
        <v>5293</v>
      </c>
      <c r="G90" t="s">
        <v>5300</v>
      </c>
      <c r="H90" t="s">
        <v>5306</v>
      </c>
      <c r="I90">
        <v>1</v>
      </c>
      <c r="J90">
        <v>0</v>
      </c>
      <c r="K90">
        <v>0</v>
      </c>
      <c r="L90">
        <v>24.7</v>
      </c>
      <c r="M90" t="s">
        <v>6104</v>
      </c>
      <c r="N90" t="s">
        <v>710</v>
      </c>
      <c r="O90" t="s">
        <v>711</v>
      </c>
      <c r="P90">
        <v>6437</v>
      </c>
      <c r="Q90" t="s">
        <v>37</v>
      </c>
      <c r="R90" t="s">
        <v>38</v>
      </c>
      <c r="Y90" t="s">
        <v>44</v>
      </c>
    </row>
    <row r="91" spans="1:25" x14ac:dyDescent="0.25">
      <c r="A91" t="s">
        <v>49</v>
      </c>
      <c r="B91" t="s">
        <v>6103</v>
      </c>
      <c r="C91" t="s">
        <v>4717</v>
      </c>
      <c r="D91" t="s">
        <v>5293</v>
      </c>
      <c r="E91" t="s">
        <v>5301</v>
      </c>
      <c r="F91" t="s">
        <v>5293</v>
      </c>
      <c r="G91" t="s">
        <v>5300</v>
      </c>
      <c r="H91" t="s">
        <v>5291</v>
      </c>
      <c r="I91">
        <v>1</v>
      </c>
      <c r="J91">
        <v>0</v>
      </c>
      <c r="K91">
        <v>0</v>
      </c>
      <c r="L91">
        <v>17.600000000000001</v>
      </c>
      <c r="M91" t="s">
        <v>193</v>
      </c>
      <c r="Q91" t="s">
        <v>382</v>
      </c>
      <c r="R91" t="s">
        <v>383</v>
      </c>
      <c r="Y91" t="s">
        <v>44</v>
      </c>
    </row>
    <row r="92" spans="1:25" x14ac:dyDescent="0.25">
      <c r="A92" t="s">
        <v>49</v>
      </c>
      <c r="B92" t="s">
        <v>6102</v>
      </c>
      <c r="C92" t="s">
        <v>4717</v>
      </c>
      <c r="D92" t="s">
        <v>5293</v>
      </c>
      <c r="E92" t="s">
        <v>5301</v>
      </c>
      <c r="F92" t="s">
        <v>5293</v>
      </c>
      <c r="G92" t="s">
        <v>5300</v>
      </c>
      <c r="H92" t="s">
        <v>5306</v>
      </c>
      <c r="I92">
        <v>1</v>
      </c>
      <c r="J92">
        <v>0</v>
      </c>
      <c r="K92">
        <v>0</v>
      </c>
      <c r="L92">
        <v>23.7</v>
      </c>
      <c r="M92" t="s">
        <v>639</v>
      </c>
      <c r="O92" t="s">
        <v>6101</v>
      </c>
      <c r="P92" t="s">
        <v>6100</v>
      </c>
      <c r="Q92" t="s">
        <v>37</v>
      </c>
      <c r="R92" t="s">
        <v>38</v>
      </c>
      <c r="Y92" t="s">
        <v>44</v>
      </c>
    </row>
    <row r="93" spans="1:25" x14ac:dyDescent="0.25">
      <c r="A93" t="s">
        <v>49</v>
      </c>
      <c r="B93" t="s">
        <v>6099</v>
      </c>
      <c r="C93" t="s">
        <v>4717</v>
      </c>
      <c r="D93" t="s">
        <v>5293</v>
      </c>
      <c r="E93" t="s">
        <v>4716</v>
      </c>
      <c r="F93" t="s">
        <v>5293</v>
      </c>
      <c r="G93" t="s">
        <v>5298</v>
      </c>
      <c r="H93" t="s">
        <v>5306</v>
      </c>
      <c r="I93">
        <v>1</v>
      </c>
      <c r="J93">
        <v>0</v>
      </c>
      <c r="K93">
        <v>0</v>
      </c>
      <c r="L93">
        <v>22.7</v>
      </c>
      <c r="M93" t="s">
        <v>2006</v>
      </c>
      <c r="N93" t="s">
        <v>128</v>
      </c>
      <c r="O93" t="s">
        <v>129</v>
      </c>
      <c r="P93">
        <v>75081</v>
      </c>
      <c r="Q93" t="s">
        <v>37</v>
      </c>
      <c r="R93" t="s">
        <v>38</v>
      </c>
      <c r="S93" s="4" t="s">
        <v>6098</v>
      </c>
      <c r="Y93" t="s">
        <v>44</v>
      </c>
    </row>
    <row r="94" spans="1:25" x14ac:dyDescent="0.25">
      <c r="A94" t="s">
        <v>49</v>
      </c>
      <c r="B94" t="s">
        <v>6097</v>
      </c>
      <c r="C94" t="s">
        <v>4717</v>
      </c>
      <c r="D94" t="s">
        <v>5293</v>
      </c>
      <c r="E94" t="s">
        <v>5294</v>
      </c>
      <c r="F94" t="s">
        <v>5293</v>
      </c>
      <c r="G94" t="s">
        <v>5292</v>
      </c>
      <c r="H94" t="s">
        <v>5291</v>
      </c>
      <c r="I94">
        <v>1</v>
      </c>
      <c r="J94">
        <v>0</v>
      </c>
      <c r="K94">
        <v>0</v>
      </c>
      <c r="L94">
        <v>15.2</v>
      </c>
      <c r="M94" t="s">
        <v>5939</v>
      </c>
      <c r="P94">
        <v>11500</v>
      </c>
      <c r="Q94" t="s">
        <v>5938</v>
      </c>
      <c r="R94" t="s">
        <v>383</v>
      </c>
      <c r="Y94" t="s">
        <v>44</v>
      </c>
    </row>
    <row r="95" spans="1:25" x14ac:dyDescent="0.25">
      <c r="A95" t="s">
        <v>49</v>
      </c>
      <c r="B95" t="s">
        <v>6096</v>
      </c>
      <c r="C95" t="s">
        <v>4717</v>
      </c>
      <c r="D95" t="s">
        <v>5293</v>
      </c>
      <c r="E95" t="s">
        <v>5301</v>
      </c>
      <c r="F95" t="s">
        <v>5293</v>
      </c>
      <c r="G95" t="s">
        <v>5300</v>
      </c>
      <c r="H95" t="s">
        <v>5291</v>
      </c>
      <c r="I95">
        <v>1</v>
      </c>
      <c r="J95">
        <v>0</v>
      </c>
      <c r="K95">
        <v>0</v>
      </c>
      <c r="L95">
        <v>6</v>
      </c>
      <c r="M95" t="s">
        <v>529</v>
      </c>
      <c r="N95" t="s">
        <v>530</v>
      </c>
      <c r="O95" t="s">
        <v>531</v>
      </c>
      <c r="P95" t="s">
        <v>6095</v>
      </c>
      <c r="Q95" t="s">
        <v>37</v>
      </c>
      <c r="R95" t="s">
        <v>38</v>
      </c>
      <c r="S95" s="4" t="s">
        <v>6094</v>
      </c>
      <c r="T95" s="4" t="s">
        <v>6093</v>
      </c>
      <c r="V95" t="s">
        <v>6092</v>
      </c>
      <c r="Y95" t="s">
        <v>44</v>
      </c>
    </row>
    <row r="96" spans="1:25" x14ac:dyDescent="0.25">
      <c r="A96" t="s">
        <v>49</v>
      </c>
      <c r="B96" t="s">
        <v>5271</v>
      </c>
      <c r="C96" t="s">
        <v>4717</v>
      </c>
      <c r="D96" t="s">
        <v>5293</v>
      </c>
      <c r="E96" t="s">
        <v>95</v>
      </c>
      <c r="F96" t="s">
        <v>5293</v>
      </c>
      <c r="G96" t="s">
        <v>5304</v>
      </c>
      <c r="H96" t="s">
        <v>5303</v>
      </c>
      <c r="I96">
        <v>2</v>
      </c>
      <c r="J96">
        <v>0</v>
      </c>
      <c r="K96">
        <v>0</v>
      </c>
      <c r="L96">
        <v>25.9</v>
      </c>
      <c r="M96" t="s">
        <v>276</v>
      </c>
      <c r="N96" t="s">
        <v>277</v>
      </c>
      <c r="O96" t="s">
        <v>278</v>
      </c>
      <c r="P96" t="s">
        <v>5270</v>
      </c>
      <c r="Q96" t="s">
        <v>37</v>
      </c>
      <c r="R96" t="s">
        <v>38</v>
      </c>
      <c r="S96" s="4" t="s">
        <v>5269</v>
      </c>
      <c r="Y96" t="s">
        <v>44</v>
      </c>
    </row>
    <row r="97" spans="1:25" x14ac:dyDescent="0.25">
      <c r="A97" t="s">
        <v>49</v>
      </c>
      <c r="B97" t="s">
        <v>6091</v>
      </c>
      <c r="C97" t="s">
        <v>4717</v>
      </c>
      <c r="D97" t="s">
        <v>5293</v>
      </c>
      <c r="E97" t="s">
        <v>5301</v>
      </c>
      <c r="F97" t="s">
        <v>5293</v>
      </c>
      <c r="G97" t="s">
        <v>5300</v>
      </c>
      <c r="H97" t="s">
        <v>5291</v>
      </c>
      <c r="I97">
        <v>1</v>
      </c>
      <c r="J97">
        <v>0</v>
      </c>
      <c r="K97">
        <v>0</v>
      </c>
      <c r="L97">
        <v>17.2</v>
      </c>
      <c r="M97" t="s">
        <v>80</v>
      </c>
      <c r="N97" t="s">
        <v>81</v>
      </c>
      <c r="O97" t="s">
        <v>82</v>
      </c>
      <c r="P97" t="s">
        <v>6090</v>
      </c>
      <c r="Q97" t="s">
        <v>37</v>
      </c>
      <c r="R97" t="s">
        <v>38</v>
      </c>
      <c r="Y97" t="s">
        <v>44</v>
      </c>
    </row>
    <row r="98" spans="1:25" x14ac:dyDescent="0.25">
      <c r="A98" t="s">
        <v>49</v>
      </c>
      <c r="B98" t="s">
        <v>6089</v>
      </c>
      <c r="C98" t="s">
        <v>4717</v>
      </c>
      <c r="D98" t="s">
        <v>5293</v>
      </c>
      <c r="E98" t="s">
        <v>95</v>
      </c>
      <c r="F98" t="s">
        <v>5293</v>
      </c>
      <c r="G98" t="s">
        <v>5304</v>
      </c>
      <c r="H98" t="s">
        <v>5303</v>
      </c>
      <c r="I98">
        <v>1</v>
      </c>
      <c r="J98">
        <v>0</v>
      </c>
      <c r="K98">
        <v>0</v>
      </c>
      <c r="L98">
        <v>25.8</v>
      </c>
      <c r="M98" t="s">
        <v>603</v>
      </c>
      <c r="O98" t="s">
        <v>6088</v>
      </c>
      <c r="P98" t="s">
        <v>6087</v>
      </c>
      <c r="Q98" t="s">
        <v>37</v>
      </c>
      <c r="R98" t="s">
        <v>38</v>
      </c>
      <c r="Y98" t="s">
        <v>44</v>
      </c>
    </row>
    <row r="99" spans="1:25" x14ac:dyDescent="0.25">
      <c r="A99" t="s">
        <v>49</v>
      </c>
      <c r="B99" t="s">
        <v>6086</v>
      </c>
      <c r="C99" t="s">
        <v>4717</v>
      </c>
      <c r="D99" t="s">
        <v>5293</v>
      </c>
      <c r="E99" t="s">
        <v>4716</v>
      </c>
      <c r="F99" t="s">
        <v>5293</v>
      </c>
      <c r="G99" t="s">
        <v>5298</v>
      </c>
      <c r="H99" t="s">
        <v>5291</v>
      </c>
      <c r="I99">
        <v>1</v>
      </c>
      <c r="J99">
        <v>0</v>
      </c>
      <c r="K99">
        <v>0</v>
      </c>
      <c r="L99">
        <v>20.9</v>
      </c>
      <c r="M99" t="s">
        <v>193</v>
      </c>
      <c r="N99" t="s">
        <v>277</v>
      </c>
      <c r="O99" t="s">
        <v>278</v>
      </c>
      <c r="Q99" t="s">
        <v>37</v>
      </c>
      <c r="R99" t="s">
        <v>38</v>
      </c>
      <c r="Y99" t="s">
        <v>44</v>
      </c>
    </row>
    <row r="100" spans="1:25" x14ac:dyDescent="0.25">
      <c r="A100" t="s">
        <v>49</v>
      </c>
      <c r="B100" t="s">
        <v>6085</v>
      </c>
      <c r="C100" t="s">
        <v>4717</v>
      </c>
      <c r="D100" t="s">
        <v>5293</v>
      </c>
      <c r="E100" t="s">
        <v>5301</v>
      </c>
      <c r="F100" t="s">
        <v>5293</v>
      </c>
      <c r="G100" t="s">
        <v>5300</v>
      </c>
      <c r="H100" t="s">
        <v>5291</v>
      </c>
      <c r="I100">
        <v>2</v>
      </c>
      <c r="J100">
        <v>0</v>
      </c>
      <c r="K100">
        <v>0</v>
      </c>
      <c r="L100">
        <v>4.8</v>
      </c>
      <c r="M100" t="s">
        <v>741</v>
      </c>
      <c r="N100" t="s">
        <v>128</v>
      </c>
      <c r="O100" t="s">
        <v>129</v>
      </c>
      <c r="P100">
        <v>75202</v>
      </c>
      <c r="Q100" t="s">
        <v>37</v>
      </c>
      <c r="R100" t="s">
        <v>38</v>
      </c>
      <c r="V100" t="s">
        <v>2533</v>
      </c>
      <c r="Y100" t="s">
        <v>44</v>
      </c>
    </row>
    <row r="101" spans="1:25" x14ac:dyDescent="0.25">
      <c r="A101" t="s">
        <v>49</v>
      </c>
      <c r="B101" t="s">
        <v>6084</v>
      </c>
      <c r="C101" t="s">
        <v>4717</v>
      </c>
      <c r="D101" t="s">
        <v>5293</v>
      </c>
      <c r="E101" t="s">
        <v>4716</v>
      </c>
      <c r="F101" t="s">
        <v>5293</v>
      </c>
      <c r="G101" t="s">
        <v>5298</v>
      </c>
      <c r="H101" t="s">
        <v>5306</v>
      </c>
      <c r="I101">
        <v>1</v>
      </c>
      <c r="J101">
        <v>0</v>
      </c>
      <c r="K101">
        <v>0</v>
      </c>
      <c r="L101">
        <v>23</v>
      </c>
      <c r="M101" t="s">
        <v>193</v>
      </c>
      <c r="N101" t="s">
        <v>255</v>
      </c>
      <c r="O101" t="s">
        <v>256</v>
      </c>
      <c r="Q101" t="s">
        <v>37</v>
      </c>
      <c r="R101" t="s">
        <v>38</v>
      </c>
      <c r="Y101" t="s">
        <v>44</v>
      </c>
    </row>
    <row r="102" spans="1:25" x14ac:dyDescent="0.25">
      <c r="A102" t="s">
        <v>49</v>
      </c>
      <c r="B102" t="s">
        <v>5259</v>
      </c>
      <c r="C102" t="s">
        <v>4717</v>
      </c>
      <c r="D102" t="s">
        <v>5293</v>
      </c>
      <c r="E102" t="s">
        <v>5301</v>
      </c>
      <c r="F102" t="s">
        <v>5293</v>
      </c>
      <c r="G102" t="s">
        <v>5300</v>
      </c>
      <c r="H102" t="s">
        <v>5291</v>
      </c>
      <c r="I102">
        <v>1</v>
      </c>
      <c r="J102">
        <v>0</v>
      </c>
      <c r="K102">
        <v>0</v>
      </c>
      <c r="L102">
        <v>7.7</v>
      </c>
      <c r="M102" t="s">
        <v>741</v>
      </c>
      <c r="N102" t="s">
        <v>128</v>
      </c>
      <c r="O102" t="s">
        <v>129</v>
      </c>
      <c r="P102" t="s">
        <v>5258</v>
      </c>
      <c r="Q102" t="s">
        <v>37</v>
      </c>
      <c r="R102" t="s">
        <v>38</v>
      </c>
      <c r="Y102" t="s">
        <v>44</v>
      </c>
    </row>
    <row r="103" spans="1:25" x14ac:dyDescent="0.25">
      <c r="A103" t="s">
        <v>26</v>
      </c>
      <c r="B103" t="s">
        <v>1841</v>
      </c>
      <c r="C103" t="s">
        <v>4717</v>
      </c>
      <c r="D103" t="s">
        <v>5293</v>
      </c>
      <c r="E103" t="s">
        <v>5301</v>
      </c>
      <c r="F103" t="s">
        <v>5293</v>
      </c>
      <c r="G103" t="s">
        <v>5300</v>
      </c>
      <c r="H103" t="s">
        <v>5291</v>
      </c>
      <c r="I103">
        <v>1</v>
      </c>
      <c r="J103">
        <v>0</v>
      </c>
      <c r="K103">
        <v>0</v>
      </c>
      <c r="L103">
        <v>20.6</v>
      </c>
      <c r="M103" t="s">
        <v>1842</v>
      </c>
      <c r="P103">
        <v>1040</v>
      </c>
      <c r="Q103" t="s">
        <v>1508</v>
      </c>
      <c r="R103" t="s">
        <v>358</v>
      </c>
      <c r="S103" s="4" t="s">
        <v>1843</v>
      </c>
      <c r="T103" s="4">
        <f>43-1505-474-7349</f>
        <v>-9285</v>
      </c>
      <c r="U103" t="s">
        <v>1844</v>
      </c>
      <c r="V103" t="s">
        <v>1845</v>
      </c>
      <c r="W103">
        <v>2007</v>
      </c>
      <c r="X103" t="s">
        <v>362</v>
      </c>
      <c r="Y103" t="s">
        <v>44</v>
      </c>
    </row>
    <row r="104" spans="1:25" x14ac:dyDescent="0.25">
      <c r="A104" t="s">
        <v>49</v>
      </c>
      <c r="B104" t="s">
        <v>6083</v>
      </c>
      <c r="C104" t="s">
        <v>4717</v>
      </c>
      <c r="D104" t="s">
        <v>5293</v>
      </c>
      <c r="E104" t="s">
        <v>5301</v>
      </c>
      <c r="F104" t="s">
        <v>5293</v>
      </c>
      <c r="G104" t="s">
        <v>5300</v>
      </c>
      <c r="H104" t="s">
        <v>5291</v>
      </c>
      <c r="I104">
        <v>1</v>
      </c>
      <c r="J104">
        <v>0</v>
      </c>
      <c r="K104">
        <v>0</v>
      </c>
      <c r="L104">
        <v>21.8</v>
      </c>
      <c r="M104" t="s">
        <v>2868</v>
      </c>
      <c r="N104" t="s">
        <v>80</v>
      </c>
      <c r="O104" t="s">
        <v>413</v>
      </c>
      <c r="P104" t="s">
        <v>6082</v>
      </c>
      <c r="Q104" t="s">
        <v>37</v>
      </c>
      <c r="R104" t="s">
        <v>38</v>
      </c>
      <c r="S104" s="4" t="s">
        <v>6081</v>
      </c>
      <c r="Y104" t="s">
        <v>44</v>
      </c>
    </row>
    <row r="105" spans="1:25" x14ac:dyDescent="0.25">
      <c r="A105" t="s">
        <v>49</v>
      </c>
      <c r="B105" t="s">
        <v>6080</v>
      </c>
      <c r="C105" t="s">
        <v>4717</v>
      </c>
      <c r="D105" t="s">
        <v>5293</v>
      </c>
      <c r="E105" t="s">
        <v>95</v>
      </c>
      <c r="F105" t="s">
        <v>5293</v>
      </c>
      <c r="G105" t="s">
        <v>5304</v>
      </c>
      <c r="H105" t="s">
        <v>5303</v>
      </c>
      <c r="I105">
        <v>1</v>
      </c>
      <c r="J105">
        <v>0</v>
      </c>
      <c r="K105">
        <v>0</v>
      </c>
      <c r="L105">
        <v>30.5</v>
      </c>
      <c r="M105" t="s">
        <v>6079</v>
      </c>
      <c r="N105" t="s">
        <v>3493</v>
      </c>
      <c r="O105" t="s">
        <v>3494</v>
      </c>
      <c r="P105">
        <v>88241</v>
      </c>
      <c r="Q105" t="s">
        <v>37</v>
      </c>
      <c r="R105" t="s">
        <v>38</v>
      </c>
      <c r="Y105" t="s">
        <v>44</v>
      </c>
    </row>
    <row r="106" spans="1:25" x14ac:dyDescent="0.25">
      <c r="A106" t="s">
        <v>49</v>
      </c>
      <c r="B106" t="s">
        <v>5004</v>
      </c>
      <c r="C106" t="s">
        <v>4717</v>
      </c>
      <c r="D106" t="s">
        <v>5293</v>
      </c>
      <c r="E106" t="s">
        <v>5301</v>
      </c>
      <c r="F106" t="s">
        <v>5293</v>
      </c>
      <c r="G106" t="s">
        <v>5300</v>
      </c>
      <c r="H106" t="s">
        <v>5291</v>
      </c>
      <c r="I106">
        <v>1</v>
      </c>
      <c r="J106">
        <v>0</v>
      </c>
      <c r="K106">
        <v>0</v>
      </c>
      <c r="L106">
        <v>13.8</v>
      </c>
      <c r="M106" t="s">
        <v>294</v>
      </c>
      <c r="N106" t="s">
        <v>123</v>
      </c>
      <c r="O106" t="s">
        <v>124</v>
      </c>
      <c r="P106" t="s">
        <v>5003</v>
      </c>
      <c r="Q106" t="s">
        <v>37</v>
      </c>
      <c r="R106" t="s">
        <v>38</v>
      </c>
      <c r="S106" s="4" t="s">
        <v>5002</v>
      </c>
      <c r="T106" s="4" t="s">
        <v>5001</v>
      </c>
      <c r="V106" t="s">
        <v>5000</v>
      </c>
      <c r="Y106" t="s">
        <v>44</v>
      </c>
    </row>
    <row r="107" spans="1:25" x14ac:dyDescent="0.25">
      <c r="A107" t="s">
        <v>49</v>
      </c>
      <c r="B107" t="s">
        <v>5004</v>
      </c>
      <c r="C107" t="s">
        <v>4717</v>
      </c>
      <c r="D107" t="s">
        <v>5293</v>
      </c>
      <c r="E107" t="s">
        <v>4716</v>
      </c>
      <c r="F107" t="s">
        <v>5293</v>
      </c>
      <c r="G107" t="s">
        <v>5298</v>
      </c>
      <c r="H107" t="s">
        <v>5291</v>
      </c>
      <c r="I107">
        <v>1</v>
      </c>
      <c r="J107">
        <v>0</v>
      </c>
      <c r="K107">
        <v>0</v>
      </c>
      <c r="L107">
        <v>21.7</v>
      </c>
      <c r="M107" t="s">
        <v>294</v>
      </c>
      <c r="N107" t="s">
        <v>123</v>
      </c>
      <c r="O107" t="s">
        <v>124</v>
      </c>
      <c r="P107" t="s">
        <v>5003</v>
      </c>
      <c r="Q107" t="s">
        <v>37</v>
      </c>
      <c r="R107" t="s">
        <v>38</v>
      </c>
      <c r="S107" s="4" t="s">
        <v>5002</v>
      </c>
      <c r="T107" s="4" t="s">
        <v>5001</v>
      </c>
      <c r="V107" t="s">
        <v>5000</v>
      </c>
      <c r="Y107" t="s">
        <v>44</v>
      </c>
    </row>
    <row r="108" spans="1:25" x14ac:dyDescent="0.25">
      <c r="A108" t="s">
        <v>49</v>
      </c>
      <c r="B108" t="s">
        <v>4999</v>
      </c>
      <c r="C108" t="s">
        <v>4717</v>
      </c>
      <c r="D108" t="s">
        <v>5293</v>
      </c>
      <c r="E108" t="s">
        <v>5301</v>
      </c>
      <c r="F108" t="s">
        <v>5293</v>
      </c>
      <c r="G108" t="s">
        <v>5300</v>
      </c>
      <c r="H108" t="s">
        <v>5291</v>
      </c>
      <c r="I108">
        <v>1</v>
      </c>
      <c r="J108">
        <v>0</v>
      </c>
      <c r="K108">
        <v>0</v>
      </c>
      <c r="L108">
        <v>22.3</v>
      </c>
      <c r="M108" t="s">
        <v>4998</v>
      </c>
      <c r="N108" t="s">
        <v>1175</v>
      </c>
      <c r="O108" t="s">
        <v>1176</v>
      </c>
      <c r="P108">
        <v>72501</v>
      </c>
      <c r="Q108" t="s">
        <v>37</v>
      </c>
      <c r="R108" t="s">
        <v>38</v>
      </c>
      <c r="S108" s="4" t="s">
        <v>4997</v>
      </c>
      <c r="V108" t="s">
        <v>4996</v>
      </c>
      <c r="Y108" t="s">
        <v>44</v>
      </c>
    </row>
    <row r="109" spans="1:25" x14ac:dyDescent="0.25">
      <c r="A109" t="s">
        <v>49</v>
      </c>
      <c r="B109" t="s">
        <v>6078</v>
      </c>
      <c r="C109" t="s">
        <v>4717</v>
      </c>
      <c r="D109" t="s">
        <v>5293</v>
      </c>
      <c r="E109" t="s">
        <v>5301</v>
      </c>
      <c r="F109" t="s">
        <v>5293</v>
      </c>
      <c r="G109" t="s">
        <v>5300</v>
      </c>
      <c r="H109" t="s">
        <v>5291</v>
      </c>
      <c r="I109">
        <v>1</v>
      </c>
      <c r="J109">
        <v>0</v>
      </c>
      <c r="K109">
        <v>0</v>
      </c>
      <c r="L109">
        <v>7.2</v>
      </c>
      <c r="M109" t="s">
        <v>6077</v>
      </c>
      <c r="P109">
        <v>9051</v>
      </c>
      <c r="Q109" t="s">
        <v>5660</v>
      </c>
      <c r="R109" t="s">
        <v>358</v>
      </c>
      <c r="Y109" t="s">
        <v>44</v>
      </c>
    </row>
    <row r="110" spans="1:25" x14ac:dyDescent="0.25">
      <c r="A110" t="s">
        <v>49</v>
      </c>
      <c r="B110" t="s">
        <v>6076</v>
      </c>
      <c r="C110" t="s">
        <v>4717</v>
      </c>
      <c r="D110" t="s">
        <v>5293</v>
      </c>
      <c r="E110" t="s">
        <v>5301</v>
      </c>
      <c r="F110" t="s">
        <v>5293</v>
      </c>
      <c r="G110" t="s">
        <v>5300</v>
      </c>
      <c r="H110" t="s">
        <v>5291</v>
      </c>
      <c r="I110">
        <v>1</v>
      </c>
      <c r="J110">
        <v>0</v>
      </c>
      <c r="K110">
        <v>0</v>
      </c>
      <c r="L110">
        <v>11.8</v>
      </c>
      <c r="M110" t="s">
        <v>5218</v>
      </c>
      <c r="N110" t="s">
        <v>489</v>
      </c>
      <c r="O110" t="s">
        <v>490</v>
      </c>
      <c r="P110" t="s">
        <v>6075</v>
      </c>
      <c r="Q110" t="s">
        <v>37</v>
      </c>
      <c r="R110" t="s">
        <v>38</v>
      </c>
      <c r="S110" s="4" t="s">
        <v>6074</v>
      </c>
      <c r="Y110" t="s">
        <v>44</v>
      </c>
    </row>
    <row r="111" spans="1:25" x14ac:dyDescent="0.25">
      <c r="A111" t="s">
        <v>49</v>
      </c>
      <c r="B111" t="s">
        <v>6073</v>
      </c>
      <c r="C111" t="s">
        <v>4717</v>
      </c>
      <c r="D111" t="s">
        <v>5293</v>
      </c>
      <c r="E111" t="s">
        <v>5301</v>
      </c>
      <c r="F111" t="s">
        <v>5293</v>
      </c>
      <c r="G111" t="s">
        <v>5300</v>
      </c>
      <c r="H111" t="s">
        <v>5306</v>
      </c>
      <c r="I111">
        <v>1</v>
      </c>
      <c r="J111">
        <v>0</v>
      </c>
      <c r="K111">
        <v>0</v>
      </c>
      <c r="L111">
        <v>22.8</v>
      </c>
      <c r="M111" t="s">
        <v>6072</v>
      </c>
      <c r="N111" t="s">
        <v>489</v>
      </c>
      <c r="O111" t="s">
        <v>490</v>
      </c>
      <c r="P111" t="s">
        <v>6071</v>
      </c>
      <c r="Q111" t="s">
        <v>37</v>
      </c>
      <c r="R111" t="s">
        <v>38</v>
      </c>
      <c r="Y111" t="s">
        <v>44</v>
      </c>
    </row>
    <row r="112" spans="1:25" x14ac:dyDescent="0.25">
      <c r="A112" t="s">
        <v>49</v>
      </c>
      <c r="B112" t="s">
        <v>6070</v>
      </c>
      <c r="C112" t="s">
        <v>4717</v>
      </c>
      <c r="D112" t="s">
        <v>5293</v>
      </c>
      <c r="E112" t="s">
        <v>5294</v>
      </c>
      <c r="F112" t="s">
        <v>5293</v>
      </c>
      <c r="G112" t="s">
        <v>5292</v>
      </c>
      <c r="H112" t="s">
        <v>5291</v>
      </c>
      <c r="I112">
        <v>1</v>
      </c>
      <c r="J112">
        <v>0</v>
      </c>
      <c r="K112">
        <v>0</v>
      </c>
      <c r="L112">
        <v>18.3</v>
      </c>
      <c r="M112" t="s">
        <v>281</v>
      </c>
      <c r="N112" t="s">
        <v>767</v>
      </c>
      <c r="O112" t="s">
        <v>768</v>
      </c>
      <c r="P112">
        <v>46031</v>
      </c>
      <c r="Q112" t="s">
        <v>37</v>
      </c>
      <c r="R112" t="s">
        <v>38</v>
      </c>
      <c r="S112" s="4" t="s">
        <v>6069</v>
      </c>
      <c r="V112" t="s">
        <v>6068</v>
      </c>
      <c r="Y112" t="s">
        <v>44</v>
      </c>
    </row>
    <row r="113" spans="1:25" x14ac:dyDescent="0.25">
      <c r="A113" t="s">
        <v>49</v>
      </c>
      <c r="B113" t="s">
        <v>4982</v>
      </c>
      <c r="C113" t="s">
        <v>4717</v>
      </c>
      <c r="D113" t="s">
        <v>5293</v>
      </c>
      <c r="E113" t="s">
        <v>95</v>
      </c>
      <c r="F113" t="s">
        <v>5293</v>
      </c>
      <c r="G113" t="s">
        <v>5304</v>
      </c>
      <c r="H113" t="s">
        <v>5303</v>
      </c>
      <c r="I113">
        <v>1</v>
      </c>
      <c r="J113">
        <v>0</v>
      </c>
      <c r="K113">
        <v>0</v>
      </c>
      <c r="L113">
        <v>25.2</v>
      </c>
      <c r="M113" t="s">
        <v>4331</v>
      </c>
      <c r="O113" t="s">
        <v>4981</v>
      </c>
      <c r="P113" t="s">
        <v>4980</v>
      </c>
      <c r="Q113" t="s">
        <v>37</v>
      </c>
      <c r="R113" t="s">
        <v>38</v>
      </c>
      <c r="Y113" t="s">
        <v>44</v>
      </c>
    </row>
    <row r="114" spans="1:25" x14ac:dyDescent="0.25">
      <c r="A114" t="s">
        <v>49</v>
      </c>
      <c r="B114" t="s">
        <v>6067</v>
      </c>
      <c r="C114" t="s">
        <v>4717</v>
      </c>
      <c r="D114" t="s">
        <v>5293</v>
      </c>
      <c r="E114" t="s">
        <v>5365</v>
      </c>
      <c r="F114" t="s">
        <v>5293</v>
      </c>
      <c r="G114" t="s">
        <v>5364</v>
      </c>
      <c r="H114" t="s">
        <v>5363</v>
      </c>
      <c r="I114">
        <v>1</v>
      </c>
      <c r="J114">
        <v>0</v>
      </c>
      <c r="K114">
        <v>0</v>
      </c>
      <c r="L114">
        <v>18.600000000000001</v>
      </c>
      <c r="M114" t="s">
        <v>6066</v>
      </c>
      <c r="N114" t="s">
        <v>1682</v>
      </c>
      <c r="O114" t="s">
        <v>1683</v>
      </c>
      <c r="P114">
        <v>97333</v>
      </c>
      <c r="Q114" t="s">
        <v>37</v>
      </c>
      <c r="R114" t="s">
        <v>38</v>
      </c>
      <c r="Y114" t="s">
        <v>44</v>
      </c>
    </row>
    <row r="115" spans="1:25" x14ac:dyDescent="0.25">
      <c r="A115" t="s">
        <v>26</v>
      </c>
      <c r="B115" t="s">
        <v>6065</v>
      </c>
      <c r="C115" t="s">
        <v>4717</v>
      </c>
      <c r="D115" t="s">
        <v>5293</v>
      </c>
      <c r="E115" t="s">
        <v>5348</v>
      </c>
      <c r="F115" t="s">
        <v>5293</v>
      </c>
      <c r="G115" t="s">
        <v>5347</v>
      </c>
      <c r="H115" t="s">
        <v>5291</v>
      </c>
      <c r="I115">
        <v>1</v>
      </c>
      <c r="J115">
        <v>0</v>
      </c>
      <c r="K115">
        <v>0</v>
      </c>
      <c r="L115">
        <v>14.7</v>
      </c>
      <c r="M115" t="s">
        <v>1397</v>
      </c>
      <c r="N115" t="s">
        <v>386</v>
      </c>
      <c r="O115" t="s">
        <v>387</v>
      </c>
      <c r="P115">
        <v>55450</v>
      </c>
      <c r="Q115" t="s">
        <v>37</v>
      </c>
      <c r="R115" t="s">
        <v>38</v>
      </c>
      <c r="S115" s="4" t="s">
        <v>6064</v>
      </c>
      <c r="T115" s="4" t="s">
        <v>6063</v>
      </c>
      <c r="U115" t="s">
        <v>6062</v>
      </c>
      <c r="V115" t="s">
        <v>6061</v>
      </c>
      <c r="W115">
        <v>1995</v>
      </c>
      <c r="X115" t="s">
        <v>443</v>
      </c>
      <c r="Y115" t="s">
        <v>44</v>
      </c>
    </row>
    <row r="116" spans="1:25" x14ac:dyDescent="0.25">
      <c r="A116" t="s">
        <v>49</v>
      </c>
      <c r="B116" t="s">
        <v>6060</v>
      </c>
      <c r="C116" t="s">
        <v>4717</v>
      </c>
      <c r="D116" t="s">
        <v>5293</v>
      </c>
      <c r="E116" t="s">
        <v>5301</v>
      </c>
      <c r="F116" t="s">
        <v>5293</v>
      </c>
      <c r="G116" t="s">
        <v>5300</v>
      </c>
      <c r="H116" t="s">
        <v>5291</v>
      </c>
      <c r="I116">
        <v>1</v>
      </c>
      <c r="J116">
        <v>0</v>
      </c>
      <c r="K116">
        <v>0</v>
      </c>
      <c r="L116">
        <v>13</v>
      </c>
      <c r="M116" t="s">
        <v>1239</v>
      </c>
      <c r="N116" t="s">
        <v>128</v>
      </c>
      <c r="O116" t="s">
        <v>129</v>
      </c>
      <c r="P116" t="s">
        <v>6059</v>
      </c>
      <c r="Q116" t="s">
        <v>37</v>
      </c>
      <c r="R116" t="s">
        <v>38</v>
      </c>
      <c r="Y116" t="s">
        <v>44</v>
      </c>
    </row>
    <row r="117" spans="1:25" x14ac:dyDescent="0.25">
      <c r="A117" t="s">
        <v>49</v>
      </c>
      <c r="B117" t="s">
        <v>6058</v>
      </c>
      <c r="C117" t="s">
        <v>4717</v>
      </c>
      <c r="D117" t="s">
        <v>5293</v>
      </c>
      <c r="E117" t="s">
        <v>4716</v>
      </c>
      <c r="F117" t="s">
        <v>5293</v>
      </c>
      <c r="G117" t="s">
        <v>5298</v>
      </c>
      <c r="H117" t="s">
        <v>5291</v>
      </c>
      <c r="I117">
        <v>1</v>
      </c>
      <c r="J117">
        <v>0</v>
      </c>
      <c r="K117">
        <v>0</v>
      </c>
      <c r="L117">
        <v>20.5</v>
      </c>
      <c r="M117" t="s">
        <v>3796</v>
      </c>
      <c r="P117">
        <v>411036</v>
      </c>
      <c r="Q117" t="s">
        <v>237</v>
      </c>
      <c r="R117" t="s">
        <v>238</v>
      </c>
      <c r="Y117" t="s">
        <v>44</v>
      </c>
    </row>
    <row r="118" spans="1:25" x14ac:dyDescent="0.25">
      <c r="A118" t="s">
        <v>49</v>
      </c>
      <c r="B118" t="s">
        <v>6057</v>
      </c>
      <c r="C118" t="s">
        <v>4717</v>
      </c>
      <c r="D118" t="s">
        <v>5293</v>
      </c>
      <c r="E118" t="s">
        <v>5301</v>
      </c>
      <c r="F118" t="s">
        <v>5293</v>
      </c>
      <c r="G118" t="s">
        <v>5300</v>
      </c>
      <c r="H118" t="s">
        <v>5291</v>
      </c>
      <c r="I118">
        <v>3</v>
      </c>
      <c r="J118">
        <v>0</v>
      </c>
      <c r="K118">
        <v>0</v>
      </c>
      <c r="L118">
        <v>7.9</v>
      </c>
      <c r="M118" t="s">
        <v>197</v>
      </c>
      <c r="O118" t="s">
        <v>6056</v>
      </c>
      <c r="P118">
        <v>10022</v>
      </c>
      <c r="Q118" t="s">
        <v>37</v>
      </c>
      <c r="R118" t="s">
        <v>38</v>
      </c>
      <c r="S118" s="4" t="s">
        <v>6055</v>
      </c>
      <c r="T118" s="4" t="s">
        <v>6054</v>
      </c>
      <c r="V118" t="s">
        <v>6053</v>
      </c>
      <c r="Y118" t="s">
        <v>44</v>
      </c>
    </row>
    <row r="119" spans="1:25" x14ac:dyDescent="0.25">
      <c r="A119" t="s">
        <v>49</v>
      </c>
      <c r="B119" t="s">
        <v>6052</v>
      </c>
      <c r="C119" t="s">
        <v>4717</v>
      </c>
      <c r="D119" t="s">
        <v>5293</v>
      </c>
      <c r="E119" t="s">
        <v>4716</v>
      </c>
      <c r="F119" t="s">
        <v>5293</v>
      </c>
      <c r="G119" t="s">
        <v>5298</v>
      </c>
      <c r="H119" t="s">
        <v>5291</v>
      </c>
      <c r="I119">
        <v>1</v>
      </c>
      <c r="J119">
        <v>0</v>
      </c>
      <c r="K119">
        <v>0</v>
      </c>
      <c r="L119">
        <v>21.6</v>
      </c>
      <c r="M119" t="s">
        <v>193</v>
      </c>
      <c r="Q119" t="s">
        <v>793</v>
      </c>
      <c r="R119" t="s">
        <v>211</v>
      </c>
      <c r="Y119" t="s">
        <v>44</v>
      </c>
    </row>
    <row r="120" spans="1:25" x14ac:dyDescent="0.25">
      <c r="A120" t="s">
        <v>26</v>
      </c>
      <c r="B120" t="s">
        <v>6051</v>
      </c>
      <c r="C120" t="s">
        <v>4717</v>
      </c>
      <c r="D120" t="s">
        <v>5293</v>
      </c>
      <c r="E120" t="s">
        <v>5301</v>
      </c>
      <c r="F120" t="s">
        <v>5293</v>
      </c>
      <c r="G120" t="s">
        <v>5300</v>
      </c>
      <c r="H120" t="s">
        <v>5306</v>
      </c>
      <c r="I120">
        <v>1</v>
      </c>
      <c r="J120">
        <v>0</v>
      </c>
      <c r="K120">
        <v>0</v>
      </c>
      <c r="L120">
        <v>26.2</v>
      </c>
      <c r="M120" t="s">
        <v>6050</v>
      </c>
      <c r="N120" t="s">
        <v>869</v>
      </c>
      <c r="O120" t="s">
        <v>870</v>
      </c>
      <c r="P120">
        <v>850</v>
      </c>
      <c r="Q120" t="s">
        <v>37</v>
      </c>
      <c r="R120" t="s">
        <v>38</v>
      </c>
      <c r="S120" s="4" t="s">
        <v>6049</v>
      </c>
      <c r="T120" s="4" t="s">
        <v>6048</v>
      </c>
      <c r="U120" t="s">
        <v>6047</v>
      </c>
      <c r="V120" t="s">
        <v>6046</v>
      </c>
      <c r="W120">
        <v>1959</v>
      </c>
      <c r="X120" t="s">
        <v>1187</v>
      </c>
      <c r="Y120" t="s">
        <v>44</v>
      </c>
    </row>
    <row r="121" spans="1:25" x14ac:dyDescent="0.25">
      <c r="A121" t="s">
        <v>49</v>
      </c>
      <c r="B121" t="s">
        <v>6045</v>
      </c>
      <c r="C121" t="s">
        <v>4717</v>
      </c>
      <c r="D121" t="s">
        <v>5293</v>
      </c>
      <c r="E121" t="s">
        <v>5301</v>
      </c>
      <c r="F121" t="s">
        <v>5293</v>
      </c>
      <c r="G121" t="s">
        <v>5300</v>
      </c>
      <c r="H121" t="s">
        <v>5291</v>
      </c>
      <c r="I121">
        <v>1</v>
      </c>
      <c r="J121">
        <v>0</v>
      </c>
      <c r="K121">
        <v>0</v>
      </c>
      <c r="L121">
        <v>7.5</v>
      </c>
      <c r="M121" t="s">
        <v>6044</v>
      </c>
      <c r="N121" t="s">
        <v>805</v>
      </c>
      <c r="O121" t="s">
        <v>806</v>
      </c>
      <c r="P121" t="s">
        <v>6043</v>
      </c>
      <c r="Q121" t="s">
        <v>37</v>
      </c>
      <c r="R121" t="s">
        <v>38</v>
      </c>
      <c r="Y121" t="s">
        <v>44</v>
      </c>
    </row>
    <row r="122" spans="1:25" x14ac:dyDescent="0.25">
      <c r="A122" t="s">
        <v>65</v>
      </c>
      <c r="B122" t="s">
        <v>4976</v>
      </c>
      <c r="C122" t="s">
        <v>4717</v>
      </c>
      <c r="D122" t="s">
        <v>5293</v>
      </c>
      <c r="E122" t="s">
        <v>71</v>
      </c>
      <c r="F122" t="s">
        <v>5293</v>
      </c>
      <c r="G122" t="s">
        <v>5293</v>
      </c>
      <c r="I122">
        <v>1</v>
      </c>
      <c r="J122" t="s">
        <v>71</v>
      </c>
      <c r="K122" t="s">
        <v>71</v>
      </c>
      <c r="L122">
        <v>0</v>
      </c>
      <c r="M122" t="s">
        <v>4975</v>
      </c>
      <c r="Q122" t="s">
        <v>4974</v>
      </c>
      <c r="R122" t="s">
        <v>383</v>
      </c>
      <c r="S122" s="4" t="s">
        <v>4973</v>
      </c>
      <c r="X122" t="s">
        <v>78</v>
      </c>
      <c r="Y122" t="s">
        <v>44</v>
      </c>
    </row>
    <row r="123" spans="1:25" x14ac:dyDescent="0.25">
      <c r="A123" t="s">
        <v>49</v>
      </c>
      <c r="B123" t="s">
        <v>6042</v>
      </c>
      <c r="C123" t="s">
        <v>4717</v>
      </c>
      <c r="D123" t="s">
        <v>5293</v>
      </c>
      <c r="E123" t="s">
        <v>5294</v>
      </c>
      <c r="F123" t="s">
        <v>5293</v>
      </c>
      <c r="G123" t="s">
        <v>5292</v>
      </c>
      <c r="H123" t="s">
        <v>5291</v>
      </c>
      <c r="I123">
        <v>1</v>
      </c>
      <c r="J123">
        <v>0</v>
      </c>
      <c r="K123">
        <v>0</v>
      </c>
      <c r="L123">
        <v>15.7</v>
      </c>
      <c r="M123" t="s">
        <v>6041</v>
      </c>
      <c r="N123" t="s">
        <v>2180</v>
      </c>
      <c r="O123" t="s">
        <v>2181</v>
      </c>
      <c r="P123">
        <v>66214</v>
      </c>
      <c r="Q123" t="s">
        <v>37</v>
      </c>
      <c r="R123" t="s">
        <v>38</v>
      </c>
      <c r="Y123" t="s">
        <v>44</v>
      </c>
    </row>
    <row r="124" spans="1:25" x14ac:dyDescent="0.25">
      <c r="A124" t="s">
        <v>49</v>
      </c>
      <c r="B124" t="s">
        <v>6040</v>
      </c>
      <c r="C124" t="s">
        <v>4717</v>
      </c>
      <c r="D124" t="s">
        <v>5293</v>
      </c>
      <c r="E124" t="s">
        <v>5365</v>
      </c>
      <c r="F124" t="s">
        <v>5293</v>
      </c>
      <c r="G124" t="s">
        <v>5364</v>
      </c>
      <c r="H124" t="s">
        <v>5363</v>
      </c>
      <c r="I124">
        <v>1</v>
      </c>
      <c r="J124">
        <v>0</v>
      </c>
      <c r="K124">
        <v>0</v>
      </c>
      <c r="L124">
        <v>20.399999999999999</v>
      </c>
      <c r="M124" t="s">
        <v>1660</v>
      </c>
      <c r="N124" t="s">
        <v>1682</v>
      </c>
      <c r="O124" t="s">
        <v>1683</v>
      </c>
      <c r="P124" t="s">
        <v>6039</v>
      </c>
      <c r="Q124" t="s">
        <v>37</v>
      </c>
      <c r="R124" t="s">
        <v>38</v>
      </c>
      <c r="Y124" t="s">
        <v>44</v>
      </c>
    </row>
    <row r="125" spans="1:25" x14ac:dyDescent="0.25">
      <c r="A125" t="s">
        <v>49</v>
      </c>
      <c r="B125" t="s">
        <v>5249</v>
      </c>
      <c r="C125" t="s">
        <v>4717</v>
      </c>
      <c r="D125" t="s">
        <v>5293</v>
      </c>
      <c r="E125" t="s">
        <v>4716</v>
      </c>
      <c r="F125" t="s">
        <v>5293</v>
      </c>
      <c r="G125" t="s">
        <v>5298</v>
      </c>
      <c r="H125" t="s">
        <v>5306</v>
      </c>
      <c r="I125">
        <v>1</v>
      </c>
      <c r="J125">
        <v>0</v>
      </c>
      <c r="K125">
        <v>0</v>
      </c>
      <c r="L125">
        <v>25</v>
      </c>
      <c r="M125" t="s">
        <v>5073</v>
      </c>
      <c r="N125" t="s">
        <v>805</v>
      </c>
      <c r="O125" t="s">
        <v>806</v>
      </c>
      <c r="P125">
        <v>60131</v>
      </c>
      <c r="Q125" t="s">
        <v>37</v>
      </c>
      <c r="R125" t="s">
        <v>38</v>
      </c>
      <c r="Y125" t="s">
        <v>44</v>
      </c>
    </row>
    <row r="126" spans="1:25" x14ac:dyDescent="0.25">
      <c r="A126" t="s">
        <v>49</v>
      </c>
      <c r="B126" t="s">
        <v>6038</v>
      </c>
      <c r="C126" t="s">
        <v>4717</v>
      </c>
      <c r="D126" t="s">
        <v>5293</v>
      </c>
      <c r="E126" t="s">
        <v>5294</v>
      </c>
      <c r="F126" t="s">
        <v>5293</v>
      </c>
      <c r="G126" t="s">
        <v>5292</v>
      </c>
      <c r="H126" t="s">
        <v>5291</v>
      </c>
      <c r="I126">
        <v>1</v>
      </c>
      <c r="J126">
        <v>0</v>
      </c>
      <c r="K126">
        <v>0</v>
      </c>
      <c r="L126">
        <v>13.2</v>
      </c>
      <c r="M126" t="s">
        <v>2629</v>
      </c>
      <c r="N126" t="s">
        <v>710</v>
      </c>
      <c r="O126" t="s">
        <v>711</v>
      </c>
      <c r="P126" t="s">
        <v>6037</v>
      </c>
      <c r="Q126" t="s">
        <v>37</v>
      </c>
      <c r="R126" t="s">
        <v>38</v>
      </c>
      <c r="Y126" t="s">
        <v>44</v>
      </c>
    </row>
    <row r="127" spans="1:25" x14ac:dyDescent="0.25">
      <c r="A127" t="s">
        <v>49</v>
      </c>
      <c r="B127" t="s">
        <v>6036</v>
      </c>
      <c r="C127" t="s">
        <v>4717</v>
      </c>
      <c r="D127" t="s">
        <v>5293</v>
      </c>
      <c r="E127" t="s">
        <v>5301</v>
      </c>
      <c r="F127" t="s">
        <v>5293</v>
      </c>
      <c r="G127" t="s">
        <v>5300</v>
      </c>
      <c r="H127" t="s">
        <v>5291</v>
      </c>
      <c r="I127">
        <v>1</v>
      </c>
      <c r="J127">
        <v>0</v>
      </c>
      <c r="K127">
        <v>0</v>
      </c>
      <c r="L127">
        <v>7.2</v>
      </c>
      <c r="M127" t="s">
        <v>1660</v>
      </c>
      <c r="N127" t="s">
        <v>128</v>
      </c>
      <c r="O127" t="s">
        <v>129</v>
      </c>
      <c r="P127" t="s">
        <v>6035</v>
      </c>
      <c r="Q127" t="s">
        <v>37</v>
      </c>
      <c r="R127" t="s">
        <v>38</v>
      </c>
      <c r="S127" s="4" t="s">
        <v>6034</v>
      </c>
      <c r="Y127" t="s">
        <v>44</v>
      </c>
    </row>
    <row r="128" spans="1:25" x14ac:dyDescent="0.25">
      <c r="A128" t="s">
        <v>49</v>
      </c>
      <c r="B128" t="s">
        <v>6033</v>
      </c>
      <c r="C128" t="s">
        <v>4717</v>
      </c>
      <c r="D128" t="s">
        <v>5293</v>
      </c>
      <c r="E128" t="s">
        <v>95</v>
      </c>
      <c r="F128" t="s">
        <v>5293</v>
      </c>
      <c r="G128" t="s">
        <v>5304</v>
      </c>
      <c r="H128" t="s">
        <v>5303</v>
      </c>
      <c r="I128">
        <v>1</v>
      </c>
      <c r="J128">
        <v>0</v>
      </c>
      <c r="K128">
        <v>0</v>
      </c>
      <c r="L128">
        <v>28.8</v>
      </c>
      <c r="M128" t="s">
        <v>181</v>
      </c>
      <c r="N128" t="s">
        <v>182</v>
      </c>
      <c r="O128" t="s">
        <v>183</v>
      </c>
      <c r="P128" t="s">
        <v>4774</v>
      </c>
      <c r="Q128" t="s">
        <v>37</v>
      </c>
      <c r="R128" t="s">
        <v>38</v>
      </c>
      <c r="Y128" t="s">
        <v>44</v>
      </c>
    </row>
    <row r="129" spans="1:25" x14ac:dyDescent="0.25">
      <c r="A129" t="s">
        <v>49</v>
      </c>
      <c r="B129" t="s">
        <v>6032</v>
      </c>
      <c r="C129" t="s">
        <v>4717</v>
      </c>
      <c r="D129" t="s">
        <v>5293</v>
      </c>
      <c r="E129" t="s">
        <v>5294</v>
      </c>
      <c r="F129" t="s">
        <v>5293</v>
      </c>
      <c r="G129" t="s">
        <v>5292</v>
      </c>
      <c r="H129" t="s">
        <v>5291</v>
      </c>
      <c r="I129">
        <v>1</v>
      </c>
      <c r="J129">
        <v>0</v>
      </c>
      <c r="K129">
        <v>0</v>
      </c>
      <c r="L129">
        <v>17.3</v>
      </c>
      <c r="M129" t="s">
        <v>197</v>
      </c>
      <c r="N129" t="s">
        <v>197</v>
      </c>
      <c r="O129" t="s">
        <v>198</v>
      </c>
      <c r="P129">
        <v>10022</v>
      </c>
      <c r="Q129" t="s">
        <v>37</v>
      </c>
      <c r="R129" t="s">
        <v>38</v>
      </c>
      <c r="S129" s="4" t="s">
        <v>6031</v>
      </c>
      <c r="T129" s="4" t="s">
        <v>6030</v>
      </c>
      <c r="Y129" t="s">
        <v>44</v>
      </c>
    </row>
    <row r="130" spans="1:25" x14ac:dyDescent="0.25">
      <c r="A130" t="s">
        <v>49</v>
      </c>
      <c r="B130" t="s">
        <v>6029</v>
      </c>
      <c r="C130" t="s">
        <v>4717</v>
      </c>
      <c r="D130" t="s">
        <v>5293</v>
      </c>
      <c r="E130" t="s">
        <v>4716</v>
      </c>
      <c r="F130" t="s">
        <v>5293</v>
      </c>
      <c r="G130" t="s">
        <v>5298</v>
      </c>
      <c r="H130" t="s">
        <v>5306</v>
      </c>
      <c r="I130">
        <v>1</v>
      </c>
      <c r="J130">
        <v>0</v>
      </c>
      <c r="K130">
        <v>0</v>
      </c>
      <c r="L130">
        <v>23.8</v>
      </c>
      <c r="M130" t="s">
        <v>1772</v>
      </c>
      <c r="O130" t="s">
        <v>6028</v>
      </c>
      <c r="P130" t="s">
        <v>6027</v>
      </c>
      <c r="Q130" t="s">
        <v>37</v>
      </c>
      <c r="R130" t="s">
        <v>38</v>
      </c>
      <c r="Y130" t="s">
        <v>44</v>
      </c>
    </row>
    <row r="131" spans="1:25" x14ac:dyDescent="0.25">
      <c r="A131" t="s">
        <v>49</v>
      </c>
      <c r="B131" t="s">
        <v>5243</v>
      </c>
      <c r="C131" t="s">
        <v>4717</v>
      </c>
      <c r="D131" t="s">
        <v>5293</v>
      </c>
      <c r="E131" t="s">
        <v>5294</v>
      </c>
      <c r="F131" t="s">
        <v>5293</v>
      </c>
      <c r="G131" t="s">
        <v>5292</v>
      </c>
      <c r="H131" t="s">
        <v>5291</v>
      </c>
      <c r="I131">
        <v>1</v>
      </c>
      <c r="J131">
        <v>0</v>
      </c>
      <c r="K131">
        <v>0</v>
      </c>
      <c r="L131">
        <v>17.399999999999999</v>
      </c>
      <c r="M131" t="s">
        <v>1442</v>
      </c>
      <c r="N131" t="s">
        <v>35</v>
      </c>
      <c r="O131" t="s">
        <v>36</v>
      </c>
      <c r="P131" t="s">
        <v>5242</v>
      </c>
      <c r="Q131" t="s">
        <v>37</v>
      </c>
      <c r="R131" t="s">
        <v>38</v>
      </c>
      <c r="S131" s="4" t="s">
        <v>5241</v>
      </c>
      <c r="V131" t="s">
        <v>5240</v>
      </c>
      <c r="Y131" t="s">
        <v>44</v>
      </c>
    </row>
    <row r="132" spans="1:25" x14ac:dyDescent="0.25">
      <c r="A132" t="s">
        <v>49</v>
      </c>
      <c r="B132" t="s">
        <v>6026</v>
      </c>
      <c r="C132" t="s">
        <v>4717</v>
      </c>
      <c r="D132" t="s">
        <v>5293</v>
      </c>
      <c r="E132" t="s">
        <v>5294</v>
      </c>
      <c r="F132" t="s">
        <v>5293</v>
      </c>
      <c r="G132" t="s">
        <v>5292</v>
      </c>
      <c r="H132" t="s">
        <v>5291</v>
      </c>
      <c r="I132">
        <v>1</v>
      </c>
      <c r="J132">
        <v>0</v>
      </c>
      <c r="K132">
        <v>0</v>
      </c>
      <c r="L132">
        <v>18.100000000000001</v>
      </c>
      <c r="M132" t="s">
        <v>62</v>
      </c>
      <c r="O132" t="s">
        <v>3140</v>
      </c>
      <c r="P132">
        <v>33487</v>
      </c>
      <c r="Q132" t="s">
        <v>37</v>
      </c>
      <c r="R132" t="s">
        <v>38</v>
      </c>
      <c r="Y132" t="s">
        <v>44</v>
      </c>
    </row>
    <row r="133" spans="1:25" x14ac:dyDescent="0.25">
      <c r="A133" t="s">
        <v>49</v>
      </c>
      <c r="B133" t="s">
        <v>6025</v>
      </c>
      <c r="C133" t="s">
        <v>4717</v>
      </c>
      <c r="D133" t="s">
        <v>5293</v>
      </c>
      <c r="E133" t="s">
        <v>95</v>
      </c>
      <c r="F133" t="s">
        <v>5293</v>
      </c>
      <c r="G133" t="s">
        <v>5304</v>
      </c>
      <c r="H133" t="s">
        <v>5303</v>
      </c>
      <c r="I133">
        <v>1</v>
      </c>
      <c r="J133">
        <v>0</v>
      </c>
      <c r="K133">
        <v>0</v>
      </c>
      <c r="L133">
        <v>30.3</v>
      </c>
      <c r="M133" t="s">
        <v>6024</v>
      </c>
      <c r="N133" t="s">
        <v>873</v>
      </c>
      <c r="O133" t="s">
        <v>874</v>
      </c>
      <c r="P133">
        <v>53563</v>
      </c>
      <c r="Q133" t="s">
        <v>37</v>
      </c>
      <c r="R133" t="s">
        <v>38</v>
      </c>
      <c r="Y133" t="s">
        <v>44</v>
      </c>
    </row>
    <row r="134" spans="1:25" x14ac:dyDescent="0.25">
      <c r="A134" t="s">
        <v>49</v>
      </c>
      <c r="B134" t="s">
        <v>6023</v>
      </c>
      <c r="C134" t="s">
        <v>4717</v>
      </c>
      <c r="D134" t="s">
        <v>5293</v>
      </c>
      <c r="E134" t="s">
        <v>95</v>
      </c>
      <c r="F134" t="s">
        <v>5293</v>
      </c>
      <c r="G134" t="s">
        <v>5304</v>
      </c>
      <c r="H134" t="s">
        <v>5303</v>
      </c>
      <c r="I134">
        <v>1</v>
      </c>
      <c r="J134">
        <v>0</v>
      </c>
      <c r="K134">
        <v>0</v>
      </c>
      <c r="L134">
        <v>27.1</v>
      </c>
      <c r="M134" t="s">
        <v>5750</v>
      </c>
      <c r="N134" t="s">
        <v>1175</v>
      </c>
      <c r="O134" t="s">
        <v>1176</v>
      </c>
      <c r="P134">
        <v>72032</v>
      </c>
      <c r="Q134" t="s">
        <v>37</v>
      </c>
      <c r="R134" t="s">
        <v>38</v>
      </c>
      <c r="Y134" t="s">
        <v>44</v>
      </c>
    </row>
    <row r="135" spans="1:25" x14ac:dyDescent="0.25">
      <c r="A135" t="s">
        <v>49</v>
      </c>
      <c r="B135" t="s">
        <v>6022</v>
      </c>
      <c r="C135" t="s">
        <v>4717</v>
      </c>
      <c r="D135" t="s">
        <v>5293</v>
      </c>
      <c r="E135" t="s">
        <v>5348</v>
      </c>
      <c r="F135" t="s">
        <v>5293</v>
      </c>
      <c r="G135" t="s">
        <v>5347</v>
      </c>
      <c r="H135" t="s">
        <v>5291</v>
      </c>
      <c r="I135">
        <v>1</v>
      </c>
      <c r="J135">
        <v>0</v>
      </c>
      <c r="K135">
        <v>0</v>
      </c>
      <c r="L135">
        <v>12.4</v>
      </c>
      <c r="M135" t="s">
        <v>741</v>
      </c>
      <c r="N135" t="s">
        <v>128</v>
      </c>
      <c r="O135" t="s">
        <v>129</v>
      </c>
      <c r="P135" t="s">
        <v>6021</v>
      </c>
      <c r="Q135" t="s">
        <v>37</v>
      </c>
      <c r="R135" t="s">
        <v>38</v>
      </c>
      <c r="Y135" t="s">
        <v>44</v>
      </c>
    </row>
    <row r="136" spans="1:25" x14ac:dyDescent="0.25">
      <c r="A136" t="s">
        <v>49</v>
      </c>
      <c r="B136" t="s">
        <v>6020</v>
      </c>
      <c r="C136" t="s">
        <v>4717</v>
      </c>
      <c r="D136" t="s">
        <v>5293</v>
      </c>
      <c r="E136" t="s">
        <v>95</v>
      </c>
      <c r="F136" t="s">
        <v>5293</v>
      </c>
      <c r="G136" t="s">
        <v>5304</v>
      </c>
      <c r="H136" t="s">
        <v>5303</v>
      </c>
      <c r="I136">
        <v>1</v>
      </c>
      <c r="J136">
        <v>0</v>
      </c>
      <c r="K136">
        <v>0</v>
      </c>
      <c r="L136">
        <v>26.2</v>
      </c>
      <c r="M136" t="s">
        <v>6019</v>
      </c>
      <c r="N136" t="s">
        <v>35</v>
      </c>
      <c r="O136" t="s">
        <v>36</v>
      </c>
      <c r="P136" t="s">
        <v>6018</v>
      </c>
      <c r="Q136" t="s">
        <v>37</v>
      </c>
      <c r="R136" t="s">
        <v>38</v>
      </c>
      <c r="S136" s="4" t="s">
        <v>6017</v>
      </c>
      <c r="T136" s="4" t="s">
        <v>6016</v>
      </c>
      <c r="Y136" t="s">
        <v>44</v>
      </c>
    </row>
    <row r="137" spans="1:25" x14ac:dyDescent="0.25">
      <c r="A137" t="s">
        <v>49</v>
      </c>
      <c r="B137" t="s">
        <v>5239</v>
      </c>
      <c r="C137" t="s">
        <v>4717</v>
      </c>
      <c r="D137" t="s">
        <v>5293</v>
      </c>
      <c r="E137" t="s">
        <v>4716</v>
      </c>
      <c r="F137" t="s">
        <v>5293</v>
      </c>
      <c r="G137" t="s">
        <v>5298</v>
      </c>
      <c r="H137" t="s">
        <v>5306</v>
      </c>
      <c r="I137">
        <v>1</v>
      </c>
      <c r="J137">
        <v>0</v>
      </c>
      <c r="K137">
        <v>0</v>
      </c>
      <c r="L137">
        <v>25.3</v>
      </c>
      <c r="M137" t="s">
        <v>985</v>
      </c>
      <c r="N137" t="s">
        <v>710</v>
      </c>
      <c r="O137" t="s">
        <v>711</v>
      </c>
      <c r="P137" t="s">
        <v>5236</v>
      </c>
      <c r="Q137" t="s">
        <v>37</v>
      </c>
      <c r="R137" t="s">
        <v>38</v>
      </c>
      <c r="S137" s="4" t="s">
        <v>5235</v>
      </c>
      <c r="T137" s="4" t="s">
        <v>5234</v>
      </c>
      <c r="Y137" t="s">
        <v>44</v>
      </c>
    </row>
    <row r="138" spans="1:25" x14ac:dyDescent="0.25">
      <c r="A138" t="s">
        <v>49</v>
      </c>
      <c r="B138" t="s">
        <v>6015</v>
      </c>
      <c r="C138" t="s">
        <v>4717</v>
      </c>
      <c r="D138" t="s">
        <v>5293</v>
      </c>
      <c r="E138" t="s">
        <v>5348</v>
      </c>
      <c r="F138" t="s">
        <v>5293</v>
      </c>
      <c r="G138" t="s">
        <v>5347</v>
      </c>
      <c r="H138" t="s">
        <v>5291</v>
      </c>
      <c r="I138">
        <v>1</v>
      </c>
      <c r="J138">
        <v>0</v>
      </c>
      <c r="K138">
        <v>0</v>
      </c>
      <c r="L138">
        <v>15</v>
      </c>
      <c r="M138" t="s">
        <v>6014</v>
      </c>
      <c r="N138" t="s">
        <v>251</v>
      </c>
      <c r="O138" t="s">
        <v>252</v>
      </c>
      <c r="P138">
        <v>82513</v>
      </c>
      <c r="Q138" t="s">
        <v>37</v>
      </c>
      <c r="R138" t="s">
        <v>38</v>
      </c>
      <c r="Y138" t="s">
        <v>44</v>
      </c>
    </row>
    <row r="139" spans="1:25" x14ac:dyDescent="0.25">
      <c r="A139" t="s">
        <v>49</v>
      </c>
      <c r="B139" t="s">
        <v>6013</v>
      </c>
      <c r="C139" t="s">
        <v>4717</v>
      </c>
      <c r="D139" t="s">
        <v>5293</v>
      </c>
      <c r="E139" t="s">
        <v>5365</v>
      </c>
      <c r="F139" t="s">
        <v>5293</v>
      </c>
      <c r="G139" t="s">
        <v>5364</v>
      </c>
      <c r="H139" t="s">
        <v>5363</v>
      </c>
      <c r="I139">
        <v>1</v>
      </c>
      <c r="J139">
        <v>0</v>
      </c>
      <c r="K139">
        <v>0</v>
      </c>
      <c r="L139">
        <v>19</v>
      </c>
      <c r="M139" t="s">
        <v>4354</v>
      </c>
      <c r="P139" t="s">
        <v>6012</v>
      </c>
      <c r="Q139" t="s">
        <v>432</v>
      </c>
      <c r="R139" t="s">
        <v>38</v>
      </c>
      <c r="Y139" t="s">
        <v>44</v>
      </c>
    </row>
    <row r="140" spans="1:25" x14ac:dyDescent="0.25">
      <c r="A140" t="s">
        <v>49</v>
      </c>
      <c r="B140" t="s">
        <v>6011</v>
      </c>
      <c r="C140" t="s">
        <v>4717</v>
      </c>
      <c r="D140" t="s">
        <v>5293</v>
      </c>
      <c r="E140" t="s">
        <v>4716</v>
      </c>
      <c r="F140" t="s">
        <v>5293</v>
      </c>
      <c r="G140" t="s">
        <v>5298</v>
      </c>
      <c r="H140" t="s">
        <v>5306</v>
      </c>
      <c r="I140">
        <v>1</v>
      </c>
      <c r="J140">
        <v>0</v>
      </c>
      <c r="K140">
        <v>0</v>
      </c>
      <c r="L140">
        <v>22.7</v>
      </c>
      <c r="M140" t="s">
        <v>902</v>
      </c>
      <c r="N140" t="s">
        <v>115</v>
      </c>
      <c r="O140" t="s">
        <v>116</v>
      </c>
      <c r="P140" t="s">
        <v>6010</v>
      </c>
      <c r="Q140" t="s">
        <v>37</v>
      </c>
      <c r="R140" t="s">
        <v>38</v>
      </c>
      <c r="Y140" t="s">
        <v>44</v>
      </c>
    </row>
    <row r="141" spans="1:25" x14ac:dyDescent="0.25">
      <c r="A141" t="s">
        <v>49</v>
      </c>
      <c r="B141" t="s">
        <v>6009</v>
      </c>
      <c r="C141" t="s">
        <v>4717</v>
      </c>
      <c r="D141" t="s">
        <v>5293</v>
      </c>
      <c r="E141" t="s">
        <v>4716</v>
      </c>
      <c r="F141" t="s">
        <v>5293</v>
      </c>
      <c r="G141" t="s">
        <v>5298</v>
      </c>
      <c r="H141" t="s">
        <v>5306</v>
      </c>
      <c r="I141">
        <v>1</v>
      </c>
      <c r="J141">
        <v>0</v>
      </c>
      <c r="K141">
        <v>0</v>
      </c>
      <c r="L141">
        <v>23.7</v>
      </c>
      <c r="M141" t="s">
        <v>529</v>
      </c>
      <c r="N141" t="s">
        <v>530</v>
      </c>
      <c r="O141" t="s">
        <v>531</v>
      </c>
      <c r="P141">
        <v>63131</v>
      </c>
      <c r="Q141" t="s">
        <v>37</v>
      </c>
      <c r="R141" t="s">
        <v>38</v>
      </c>
      <c r="Y141" t="s">
        <v>44</v>
      </c>
    </row>
    <row r="142" spans="1:25" x14ac:dyDescent="0.25">
      <c r="A142" t="s">
        <v>49</v>
      </c>
      <c r="B142" t="s">
        <v>6008</v>
      </c>
      <c r="C142" t="s">
        <v>4717</v>
      </c>
      <c r="D142" t="s">
        <v>5293</v>
      </c>
      <c r="E142" t="s">
        <v>5301</v>
      </c>
      <c r="F142" t="s">
        <v>5293</v>
      </c>
      <c r="G142" t="s">
        <v>5300</v>
      </c>
      <c r="H142" t="s">
        <v>5291</v>
      </c>
      <c r="I142">
        <v>1</v>
      </c>
      <c r="J142">
        <v>0</v>
      </c>
      <c r="K142">
        <v>0</v>
      </c>
      <c r="L142">
        <v>5.8</v>
      </c>
      <c r="M142" t="s">
        <v>318</v>
      </c>
      <c r="N142" t="s">
        <v>319</v>
      </c>
      <c r="O142" t="s">
        <v>320</v>
      </c>
      <c r="P142" t="s">
        <v>6007</v>
      </c>
      <c r="Q142" t="s">
        <v>37</v>
      </c>
      <c r="R142" t="s">
        <v>38</v>
      </c>
      <c r="V142" t="s">
        <v>6006</v>
      </c>
      <c r="Y142" t="s">
        <v>44</v>
      </c>
    </row>
    <row r="143" spans="1:25" x14ac:dyDescent="0.25">
      <c r="A143" t="s">
        <v>49</v>
      </c>
      <c r="B143" t="s">
        <v>6005</v>
      </c>
      <c r="C143" t="s">
        <v>4717</v>
      </c>
      <c r="D143" t="s">
        <v>5293</v>
      </c>
      <c r="E143" t="s">
        <v>4716</v>
      </c>
      <c r="F143" t="s">
        <v>5293</v>
      </c>
      <c r="G143" t="s">
        <v>5298</v>
      </c>
      <c r="H143" t="s">
        <v>5291</v>
      </c>
      <c r="I143">
        <v>1</v>
      </c>
      <c r="J143">
        <v>0</v>
      </c>
      <c r="K143">
        <v>0</v>
      </c>
      <c r="L143">
        <v>19.7</v>
      </c>
      <c r="M143" t="s">
        <v>6004</v>
      </c>
      <c r="N143" t="s">
        <v>710</v>
      </c>
      <c r="O143" t="s">
        <v>711</v>
      </c>
      <c r="P143">
        <v>6877</v>
      </c>
      <c r="Q143" t="s">
        <v>37</v>
      </c>
      <c r="R143" t="s">
        <v>38</v>
      </c>
      <c r="Y143" t="s">
        <v>44</v>
      </c>
    </row>
    <row r="144" spans="1:25" x14ac:dyDescent="0.25">
      <c r="A144" t="s">
        <v>49</v>
      </c>
      <c r="B144" t="s">
        <v>6003</v>
      </c>
      <c r="C144" t="s">
        <v>4717</v>
      </c>
      <c r="D144" t="s">
        <v>5293</v>
      </c>
      <c r="E144" t="s">
        <v>5301</v>
      </c>
      <c r="F144" t="s">
        <v>5293</v>
      </c>
      <c r="G144" t="s">
        <v>5300</v>
      </c>
      <c r="H144" t="s">
        <v>5306</v>
      </c>
      <c r="I144">
        <v>1</v>
      </c>
      <c r="J144">
        <v>0</v>
      </c>
      <c r="K144">
        <v>0</v>
      </c>
      <c r="L144">
        <v>24.6</v>
      </c>
      <c r="M144" t="s">
        <v>1106</v>
      </c>
      <c r="N144" t="s">
        <v>881</v>
      </c>
      <c r="O144" t="s">
        <v>882</v>
      </c>
      <c r="P144" t="s">
        <v>6002</v>
      </c>
      <c r="Q144" t="s">
        <v>37</v>
      </c>
      <c r="R144" t="s">
        <v>38</v>
      </c>
      <c r="Y144" t="s">
        <v>44</v>
      </c>
    </row>
    <row r="145" spans="1:25" x14ac:dyDescent="0.25">
      <c r="A145" t="s">
        <v>49</v>
      </c>
      <c r="B145" t="s">
        <v>6001</v>
      </c>
      <c r="C145" t="s">
        <v>4717</v>
      </c>
      <c r="D145" t="s">
        <v>5293</v>
      </c>
      <c r="E145" t="s">
        <v>5301</v>
      </c>
      <c r="F145" t="s">
        <v>5293</v>
      </c>
      <c r="G145" t="s">
        <v>5300</v>
      </c>
      <c r="H145" t="s">
        <v>5291</v>
      </c>
      <c r="I145">
        <v>1</v>
      </c>
      <c r="J145">
        <v>0</v>
      </c>
      <c r="K145">
        <v>0</v>
      </c>
      <c r="L145">
        <v>6.2</v>
      </c>
      <c r="M145" t="s">
        <v>318</v>
      </c>
      <c r="O145" t="s">
        <v>5483</v>
      </c>
      <c r="P145">
        <v>28202</v>
      </c>
      <c r="Q145" t="s">
        <v>37</v>
      </c>
      <c r="R145" t="s">
        <v>38</v>
      </c>
      <c r="Y145" t="s">
        <v>44</v>
      </c>
    </row>
    <row r="146" spans="1:25" x14ac:dyDescent="0.25">
      <c r="A146" t="s">
        <v>49</v>
      </c>
      <c r="B146" t="s">
        <v>6000</v>
      </c>
      <c r="C146" t="s">
        <v>4717</v>
      </c>
      <c r="D146" t="s">
        <v>5293</v>
      </c>
      <c r="E146" t="s">
        <v>5301</v>
      </c>
      <c r="F146" t="s">
        <v>5293</v>
      </c>
      <c r="G146" t="s">
        <v>5300</v>
      </c>
      <c r="H146" t="s">
        <v>5291</v>
      </c>
      <c r="I146">
        <v>1</v>
      </c>
      <c r="J146">
        <v>0</v>
      </c>
      <c r="K146">
        <v>0</v>
      </c>
      <c r="L146">
        <v>5.0999999999999996</v>
      </c>
      <c r="M146" t="s">
        <v>5999</v>
      </c>
      <c r="N146" t="s">
        <v>710</v>
      </c>
      <c r="O146" t="s">
        <v>711</v>
      </c>
      <c r="P146">
        <v>6096</v>
      </c>
      <c r="Q146" t="s">
        <v>37</v>
      </c>
      <c r="R146" t="s">
        <v>38</v>
      </c>
      <c r="S146" s="4" t="s">
        <v>5998</v>
      </c>
      <c r="T146" s="4" t="s">
        <v>5997</v>
      </c>
      <c r="V146" t="s">
        <v>5996</v>
      </c>
      <c r="Y146" t="s">
        <v>44</v>
      </c>
    </row>
    <row r="147" spans="1:25" x14ac:dyDescent="0.25">
      <c r="A147" t="s">
        <v>49</v>
      </c>
      <c r="B147" t="s">
        <v>5995</v>
      </c>
      <c r="C147" t="s">
        <v>4717</v>
      </c>
      <c r="D147" t="s">
        <v>5293</v>
      </c>
      <c r="E147" t="s">
        <v>5301</v>
      </c>
      <c r="F147" t="s">
        <v>5293</v>
      </c>
      <c r="G147" t="s">
        <v>5300</v>
      </c>
      <c r="H147" t="s">
        <v>5291</v>
      </c>
      <c r="I147">
        <v>1</v>
      </c>
      <c r="J147">
        <v>0</v>
      </c>
      <c r="K147">
        <v>0</v>
      </c>
      <c r="L147">
        <v>3.7</v>
      </c>
      <c r="M147" t="s">
        <v>5994</v>
      </c>
      <c r="P147">
        <v>45040</v>
      </c>
      <c r="Q147" t="s">
        <v>37</v>
      </c>
      <c r="R147" t="s">
        <v>38</v>
      </c>
      <c r="V147" t="s">
        <v>5993</v>
      </c>
      <c r="Y147" t="s">
        <v>44</v>
      </c>
    </row>
    <row r="148" spans="1:25" x14ac:dyDescent="0.25">
      <c r="A148" t="s">
        <v>49</v>
      </c>
      <c r="B148" t="s">
        <v>5992</v>
      </c>
      <c r="C148" t="s">
        <v>4717</v>
      </c>
      <c r="D148" t="s">
        <v>5293</v>
      </c>
      <c r="E148" t="s">
        <v>95</v>
      </c>
      <c r="F148" t="s">
        <v>5293</v>
      </c>
      <c r="G148" t="s">
        <v>5304</v>
      </c>
      <c r="H148" t="s">
        <v>5303</v>
      </c>
      <c r="I148">
        <v>1</v>
      </c>
      <c r="J148">
        <v>0</v>
      </c>
      <c r="K148">
        <v>0</v>
      </c>
      <c r="L148">
        <v>27.5</v>
      </c>
      <c r="M148" t="s">
        <v>5991</v>
      </c>
      <c r="P148">
        <v>8000</v>
      </c>
      <c r="Q148" t="s">
        <v>793</v>
      </c>
      <c r="R148" t="s">
        <v>211</v>
      </c>
      <c r="S148" s="4" t="s">
        <v>5990</v>
      </c>
      <c r="Y148" t="s">
        <v>44</v>
      </c>
    </row>
    <row r="149" spans="1:25" x14ac:dyDescent="0.25">
      <c r="A149" t="s">
        <v>49</v>
      </c>
      <c r="B149" t="s">
        <v>5989</v>
      </c>
      <c r="C149" t="s">
        <v>4717</v>
      </c>
      <c r="D149" t="s">
        <v>5293</v>
      </c>
      <c r="E149" t="s">
        <v>4716</v>
      </c>
      <c r="F149" t="s">
        <v>5293</v>
      </c>
      <c r="G149" t="s">
        <v>5298</v>
      </c>
      <c r="H149" t="s">
        <v>5291</v>
      </c>
      <c r="I149">
        <v>1</v>
      </c>
      <c r="J149">
        <v>0</v>
      </c>
      <c r="K149">
        <v>0</v>
      </c>
      <c r="L149">
        <v>19.899999999999999</v>
      </c>
      <c r="M149" t="s">
        <v>2374</v>
      </c>
      <c r="O149" t="s">
        <v>5988</v>
      </c>
      <c r="P149" t="s">
        <v>5987</v>
      </c>
      <c r="Q149" t="s">
        <v>37</v>
      </c>
      <c r="R149" t="s">
        <v>38</v>
      </c>
      <c r="S149" s="4" t="s">
        <v>5986</v>
      </c>
      <c r="Y149" t="s">
        <v>44</v>
      </c>
    </row>
    <row r="150" spans="1:25" x14ac:dyDescent="0.25">
      <c r="A150" t="s">
        <v>49</v>
      </c>
      <c r="B150" t="s">
        <v>5985</v>
      </c>
      <c r="C150" t="s">
        <v>4717</v>
      </c>
      <c r="D150" t="s">
        <v>5293</v>
      </c>
      <c r="E150" t="s">
        <v>5301</v>
      </c>
      <c r="F150" t="s">
        <v>5293</v>
      </c>
      <c r="G150" t="s">
        <v>5300</v>
      </c>
      <c r="H150" t="s">
        <v>5291</v>
      </c>
      <c r="I150">
        <v>1</v>
      </c>
      <c r="J150">
        <v>0</v>
      </c>
      <c r="K150">
        <v>0</v>
      </c>
      <c r="L150">
        <v>11.7</v>
      </c>
      <c r="M150" t="s">
        <v>5984</v>
      </c>
      <c r="N150" t="s">
        <v>123</v>
      </c>
      <c r="O150" t="s">
        <v>124</v>
      </c>
      <c r="P150">
        <v>94608</v>
      </c>
      <c r="Q150" t="s">
        <v>37</v>
      </c>
      <c r="R150" t="s">
        <v>38</v>
      </c>
      <c r="Y150" t="s">
        <v>44</v>
      </c>
    </row>
    <row r="151" spans="1:25" x14ac:dyDescent="0.25">
      <c r="A151" t="s">
        <v>49</v>
      </c>
      <c r="B151" t="s">
        <v>5983</v>
      </c>
      <c r="C151" t="s">
        <v>4717</v>
      </c>
      <c r="D151" t="s">
        <v>5293</v>
      </c>
      <c r="E151" t="s">
        <v>4716</v>
      </c>
      <c r="F151" t="s">
        <v>5293</v>
      </c>
      <c r="G151" t="s">
        <v>5298</v>
      </c>
      <c r="H151" t="s">
        <v>5291</v>
      </c>
      <c r="I151">
        <v>1</v>
      </c>
      <c r="J151">
        <v>0</v>
      </c>
      <c r="K151">
        <v>0</v>
      </c>
      <c r="L151">
        <v>19.2</v>
      </c>
      <c r="M151" t="s">
        <v>5982</v>
      </c>
      <c r="N151" t="s">
        <v>81</v>
      </c>
      <c r="O151" t="s">
        <v>82</v>
      </c>
      <c r="P151">
        <v>22408</v>
      </c>
      <c r="Q151" t="s">
        <v>37</v>
      </c>
      <c r="R151" t="s">
        <v>38</v>
      </c>
      <c r="Y151" t="s">
        <v>44</v>
      </c>
    </row>
    <row r="152" spans="1:25" x14ac:dyDescent="0.25">
      <c r="A152" t="s">
        <v>49</v>
      </c>
      <c r="B152" t="s">
        <v>5981</v>
      </c>
      <c r="C152" t="s">
        <v>4717</v>
      </c>
      <c r="D152" t="s">
        <v>5293</v>
      </c>
      <c r="E152" t="s">
        <v>4716</v>
      </c>
      <c r="F152" t="s">
        <v>5293</v>
      </c>
      <c r="G152" t="s">
        <v>5298</v>
      </c>
      <c r="H152" t="s">
        <v>5291</v>
      </c>
      <c r="I152">
        <v>1</v>
      </c>
      <c r="J152">
        <v>0</v>
      </c>
      <c r="K152">
        <v>0</v>
      </c>
      <c r="L152">
        <v>21.8</v>
      </c>
      <c r="M152" t="s">
        <v>403</v>
      </c>
      <c r="N152" t="s">
        <v>135</v>
      </c>
      <c r="O152" t="s">
        <v>136</v>
      </c>
      <c r="P152">
        <v>2116</v>
      </c>
      <c r="Q152" t="s">
        <v>37</v>
      </c>
      <c r="R152" t="s">
        <v>38</v>
      </c>
      <c r="Y152" t="s">
        <v>44</v>
      </c>
    </row>
    <row r="153" spans="1:25" x14ac:dyDescent="0.25">
      <c r="A153" t="s">
        <v>49</v>
      </c>
      <c r="B153" t="s">
        <v>5980</v>
      </c>
      <c r="C153" t="s">
        <v>4717</v>
      </c>
      <c r="D153" t="s">
        <v>5293</v>
      </c>
      <c r="E153" t="s">
        <v>5294</v>
      </c>
      <c r="F153" t="s">
        <v>5293</v>
      </c>
      <c r="G153" t="s">
        <v>5292</v>
      </c>
      <c r="H153" t="s">
        <v>5291</v>
      </c>
      <c r="I153">
        <v>1</v>
      </c>
      <c r="J153">
        <v>0</v>
      </c>
      <c r="K153">
        <v>0</v>
      </c>
      <c r="L153">
        <v>16</v>
      </c>
      <c r="M153" t="s">
        <v>5979</v>
      </c>
      <c r="N153" t="s">
        <v>756</v>
      </c>
      <c r="O153" t="s">
        <v>757</v>
      </c>
      <c r="P153" t="s">
        <v>5978</v>
      </c>
      <c r="Q153" t="s">
        <v>37</v>
      </c>
      <c r="R153" t="s">
        <v>38</v>
      </c>
      <c r="Y153" t="s">
        <v>44</v>
      </c>
    </row>
    <row r="154" spans="1:25" x14ac:dyDescent="0.25">
      <c r="A154" t="s">
        <v>49</v>
      </c>
      <c r="B154" t="s">
        <v>5977</v>
      </c>
      <c r="C154" t="s">
        <v>4717</v>
      </c>
      <c r="D154" t="s">
        <v>5293</v>
      </c>
      <c r="E154" t="s">
        <v>5301</v>
      </c>
      <c r="F154" t="s">
        <v>5293</v>
      </c>
      <c r="G154" t="s">
        <v>5300</v>
      </c>
      <c r="H154" t="s">
        <v>5291</v>
      </c>
      <c r="I154">
        <v>1</v>
      </c>
      <c r="J154">
        <v>0</v>
      </c>
      <c r="K154">
        <v>0</v>
      </c>
      <c r="L154">
        <v>6.5</v>
      </c>
      <c r="M154" t="s">
        <v>476</v>
      </c>
      <c r="N154" t="s">
        <v>35</v>
      </c>
      <c r="O154" t="s">
        <v>36</v>
      </c>
      <c r="P154">
        <v>33315</v>
      </c>
      <c r="Q154" t="s">
        <v>37</v>
      </c>
      <c r="R154" t="s">
        <v>38</v>
      </c>
      <c r="Y154" t="s">
        <v>44</v>
      </c>
    </row>
    <row r="155" spans="1:25" x14ac:dyDescent="0.25">
      <c r="A155" t="s">
        <v>49</v>
      </c>
      <c r="B155" t="s">
        <v>5976</v>
      </c>
      <c r="C155" t="s">
        <v>4717</v>
      </c>
      <c r="D155" t="s">
        <v>5293</v>
      </c>
      <c r="E155" t="s">
        <v>5301</v>
      </c>
      <c r="F155" t="s">
        <v>5293</v>
      </c>
      <c r="G155" t="s">
        <v>5300</v>
      </c>
      <c r="H155" t="s">
        <v>5291</v>
      </c>
      <c r="I155">
        <v>1</v>
      </c>
      <c r="J155">
        <v>0</v>
      </c>
      <c r="K155">
        <v>0</v>
      </c>
      <c r="L155">
        <v>6.6</v>
      </c>
      <c r="M155" t="s">
        <v>5975</v>
      </c>
      <c r="N155" t="s">
        <v>197</v>
      </c>
      <c r="O155" t="s">
        <v>198</v>
      </c>
      <c r="P155" t="s">
        <v>5974</v>
      </c>
      <c r="Q155" t="s">
        <v>37</v>
      </c>
      <c r="R155" t="s">
        <v>38</v>
      </c>
      <c r="S155" s="4" t="s">
        <v>5973</v>
      </c>
      <c r="U155" t="s">
        <v>5972</v>
      </c>
      <c r="V155" t="s">
        <v>5971</v>
      </c>
      <c r="Y155" t="s">
        <v>44</v>
      </c>
    </row>
    <row r="156" spans="1:25" x14ac:dyDescent="0.25">
      <c r="A156" t="s">
        <v>49</v>
      </c>
      <c r="B156" t="s">
        <v>5976</v>
      </c>
      <c r="C156" t="s">
        <v>4717</v>
      </c>
      <c r="D156" t="s">
        <v>5293</v>
      </c>
      <c r="E156" t="s">
        <v>5294</v>
      </c>
      <c r="F156" t="s">
        <v>5293</v>
      </c>
      <c r="G156" t="s">
        <v>5292</v>
      </c>
      <c r="H156" t="s">
        <v>5291</v>
      </c>
      <c r="I156">
        <v>2</v>
      </c>
      <c r="J156">
        <v>0</v>
      </c>
      <c r="K156">
        <v>0</v>
      </c>
      <c r="L156">
        <v>12.9</v>
      </c>
      <c r="M156" t="s">
        <v>5975</v>
      </c>
      <c r="N156" t="s">
        <v>197</v>
      </c>
      <c r="O156" t="s">
        <v>198</v>
      </c>
      <c r="P156" t="s">
        <v>5974</v>
      </c>
      <c r="Q156" t="s">
        <v>37</v>
      </c>
      <c r="R156" t="s">
        <v>38</v>
      </c>
      <c r="S156" s="4" t="s">
        <v>5973</v>
      </c>
      <c r="U156" t="s">
        <v>5972</v>
      </c>
      <c r="V156" t="s">
        <v>5971</v>
      </c>
      <c r="Y156" t="s">
        <v>44</v>
      </c>
    </row>
    <row r="157" spans="1:25" x14ac:dyDescent="0.25">
      <c r="A157" t="s">
        <v>49</v>
      </c>
      <c r="B157" t="s">
        <v>5970</v>
      </c>
      <c r="C157" t="s">
        <v>4717</v>
      </c>
      <c r="D157" t="s">
        <v>5293</v>
      </c>
      <c r="E157" t="s">
        <v>95</v>
      </c>
      <c r="F157" t="s">
        <v>5293</v>
      </c>
      <c r="G157" t="s">
        <v>5304</v>
      </c>
      <c r="H157" t="s">
        <v>5303</v>
      </c>
      <c r="I157">
        <v>1</v>
      </c>
      <c r="J157">
        <v>0</v>
      </c>
      <c r="K157">
        <v>0</v>
      </c>
      <c r="L157">
        <v>25.7</v>
      </c>
      <c r="M157" t="s">
        <v>197</v>
      </c>
      <c r="N157" t="s">
        <v>197</v>
      </c>
      <c r="O157" t="s">
        <v>198</v>
      </c>
      <c r="P157" t="s">
        <v>3394</v>
      </c>
      <c r="Q157" t="s">
        <v>37</v>
      </c>
      <c r="R157" t="s">
        <v>38</v>
      </c>
      <c r="S157" s="4" t="s">
        <v>5969</v>
      </c>
      <c r="V157" t="s">
        <v>5968</v>
      </c>
      <c r="Y157" t="s">
        <v>44</v>
      </c>
    </row>
    <row r="158" spans="1:25" x14ac:dyDescent="0.25">
      <c r="A158" t="s">
        <v>49</v>
      </c>
      <c r="B158" t="s">
        <v>5967</v>
      </c>
      <c r="C158" t="s">
        <v>4717</v>
      </c>
      <c r="D158" t="s">
        <v>5293</v>
      </c>
      <c r="E158" t="s">
        <v>95</v>
      </c>
      <c r="F158" t="s">
        <v>5293</v>
      </c>
      <c r="G158" t="s">
        <v>5304</v>
      </c>
      <c r="H158" t="s">
        <v>5303</v>
      </c>
      <c r="I158">
        <v>1</v>
      </c>
      <c r="J158">
        <v>0</v>
      </c>
      <c r="K158">
        <v>0</v>
      </c>
      <c r="L158">
        <v>29.6</v>
      </c>
      <c r="M158" t="s">
        <v>529</v>
      </c>
      <c r="O158" t="s">
        <v>5966</v>
      </c>
      <c r="P158" t="s">
        <v>5965</v>
      </c>
      <c r="Q158" t="s">
        <v>37</v>
      </c>
      <c r="R158" t="s">
        <v>38</v>
      </c>
      <c r="Y158" t="s">
        <v>44</v>
      </c>
    </row>
    <row r="159" spans="1:25" x14ac:dyDescent="0.25">
      <c r="A159" t="s">
        <v>65</v>
      </c>
      <c r="B159" t="s">
        <v>4956</v>
      </c>
      <c r="C159" t="s">
        <v>4717</v>
      </c>
      <c r="D159" t="s">
        <v>5293</v>
      </c>
      <c r="E159" t="s">
        <v>71</v>
      </c>
      <c r="F159" t="s">
        <v>5293</v>
      </c>
      <c r="G159" t="s">
        <v>5293</v>
      </c>
      <c r="I159">
        <v>1</v>
      </c>
      <c r="J159" t="s">
        <v>71</v>
      </c>
      <c r="K159" t="s">
        <v>71</v>
      </c>
      <c r="L159">
        <v>0</v>
      </c>
      <c r="M159" t="s">
        <v>4955</v>
      </c>
      <c r="Q159" t="s">
        <v>4954</v>
      </c>
      <c r="R159" t="s">
        <v>383</v>
      </c>
      <c r="X159" t="s">
        <v>78</v>
      </c>
      <c r="Y159" t="s">
        <v>44</v>
      </c>
    </row>
    <row r="160" spans="1:25" x14ac:dyDescent="0.25">
      <c r="A160" t="s">
        <v>26</v>
      </c>
      <c r="B160" t="s">
        <v>2656</v>
      </c>
      <c r="C160" t="s">
        <v>4717</v>
      </c>
      <c r="D160" t="s">
        <v>5293</v>
      </c>
      <c r="E160" t="s">
        <v>5348</v>
      </c>
      <c r="F160" t="s">
        <v>5293</v>
      </c>
      <c r="G160" t="s">
        <v>5347</v>
      </c>
      <c r="H160" t="s">
        <v>5291</v>
      </c>
      <c r="I160">
        <v>1</v>
      </c>
      <c r="J160">
        <v>0</v>
      </c>
      <c r="K160">
        <v>0</v>
      </c>
      <c r="L160">
        <v>15.4</v>
      </c>
      <c r="M160" t="s">
        <v>2657</v>
      </c>
      <c r="P160">
        <v>70629</v>
      </c>
      <c r="Q160" t="s">
        <v>1836</v>
      </c>
      <c r="R160" t="s">
        <v>358</v>
      </c>
      <c r="S160" s="4" t="s">
        <v>2658</v>
      </c>
      <c r="T160" s="4">
        <f>49-711-9330-6481</f>
        <v>-16473</v>
      </c>
      <c r="U160" t="s">
        <v>2659</v>
      </c>
      <c r="V160" t="s">
        <v>2660</v>
      </c>
      <c r="W160">
        <v>1998</v>
      </c>
      <c r="X160" t="s">
        <v>1576</v>
      </c>
      <c r="Y160" t="s">
        <v>541</v>
      </c>
    </row>
    <row r="161" spans="1:25" x14ac:dyDescent="0.25">
      <c r="A161" t="s">
        <v>26</v>
      </c>
      <c r="B161" t="s">
        <v>5964</v>
      </c>
      <c r="C161" t="s">
        <v>4717</v>
      </c>
      <c r="D161" t="s">
        <v>5293</v>
      </c>
      <c r="E161" t="s">
        <v>5294</v>
      </c>
      <c r="F161" t="s">
        <v>5293</v>
      </c>
      <c r="G161" t="s">
        <v>5292</v>
      </c>
      <c r="H161" t="s">
        <v>5291</v>
      </c>
      <c r="I161">
        <v>1</v>
      </c>
      <c r="J161">
        <v>0</v>
      </c>
      <c r="K161">
        <v>0</v>
      </c>
      <c r="L161">
        <v>13.7</v>
      </c>
      <c r="M161" t="s">
        <v>5963</v>
      </c>
      <c r="P161" t="s">
        <v>5962</v>
      </c>
      <c r="Q161" t="s">
        <v>1363</v>
      </c>
      <c r="R161" t="s">
        <v>358</v>
      </c>
      <c r="S161" s="4" t="s">
        <v>5961</v>
      </c>
      <c r="T161" s="4">
        <f>356-21-375-958</f>
        <v>-998</v>
      </c>
      <c r="U161" t="s">
        <v>5960</v>
      </c>
      <c r="V161" t="s">
        <v>5959</v>
      </c>
      <c r="W161">
        <v>2008</v>
      </c>
      <c r="X161" t="s">
        <v>922</v>
      </c>
      <c r="Y161" t="s">
        <v>541</v>
      </c>
    </row>
    <row r="162" spans="1:25" x14ac:dyDescent="0.25">
      <c r="A162" t="s">
        <v>49</v>
      </c>
      <c r="B162" t="s">
        <v>5958</v>
      </c>
      <c r="C162" t="s">
        <v>4717</v>
      </c>
      <c r="D162" t="s">
        <v>5293</v>
      </c>
      <c r="E162" t="s">
        <v>5301</v>
      </c>
      <c r="F162" t="s">
        <v>5293</v>
      </c>
      <c r="G162" t="s">
        <v>5300</v>
      </c>
      <c r="H162" t="s">
        <v>5291</v>
      </c>
      <c r="I162">
        <v>1</v>
      </c>
      <c r="J162">
        <v>0</v>
      </c>
      <c r="K162">
        <v>0</v>
      </c>
      <c r="L162">
        <v>5.4</v>
      </c>
      <c r="M162" t="s">
        <v>5957</v>
      </c>
      <c r="P162">
        <v>33178</v>
      </c>
      <c r="Q162" t="s">
        <v>37</v>
      </c>
      <c r="R162" t="s">
        <v>38</v>
      </c>
      <c r="Y162" t="s">
        <v>44</v>
      </c>
    </row>
    <row r="163" spans="1:25" x14ac:dyDescent="0.25">
      <c r="A163" t="s">
        <v>49</v>
      </c>
      <c r="B163" t="s">
        <v>5956</v>
      </c>
      <c r="C163" t="s">
        <v>4717</v>
      </c>
      <c r="D163" t="s">
        <v>5293</v>
      </c>
      <c r="E163" t="s">
        <v>5301</v>
      </c>
      <c r="F163" t="s">
        <v>5293</v>
      </c>
      <c r="G163" t="s">
        <v>5300</v>
      </c>
      <c r="H163" t="s">
        <v>5291</v>
      </c>
      <c r="I163">
        <v>1</v>
      </c>
      <c r="J163">
        <v>0</v>
      </c>
      <c r="K163">
        <v>0</v>
      </c>
      <c r="L163">
        <v>14.3</v>
      </c>
      <c r="M163" t="s">
        <v>610</v>
      </c>
      <c r="N163" t="s">
        <v>351</v>
      </c>
      <c r="O163" t="s">
        <v>352</v>
      </c>
      <c r="P163">
        <v>19114</v>
      </c>
      <c r="Q163" t="s">
        <v>37</v>
      </c>
      <c r="R163" t="s">
        <v>38</v>
      </c>
      <c r="Y163" t="s">
        <v>44</v>
      </c>
    </row>
    <row r="164" spans="1:25" x14ac:dyDescent="0.25">
      <c r="A164" t="s">
        <v>49</v>
      </c>
      <c r="B164" t="s">
        <v>5955</v>
      </c>
      <c r="C164" t="s">
        <v>4717</v>
      </c>
      <c r="D164" t="s">
        <v>5293</v>
      </c>
      <c r="E164" t="s">
        <v>95</v>
      </c>
      <c r="F164" t="s">
        <v>5293</v>
      </c>
      <c r="G164" t="s">
        <v>5304</v>
      </c>
      <c r="H164" t="s">
        <v>5303</v>
      </c>
      <c r="I164">
        <v>1</v>
      </c>
      <c r="J164">
        <v>0</v>
      </c>
      <c r="K164">
        <v>0</v>
      </c>
      <c r="L164">
        <v>26.9</v>
      </c>
      <c r="M164" t="s">
        <v>4922</v>
      </c>
      <c r="P164">
        <v>75008</v>
      </c>
      <c r="Q164" t="s">
        <v>3976</v>
      </c>
      <c r="R164" t="s">
        <v>358</v>
      </c>
      <c r="S164" s="4" t="s">
        <v>5954</v>
      </c>
      <c r="T164" s="4" t="s">
        <v>5953</v>
      </c>
      <c r="V164" t="s">
        <v>5952</v>
      </c>
      <c r="Y164" t="s">
        <v>44</v>
      </c>
    </row>
    <row r="165" spans="1:25" x14ac:dyDescent="0.25">
      <c r="A165" t="s">
        <v>49</v>
      </c>
      <c r="B165" t="s">
        <v>5951</v>
      </c>
      <c r="C165" t="s">
        <v>4717</v>
      </c>
      <c r="D165" t="s">
        <v>5293</v>
      </c>
      <c r="E165" t="s">
        <v>5365</v>
      </c>
      <c r="F165" t="s">
        <v>5293</v>
      </c>
      <c r="G165" t="s">
        <v>5364</v>
      </c>
      <c r="H165" t="s">
        <v>5363</v>
      </c>
      <c r="I165">
        <v>1</v>
      </c>
      <c r="J165">
        <v>0</v>
      </c>
      <c r="K165">
        <v>0</v>
      </c>
      <c r="L165">
        <v>21.4</v>
      </c>
      <c r="M165" t="s">
        <v>5950</v>
      </c>
      <c r="N165" t="s">
        <v>756</v>
      </c>
      <c r="O165" t="s">
        <v>757</v>
      </c>
      <c r="P165" t="s">
        <v>5949</v>
      </c>
      <c r="Q165" t="s">
        <v>37</v>
      </c>
      <c r="R165" t="s">
        <v>38</v>
      </c>
      <c r="S165" s="4" t="s">
        <v>5948</v>
      </c>
      <c r="T165" s="4" t="s">
        <v>5947</v>
      </c>
      <c r="V165" t="s">
        <v>5946</v>
      </c>
      <c r="Y165" t="s">
        <v>44</v>
      </c>
    </row>
    <row r="166" spans="1:25" x14ac:dyDescent="0.25">
      <c r="A166" t="s">
        <v>26</v>
      </c>
      <c r="B166" t="s">
        <v>5945</v>
      </c>
      <c r="C166" t="s">
        <v>4717</v>
      </c>
      <c r="D166" t="s">
        <v>5293</v>
      </c>
      <c r="E166" t="s">
        <v>5294</v>
      </c>
      <c r="F166" t="s">
        <v>5293</v>
      </c>
      <c r="G166" t="s">
        <v>5292</v>
      </c>
      <c r="H166" t="s">
        <v>5291</v>
      </c>
      <c r="I166">
        <v>1</v>
      </c>
      <c r="J166">
        <v>0</v>
      </c>
      <c r="K166">
        <v>0</v>
      </c>
      <c r="L166">
        <v>12.2</v>
      </c>
      <c r="M166" t="s">
        <v>5280</v>
      </c>
      <c r="P166">
        <v>93352</v>
      </c>
      <c r="Q166" t="s">
        <v>3976</v>
      </c>
      <c r="R166" t="s">
        <v>358</v>
      </c>
      <c r="S166" s="4" t="s">
        <v>5944</v>
      </c>
      <c r="T166" s="4">
        <f>33-1-4934-2214</f>
        <v>-7116</v>
      </c>
      <c r="U166" t="s">
        <v>5943</v>
      </c>
      <c r="V166" t="s">
        <v>5942</v>
      </c>
      <c r="W166">
        <v>1967</v>
      </c>
      <c r="X166" t="s">
        <v>1187</v>
      </c>
      <c r="Y166" t="s">
        <v>44</v>
      </c>
    </row>
    <row r="167" spans="1:25" x14ac:dyDescent="0.25">
      <c r="A167" t="s">
        <v>26</v>
      </c>
      <c r="B167" t="s">
        <v>5945</v>
      </c>
      <c r="C167" t="s">
        <v>4717</v>
      </c>
      <c r="D167" t="s">
        <v>5293</v>
      </c>
      <c r="E167" t="s">
        <v>95</v>
      </c>
      <c r="F167" t="s">
        <v>5293</v>
      </c>
      <c r="G167" t="s">
        <v>5304</v>
      </c>
      <c r="H167" t="s">
        <v>5303</v>
      </c>
      <c r="I167">
        <v>1</v>
      </c>
      <c r="J167">
        <v>0</v>
      </c>
      <c r="K167">
        <v>0</v>
      </c>
      <c r="L167">
        <v>26.8</v>
      </c>
      <c r="M167" t="s">
        <v>5280</v>
      </c>
      <c r="P167">
        <v>93352</v>
      </c>
      <c r="Q167" t="s">
        <v>3976</v>
      </c>
      <c r="R167" t="s">
        <v>358</v>
      </c>
      <c r="S167" s="4" t="s">
        <v>5944</v>
      </c>
      <c r="T167" s="4">
        <f>33-1-4934-2214</f>
        <v>-7116</v>
      </c>
      <c r="U167" t="s">
        <v>5943</v>
      </c>
      <c r="V167" t="s">
        <v>5942</v>
      </c>
      <c r="W167">
        <v>1967</v>
      </c>
      <c r="X167" t="s">
        <v>1187</v>
      </c>
      <c r="Y167" t="s">
        <v>44</v>
      </c>
    </row>
    <row r="168" spans="1:25" x14ac:dyDescent="0.25">
      <c r="A168" t="s">
        <v>49</v>
      </c>
      <c r="B168" t="s">
        <v>5941</v>
      </c>
      <c r="C168" t="s">
        <v>4717</v>
      </c>
      <c r="D168" t="s">
        <v>5293</v>
      </c>
      <c r="E168" t="s">
        <v>5301</v>
      </c>
      <c r="F168" t="s">
        <v>5293</v>
      </c>
      <c r="G168" t="s">
        <v>5300</v>
      </c>
      <c r="H168" t="s">
        <v>5291</v>
      </c>
      <c r="I168">
        <v>1</v>
      </c>
      <c r="J168">
        <v>0</v>
      </c>
      <c r="K168">
        <v>0</v>
      </c>
      <c r="L168">
        <v>10.6</v>
      </c>
      <c r="M168" t="s">
        <v>938</v>
      </c>
      <c r="N168" t="s">
        <v>123</v>
      </c>
      <c r="O168" t="s">
        <v>124</v>
      </c>
      <c r="P168" t="s">
        <v>3071</v>
      </c>
      <c r="Q168" t="s">
        <v>37</v>
      </c>
      <c r="R168" t="s">
        <v>38</v>
      </c>
      <c r="Y168" t="s">
        <v>44</v>
      </c>
    </row>
    <row r="169" spans="1:25" x14ac:dyDescent="0.25">
      <c r="A169" t="s">
        <v>49</v>
      </c>
      <c r="B169" t="s">
        <v>5940</v>
      </c>
      <c r="C169" t="s">
        <v>4717</v>
      </c>
      <c r="D169" t="s">
        <v>5293</v>
      </c>
      <c r="E169" t="s">
        <v>5301</v>
      </c>
      <c r="F169" t="s">
        <v>5293</v>
      </c>
      <c r="G169" t="s">
        <v>5300</v>
      </c>
      <c r="H169" t="s">
        <v>5291</v>
      </c>
      <c r="I169">
        <v>1</v>
      </c>
      <c r="J169">
        <v>0</v>
      </c>
      <c r="K169">
        <v>0</v>
      </c>
      <c r="L169">
        <v>12.2</v>
      </c>
      <c r="M169" t="s">
        <v>5939</v>
      </c>
      <c r="Q169" t="s">
        <v>5938</v>
      </c>
      <c r="R169" t="s">
        <v>383</v>
      </c>
      <c r="Y169" t="s">
        <v>44</v>
      </c>
    </row>
    <row r="170" spans="1:25" x14ac:dyDescent="0.25">
      <c r="A170" t="s">
        <v>49</v>
      </c>
      <c r="B170" t="s">
        <v>5937</v>
      </c>
      <c r="C170" t="s">
        <v>4717</v>
      </c>
      <c r="D170" t="s">
        <v>5293</v>
      </c>
      <c r="E170" t="s">
        <v>4716</v>
      </c>
      <c r="F170" t="s">
        <v>5293</v>
      </c>
      <c r="G170" t="s">
        <v>5298</v>
      </c>
      <c r="H170" t="s">
        <v>5306</v>
      </c>
      <c r="I170">
        <v>1</v>
      </c>
      <c r="J170">
        <v>0</v>
      </c>
      <c r="K170">
        <v>0</v>
      </c>
      <c r="L170">
        <v>23.7</v>
      </c>
      <c r="M170" t="s">
        <v>5936</v>
      </c>
      <c r="N170" t="s">
        <v>3493</v>
      </c>
      <c r="O170" t="s">
        <v>3494</v>
      </c>
      <c r="P170">
        <v>87119</v>
      </c>
      <c r="Q170" t="s">
        <v>37</v>
      </c>
      <c r="R170" t="s">
        <v>38</v>
      </c>
      <c r="Y170" t="s">
        <v>44</v>
      </c>
    </row>
    <row r="171" spans="1:25" x14ac:dyDescent="0.25">
      <c r="A171" t="s">
        <v>49</v>
      </c>
      <c r="B171" t="s">
        <v>5935</v>
      </c>
      <c r="C171" t="s">
        <v>4717</v>
      </c>
      <c r="D171" t="s">
        <v>5293</v>
      </c>
      <c r="E171" t="s">
        <v>5301</v>
      </c>
      <c r="F171" t="s">
        <v>5293</v>
      </c>
      <c r="G171" t="s">
        <v>5300</v>
      </c>
      <c r="H171" t="s">
        <v>5306</v>
      </c>
      <c r="I171">
        <v>1</v>
      </c>
      <c r="J171">
        <v>0</v>
      </c>
      <c r="K171">
        <v>0</v>
      </c>
      <c r="L171">
        <v>23.7</v>
      </c>
      <c r="M171" t="s">
        <v>261</v>
      </c>
      <c r="O171" t="s">
        <v>521</v>
      </c>
      <c r="P171" t="s">
        <v>1117</v>
      </c>
      <c r="Q171" t="s">
        <v>37</v>
      </c>
      <c r="R171" t="s">
        <v>38</v>
      </c>
      <c r="Y171" t="s">
        <v>44</v>
      </c>
    </row>
    <row r="172" spans="1:25" x14ac:dyDescent="0.25">
      <c r="A172" t="s">
        <v>49</v>
      </c>
      <c r="B172" t="s">
        <v>5934</v>
      </c>
      <c r="C172" t="s">
        <v>4717</v>
      </c>
      <c r="D172" t="s">
        <v>5293</v>
      </c>
      <c r="E172" t="s">
        <v>5301</v>
      </c>
      <c r="F172" t="s">
        <v>5293</v>
      </c>
      <c r="G172" t="s">
        <v>5300</v>
      </c>
      <c r="H172" t="s">
        <v>5306</v>
      </c>
      <c r="I172">
        <v>1</v>
      </c>
      <c r="J172">
        <v>0</v>
      </c>
      <c r="K172">
        <v>0</v>
      </c>
      <c r="L172">
        <v>24.1</v>
      </c>
      <c r="M172" t="s">
        <v>4145</v>
      </c>
      <c r="N172" t="s">
        <v>405</v>
      </c>
      <c r="O172" t="s">
        <v>406</v>
      </c>
      <c r="P172">
        <v>20910</v>
      </c>
      <c r="Q172" t="s">
        <v>37</v>
      </c>
      <c r="R172" t="s">
        <v>38</v>
      </c>
      <c r="V172" t="s">
        <v>5933</v>
      </c>
      <c r="Y172" t="s">
        <v>44</v>
      </c>
    </row>
    <row r="173" spans="1:25" x14ac:dyDescent="0.25">
      <c r="A173" t="s">
        <v>49</v>
      </c>
      <c r="B173" t="s">
        <v>5932</v>
      </c>
      <c r="C173" t="s">
        <v>4717</v>
      </c>
      <c r="D173" t="s">
        <v>5293</v>
      </c>
      <c r="E173" t="s">
        <v>95</v>
      </c>
      <c r="F173" t="s">
        <v>5293</v>
      </c>
      <c r="G173" t="s">
        <v>5304</v>
      </c>
      <c r="H173" t="s">
        <v>5303</v>
      </c>
      <c r="I173">
        <v>1</v>
      </c>
      <c r="J173">
        <v>0</v>
      </c>
      <c r="K173">
        <v>0</v>
      </c>
      <c r="L173">
        <v>30.1</v>
      </c>
      <c r="M173" t="s">
        <v>5931</v>
      </c>
      <c r="N173" t="s">
        <v>489</v>
      </c>
      <c r="O173" t="s">
        <v>490</v>
      </c>
      <c r="P173" t="s">
        <v>5930</v>
      </c>
      <c r="Q173" t="s">
        <v>37</v>
      </c>
      <c r="R173" t="s">
        <v>38</v>
      </c>
      <c r="S173" s="4" t="s">
        <v>5929</v>
      </c>
      <c r="V173" t="s">
        <v>5928</v>
      </c>
      <c r="Y173" t="s">
        <v>44</v>
      </c>
    </row>
    <row r="174" spans="1:25" x14ac:dyDescent="0.25">
      <c r="A174" t="s">
        <v>49</v>
      </c>
      <c r="B174" t="s">
        <v>5927</v>
      </c>
      <c r="C174" t="s">
        <v>4717</v>
      </c>
      <c r="D174" t="s">
        <v>5293</v>
      </c>
      <c r="E174" t="s">
        <v>95</v>
      </c>
      <c r="F174" t="s">
        <v>5293</v>
      </c>
      <c r="G174" t="s">
        <v>5304</v>
      </c>
      <c r="H174" t="s">
        <v>5303</v>
      </c>
      <c r="I174">
        <v>1</v>
      </c>
      <c r="J174">
        <v>0</v>
      </c>
      <c r="K174">
        <v>0</v>
      </c>
      <c r="L174">
        <v>23.8</v>
      </c>
      <c r="M174" t="s">
        <v>193</v>
      </c>
      <c r="Q174" t="s">
        <v>990</v>
      </c>
      <c r="R174" t="s">
        <v>383</v>
      </c>
      <c r="Y174" t="s">
        <v>44</v>
      </c>
    </row>
    <row r="175" spans="1:25" x14ac:dyDescent="0.25">
      <c r="A175" t="s">
        <v>49</v>
      </c>
      <c r="B175" t="s">
        <v>5926</v>
      </c>
      <c r="C175" t="s">
        <v>4717</v>
      </c>
      <c r="D175" t="s">
        <v>5293</v>
      </c>
      <c r="E175" t="s">
        <v>5294</v>
      </c>
      <c r="F175" t="s">
        <v>5293</v>
      </c>
      <c r="G175" t="s">
        <v>5292</v>
      </c>
      <c r="H175" t="s">
        <v>5291</v>
      </c>
      <c r="I175">
        <v>1</v>
      </c>
      <c r="J175">
        <v>0</v>
      </c>
      <c r="K175">
        <v>0</v>
      </c>
      <c r="L175">
        <v>15</v>
      </c>
      <c r="M175" t="s">
        <v>985</v>
      </c>
      <c r="N175" t="s">
        <v>710</v>
      </c>
      <c r="O175" t="s">
        <v>711</v>
      </c>
      <c r="P175" t="s">
        <v>5925</v>
      </c>
      <c r="Q175" t="s">
        <v>37</v>
      </c>
      <c r="R175" t="s">
        <v>38</v>
      </c>
      <c r="Y175" t="s">
        <v>44</v>
      </c>
    </row>
    <row r="176" spans="1:25" x14ac:dyDescent="0.25">
      <c r="A176" t="s">
        <v>49</v>
      </c>
      <c r="B176" t="s">
        <v>5924</v>
      </c>
      <c r="C176" t="s">
        <v>4717</v>
      </c>
      <c r="D176" t="s">
        <v>5293</v>
      </c>
      <c r="E176" t="s">
        <v>95</v>
      </c>
      <c r="F176" t="s">
        <v>5293</v>
      </c>
      <c r="G176" t="s">
        <v>5304</v>
      </c>
      <c r="H176" t="s">
        <v>5303</v>
      </c>
      <c r="I176">
        <v>1</v>
      </c>
      <c r="J176">
        <v>0</v>
      </c>
      <c r="K176">
        <v>0</v>
      </c>
      <c r="L176">
        <v>28.9</v>
      </c>
      <c r="M176" t="s">
        <v>2290</v>
      </c>
      <c r="N176" t="s">
        <v>805</v>
      </c>
      <c r="O176" t="s">
        <v>806</v>
      </c>
      <c r="P176">
        <v>60045</v>
      </c>
      <c r="Q176" t="s">
        <v>37</v>
      </c>
      <c r="R176" t="s">
        <v>38</v>
      </c>
      <c r="Y176" t="s">
        <v>44</v>
      </c>
    </row>
    <row r="177" spans="1:25" x14ac:dyDescent="0.25">
      <c r="A177" t="s">
        <v>49</v>
      </c>
      <c r="B177" t="s">
        <v>5923</v>
      </c>
      <c r="C177" t="s">
        <v>4717</v>
      </c>
      <c r="D177" t="s">
        <v>5293</v>
      </c>
      <c r="E177" t="s">
        <v>5301</v>
      </c>
      <c r="F177" t="s">
        <v>5293</v>
      </c>
      <c r="G177" t="s">
        <v>5300</v>
      </c>
      <c r="H177" t="s">
        <v>5306</v>
      </c>
      <c r="I177">
        <v>1</v>
      </c>
      <c r="J177">
        <v>0</v>
      </c>
      <c r="K177">
        <v>0</v>
      </c>
      <c r="L177">
        <v>25.1</v>
      </c>
      <c r="M177" t="s">
        <v>529</v>
      </c>
      <c r="N177" t="s">
        <v>530</v>
      </c>
      <c r="O177" t="s">
        <v>531</v>
      </c>
      <c r="P177" t="s">
        <v>5922</v>
      </c>
      <c r="Q177" t="s">
        <v>37</v>
      </c>
      <c r="R177" t="s">
        <v>38</v>
      </c>
      <c r="S177" s="4" t="s">
        <v>5921</v>
      </c>
      <c r="V177" t="s">
        <v>5920</v>
      </c>
      <c r="Y177" t="s">
        <v>44</v>
      </c>
    </row>
    <row r="178" spans="1:25" x14ac:dyDescent="0.25">
      <c r="A178" t="s">
        <v>49</v>
      </c>
      <c r="B178" t="s">
        <v>2698</v>
      </c>
      <c r="C178" t="s">
        <v>4717</v>
      </c>
      <c r="D178" t="s">
        <v>5293</v>
      </c>
      <c r="E178" t="s">
        <v>5301</v>
      </c>
      <c r="F178" t="s">
        <v>5293</v>
      </c>
      <c r="G178" t="s">
        <v>5300</v>
      </c>
      <c r="H178" t="s">
        <v>5306</v>
      </c>
      <c r="I178">
        <v>1</v>
      </c>
      <c r="J178">
        <v>0</v>
      </c>
      <c r="K178">
        <v>0</v>
      </c>
      <c r="L178">
        <v>23.2</v>
      </c>
      <c r="M178" t="s">
        <v>2699</v>
      </c>
      <c r="N178" t="s">
        <v>319</v>
      </c>
      <c r="O178" t="s">
        <v>320</v>
      </c>
      <c r="P178" t="s">
        <v>2700</v>
      </c>
      <c r="Q178" t="s">
        <v>37</v>
      </c>
      <c r="R178" t="s">
        <v>38</v>
      </c>
      <c r="Y178" t="s">
        <v>44</v>
      </c>
    </row>
    <row r="179" spans="1:25" x14ac:dyDescent="0.25">
      <c r="A179" t="s">
        <v>49</v>
      </c>
      <c r="B179" t="s">
        <v>5919</v>
      </c>
      <c r="C179" t="s">
        <v>4717</v>
      </c>
      <c r="D179" t="s">
        <v>5293</v>
      </c>
      <c r="E179" t="s">
        <v>5294</v>
      </c>
      <c r="F179" t="s">
        <v>5293</v>
      </c>
      <c r="G179" t="s">
        <v>5292</v>
      </c>
      <c r="H179" t="s">
        <v>5291</v>
      </c>
      <c r="I179">
        <v>1</v>
      </c>
      <c r="J179">
        <v>0</v>
      </c>
      <c r="K179">
        <v>0</v>
      </c>
      <c r="L179">
        <v>18.2</v>
      </c>
      <c r="M179" t="s">
        <v>481</v>
      </c>
      <c r="P179" t="s">
        <v>5918</v>
      </c>
      <c r="Q179" t="s">
        <v>483</v>
      </c>
      <c r="R179" t="s">
        <v>358</v>
      </c>
      <c r="Y179" t="s">
        <v>44</v>
      </c>
    </row>
    <row r="180" spans="1:25" x14ac:dyDescent="0.25">
      <c r="A180" t="s">
        <v>49</v>
      </c>
      <c r="B180" t="s">
        <v>5917</v>
      </c>
      <c r="C180" t="s">
        <v>4717</v>
      </c>
      <c r="D180" t="s">
        <v>5293</v>
      </c>
      <c r="E180" t="s">
        <v>4716</v>
      </c>
      <c r="F180" t="s">
        <v>5293</v>
      </c>
      <c r="G180" t="s">
        <v>5298</v>
      </c>
      <c r="H180" t="s">
        <v>5306</v>
      </c>
      <c r="I180">
        <v>1</v>
      </c>
      <c r="J180">
        <v>0</v>
      </c>
      <c r="K180">
        <v>0</v>
      </c>
      <c r="L180">
        <v>24.6</v>
      </c>
      <c r="M180" t="s">
        <v>934</v>
      </c>
      <c r="O180" t="s">
        <v>4657</v>
      </c>
      <c r="P180">
        <v>80202</v>
      </c>
      <c r="Q180" t="s">
        <v>37</v>
      </c>
      <c r="R180" t="s">
        <v>38</v>
      </c>
      <c r="Y180" t="s">
        <v>44</v>
      </c>
    </row>
    <row r="181" spans="1:25" x14ac:dyDescent="0.25">
      <c r="A181" t="s">
        <v>49</v>
      </c>
      <c r="B181" t="s">
        <v>5916</v>
      </c>
      <c r="C181" t="s">
        <v>4717</v>
      </c>
      <c r="D181" t="s">
        <v>5293</v>
      </c>
      <c r="E181" t="s">
        <v>5407</v>
      </c>
      <c r="F181" t="s">
        <v>5293</v>
      </c>
      <c r="G181" t="s">
        <v>5406</v>
      </c>
      <c r="H181" t="s">
        <v>5291</v>
      </c>
      <c r="I181">
        <v>1</v>
      </c>
      <c r="J181">
        <v>0</v>
      </c>
      <c r="K181">
        <v>0</v>
      </c>
      <c r="L181">
        <v>16.100000000000001</v>
      </c>
      <c r="M181" t="s">
        <v>741</v>
      </c>
      <c r="N181" t="s">
        <v>128</v>
      </c>
      <c r="O181" t="s">
        <v>129</v>
      </c>
      <c r="P181" t="s">
        <v>5915</v>
      </c>
      <c r="Q181" t="s">
        <v>37</v>
      </c>
      <c r="R181" t="s">
        <v>38</v>
      </c>
      <c r="S181" s="4" t="s">
        <v>5914</v>
      </c>
      <c r="T181" s="4" t="s">
        <v>5913</v>
      </c>
      <c r="V181" t="s">
        <v>5912</v>
      </c>
      <c r="Y181" t="s">
        <v>44</v>
      </c>
    </row>
    <row r="182" spans="1:25" x14ac:dyDescent="0.25">
      <c r="A182" t="s">
        <v>49</v>
      </c>
      <c r="B182" t="s">
        <v>5911</v>
      </c>
      <c r="C182" t="s">
        <v>4717</v>
      </c>
      <c r="D182" t="s">
        <v>5293</v>
      </c>
      <c r="E182" t="s">
        <v>5301</v>
      </c>
      <c r="F182" t="s">
        <v>5293</v>
      </c>
      <c r="G182" t="s">
        <v>5300</v>
      </c>
      <c r="H182" t="s">
        <v>5291</v>
      </c>
      <c r="I182">
        <v>1</v>
      </c>
      <c r="J182">
        <v>0</v>
      </c>
      <c r="K182">
        <v>0</v>
      </c>
      <c r="L182">
        <v>11.2</v>
      </c>
      <c r="M182" t="s">
        <v>580</v>
      </c>
      <c r="N182" t="s">
        <v>115</v>
      </c>
      <c r="O182" t="s">
        <v>116</v>
      </c>
      <c r="P182" t="s">
        <v>5910</v>
      </c>
      <c r="Q182" t="s">
        <v>37</v>
      </c>
      <c r="R182" t="s">
        <v>38</v>
      </c>
      <c r="Y182" t="s">
        <v>44</v>
      </c>
    </row>
    <row r="183" spans="1:25" x14ac:dyDescent="0.25">
      <c r="A183" t="s">
        <v>49</v>
      </c>
      <c r="B183" t="s">
        <v>5909</v>
      </c>
      <c r="C183" t="s">
        <v>4717</v>
      </c>
      <c r="D183" t="s">
        <v>5293</v>
      </c>
      <c r="E183" t="s">
        <v>5294</v>
      </c>
      <c r="F183" t="s">
        <v>5293</v>
      </c>
      <c r="G183" t="s">
        <v>5292</v>
      </c>
      <c r="H183" t="s">
        <v>5291</v>
      </c>
      <c r="I183">
        <v>1</v>
      </c>
      <c r="J183">
        <v>0</v>
      </c>
      <c r="K183">
        <v>0</v>
      </c>
      <c r="L183">
        <v>17.2</v>
      </c>
      <c r="M183" t="s">
        <v>193</v>
      </c>
      <c r="N183" t="s">
        <v>182</v>
      </c>
      <c r="O183" t="s">
        <v>183</v>
      </c>
      <c r="Q183" t="s">
        <v>37</v>
      </c>
      <c r="R183" t="s">
        <v>38</v>
      </c>
      <c r="Y183" t="s">
        <v>44</v>
      </c>
    </row>
    <row r="184" spans="1:25" x14ac:dyDescent="0.25">
      <c r="A184" t="s">
        <v>49</v>
      </c>
      <c r="B184" t="s">
        <v>5908</v>
      </c>
      <c r="C184" t="s">
        <v>4717</v>
      </c>
      <c r="D184" t="s">
        <v>5293</v>
      </c>
      <c r="E184" t="s">
        <v>5301</v>
      </c>
      <c r="F184" t="s">
        <v>5293</v>
      </c>
      <c r="G184" t="s">
        <v>5300</v>
      </c>
      <c r="H184" t="s">
        <v>5291</v>
      </c>
      <c r="I184">
        <v>1</v>
      </c>
      <c r="J184">
        <v>0</v>
      </c>
      <c r="K184">
        <v>0</v>
      </c>
      <c r="L184">
        <v>18.2</v>
      </c>
      <c r="M184" t="s">
        <v>5426</v>
      </c>
      <c r="N184" t="s">
        <v>189</v>
      </c>
      <c r="O184" t="s">
        <v>190</v>
      </c>
      <c r="P184">
        <v>84070</v>
      </c>
      <c r="Q184" t="s">
        <v>37</v>
      </c>
      <c r="R184" t="s">
        <v>38</v>
      </c>
      <c r="S184" s="4" t="s">
        <v>5907</v>
      </c>
      <c r="Y184" t="s">
        <v>44</v>
      </c>
    </row>
    <row r="185" spans="1:25" x14ac:dyDescent="0.25">
      <c r="A185" t="s">
        <v>26</v>
      </c>
      <c r="B185" t="s">
        <v>4545</v>
      </c>
      <c r="C185" t="s">
        <v>4717</v>
      </c>
      <c r="D185" t="s">
        <v>5293</v>
      </c>
      <c r="E185" t="s">
        <v>5348</v>
      </c>
      <c r="F185" t="s">
        <v>5293</v>
      </c>
      <c r="G185" t="s">
        <v>5347</v>
      </c>
      <c r="H185" t="s">
        <v>5291</v>
      </c>
      <c r="I185">
        <v>1</v>
      </c>
      <c r="J185">
        <v>0</v>
      </c>
      <c r="K185">
        <v>0</v>
      </c>
      <c r="L185">
        <v>16.2</v>
      </c>
      <c r="M185" t="s">
        <v>445</v>
      </c>
      <c r="Q185" t="s">
        <v>446</v>
      </c>
      <c r="R185" t="s">
        <v>439</v>
      </c>
      <c r="S185" s="4" t="s">
        <v>4544</v>
      </c>
      <c r="T185" s="4" t="s">
        <v>4543</v>
      </c>
      <c r="U185" t="s">
        <v>4542</v>
      </c>
      <c r="V185" t="s">
        <v>2710</v>
      </c>
      <c r="W185">
        <v>1999</v>
      </c>
      <c r="X185" t="s">
        <v>1187</v>
      </c>
      <c r="Y185" t="s">
        <v>44</v>
      </c>
    </row>
    <row r="186" spans="1:25" x14ac:dyDescent="0.25">
      <c r="A186" t="s">
        <v>26</v>
      </c>
      <c r="B186" t="s">
        <v>4545</v>
      </c>
      <c r="C186" t="s">
        <v>4717</v>
      </c>
      <c r="D186" t="s">
        <v>5293</v>
      </c>
      <c r="E186" t="s">
        <v>5301</v>
      </c>
      <c r="F186" t="s">
        <v>5293</v>
      </c>
      <c r="G186" t="s">
        <v>5300</v>
      </c>
      <c r="H186" t="s">
        <v>5291</v>
      </c>
      <c r="I186">
        <v>1</v>
      </c>
      <c r="J186">
        <v>0</v>
      </c>
      <c r="K186">
        <v>0</v>
      </c>
      <c r="L186">
        <v>7.9</v>
      </c>
      <c r="M186" t="s">
        <v>445</v>
      </c>
      <c r="Q186" t="s">
        <v>446</v>
      </c>
      <c r="R186" t="s">
        <v>439</v>
      </c>
      <c r="S186" s="4" t="s">
        <v>4544</v>
      </c>
      <c r="T186" s="4" t="s">
        <v>4543</v>
      </c>
      <c r="U186" t="s">
        <v>4542</v>
      </c>
      <c r="V186" t="s">
        <v>2710</v>
      </c>
      <c r="W186">
        <v>1999</v>
      </c>
      <c r="X186" t="s">
        <v>1187</v>
      </c>
      <c r="Y186" t="s">
        <v>44</v>
      </c>
    </row>
    <row r="187" spans="1:25" x14ac:dyDescent="0.25">
      <c r="A187" t="s">
        <v>49</v>
      </c>
      <c r="B187" t="s">
        <v>5906</v>
      </c>
      <c r="C187" t="s">
        <v>4717</v>
      </c>
      <c r="D187" t="s">
        <v>5293</v>
      </c>
      <c r="E187" t="s">
        <v>95</v>
      </c>
      <c r="F187" t="s">
        <v>5293</v>
      </c>
      <c r="G187" t="s">
        <v>5304</v>
      </c>
      <c r="H187" t="s">
        <v>5303</v>
      </c>
      <c r="I187">
        <v>1</v>
      </c>
      <c r="J187">
        <v>0</v>
      </c>
      <c r="K187">
        <v>0</v>
      </c>
      <c r="L187">
        <v>23.2</v>
      </c>
      <c r="M187" t="s">
        <v>5905</v>
      </c>
      <c r="N187" t="s">
        <v>73</v>
      </c>
      <c r="O187" t="s">
        <v>74</v>
      </c>
      <c r="P187" t="s">
        <v>5904</v>
      </c>
      <c r="Q187" t="s">
        <v>37</v>
      </c>
      <c r="R187" t="s">
        <v>38</v>
      </c>
      <c r="S187" s="4" t="s">
        <v>5903</v>
      </c>
      <c r="Y187" t="s">
        <v>44</v>
      </c>
    </row>
    <row r="188" spans="1:25" x14ac:dyDescent="0.25">
      <c r="A188" t="s">
        <v>49</v>
      </c>
      <c r="B188" t="s">
        <v>5902</v>
      </c>
      <c r="C188" t="s">
        <v>4717</v>
      </c>
      <c r="D188" t="s">
        <v>5293</v>
      </c>
      <c r="E188" t="s">
        <v>95</v>
      </c>
      <c r="F188" t="s">
        <v>5293</v>
      </c>
      <c r="G188" t="s">
        <v>5304</v>
      </c>
      <c r="H188" t="s">
        <v>5303</v>
      </c>
      <c r="I188">
        <v>1</v>
      </c>
      <c r="J188">
        <v>0</v>
      </c>
      <c r="K188">
        <v>0</v>
      </c>
      <c r="L188">
        <v>29.3</v>
      </c>
      <c r="M188" t="s">
        <v>193</v>
      </c>
      <c r="Q188" t="s">
        <v>37</v>
      </c>
      <c r="R188" t="s">
        <v>38</v>
      </c>
      <c r="Y188" t="s">
        <v>44</v>
      </c>
    </row>
    <row r="189" spans="1:25" x14ac:dyDescent="0.25">
      <c r="A189" t="s">
        <v>26</v>
      </c>
      <c r="B189" t="s">
        <v>5901</v>
      </c>
      <c r="C189" t="s">
        <v>4717</v>
      </c>
      <c r="D189" t="s">
        <v>5293</v>
      </c>
      <c r="E189" t="s">
        <v>5301</v>
      </c>
      <c r="F189" t="s">
        <v>5293</v>
      </c>
      <c r="G189" t="s">
        <v>5300</v>
      </c>
      <c r="H189" t="s">
        <v>5291</v>
      </c>
      <c r="I189">
        <v>2</v>
      </c>
      <c r="J189">
        <v>0</v>
      </c>
      <c r="K189">
        <v>0</v>
      </c>
      <c r="L189">
        <v>5</v>
      </c>
      <c r="M189" t="s">
        <v>5900</v>
      </c>
      <c r="P189" t="s">
        <v>5899</v>
      </c>
      <c r="Q189" t="s">
        <v>5660</v>
      </c>
      <c r="R189" t="s">
        <v>358</v>
      </c>
      <c r="S189" s="4" t="s">
        <v>5898</v>
      </c>
      <c r="U189" t="s">
        <v>5897</v>
      </c>
      <c r="V189" t="s">
        <v>5896</v>
      </c>
      <c r="W189">
        <v>1995</v>
      </c>
      <c r="X189" t="s">
        <v>443</v>
      </c>
      <c r="Y189" t="s">
        <v>44</v>
      </c>
    </row>
    <row r="190" spans="1:25" x14ac:dyDescent="0.25">
      <c r="A190" t="s">
        <v>49</v>
      </c>
      <c r="B190" t="s">
        <v>5895</v>
      </c>
      <c r="C190" t="s">
        <v>4717</v>
      </c>
      <c r="D190" t="s">
        <v>5293</v>
      </c>
      <c r="E190" t="s">
        <v>5301</v>
      </c>
      <c r="F190" t="s">
        <v>5293</v>
      </c>
      <c r="G190" t="s">
        <v>5300</v>
      </c>
      <c r="H190" t="s">
        <v>5291</v>
      </c>
      <c r="I190">
        <v>1</v>
      </c>
      <c r="J190">
        <v>0</v>
      </c>
      <c r="K190">
        <v>0</v>
      </c>
      <c r="L190">
        <v>21.2</v>
      </c>
      <c r="M190" t="s">
        <v>5894</v>
      </c>
      <c r="N190" t="s">
        <v>530</v>
      </c>
      <c r="O190" t="s">
        <v>531</v>
      </c>
      <c r="P190">
        <v>65616</v>
      </c>
      <c r="Q190" t="s">
        <v>37</v>
      </c>
      <c r="R190" t="s">
        <v>38</v>
      </c>
      <c r="U190" t="s">
        <v>5893</v>
      </c>
      <c r="V190" t="s">
        <v>5892</v>
      </c>
      <c r="Y190" t="s">
        <v>44</v>
      </c>
    </row>
    <row r="191" spans="1:25" x14ac:dyDescent="0.25">
      <c r="A191" t="s">
        <v>49</v>
      </c>
      <c r="B191" t="s">
        <v>5891</v>
      </c>
      <c r="C191" t="s">
        <v>4717</v>
      </c>
      <c r="D191" t="s">
        <v>5293</v>
      </c>
      <c r="E191" t="s">
        <v>4716</v>
      </c>
      <c r="F191" t="s">
        <v>5293</v>
      </c>
      <c r="G191" t="s">
        <v>5298</v>
      </c>
      <c r="H191" t="s">
        <v>5291</v>
      </c>
      <c r="I191">
        <v>1</v>
      </c>
      <c r="J191">
        <v>0</v>
      </c>
      <c r="K191">
        <v>0</v>
      </c>
      <c r="L191">
        <v>20.7</v>
      </c>
      <c r="M191" t="s">
        <v>304</v>
      </c>
      <c r="N191" t="s">
        <v>128</v>
      </c>
      <c r="O191" t="s">
        <v>129</v>
      </c>
      <c r="P191" t="s">
        <v>5890</v>
      </c>
      <c r="Q191" t="s">
        <v>37</v>
      </c>
      <c r="R191" t="s">
        <v>38</v>
      </c>
      <c r="Y191" t="s">
        <v>44</v>
      </c>
    </row>
    <row r="192" spans="1:25" x14ac:dyDescent="0.25">
      <c r="A192" t="s">
        <v>49</v>
      </c>
      <c r="B192" t="s">
        <v>5889</v>
      </c>
      <c r="C192" t="s">
        <v>4717</v>
      </c>
      <c r="D192" t="s">
        <v>5293</v>
      </c>
      <c r="E192" t="s">
        <v>5348</v>
      </c>
      <c r="F192" t="s">
        <v>5293</v>
      </c>
      <c r="G192" t="s">
        <v>5347</v>
      </c>
      <c r="H192" t="s">
        <v>5291</v>
      </c>
      <c r="I192">
        <v>1</v>
      </c>
      <c r="J192">
        <v>0</v>
      </c>
      <c r="K192">
        <v>0</v>
      </c>
      <c r="L192">
        <v>13.5</v>
      </c>
      <c r="M192" t="s">
        <v>345</v>
      </c>
      <c r="N192" t="s">
        <v>251</v>
      </c>
      <c r="O192" t="s">
        <v>252</v>
      </c>
      <c r="P192" t="s">
        <v>346</v>
      </c>
      <c r="Q192" t="s">
        <v>37</v>
      </c>
      <c r="R192" t="s">
        <v>38</v>
      </c>
      <c r="U192" t="s">
        <v>347</v>
      </c>
      <c r="V192" t="s">
        <v>348</v>
      </c>
      <c r="Y192" t="s">
        <v>44</v>
      </c>
    </row>
    <row r="193" spans="1:25" x14ac:dyDescent="0.25">
      <c r="A193" t="s">
        <v>49</v>
      </c>
      <c r="B193" t="s">
        <v>5888</v>
      </c>
      <c r="C193" t="s">
        <v>4717</v>
      </c>
      <c r="D193" t="s">
        <v>5293</v>
      </c>
      <c r="E193" t="s">
        <v>5301</v>
      </c>
      <c r="F193" t="s">
        <v>5293</v>
      </c>
      <c r="G193" t="s">
        <v>5300</v>
      </c>
      <c r="H193" t="s">
        <v>5291</v>
      </c>
      <c r="I193">
        <v>1</v>
      </c>
      <c r="J193">
        <v>0</v>
      </c>
      <c r="K193">
        <v>0</v>
      </c>
      <c r="L193">
        <v>20.7</v>
      </c>
      <c r="M193" t="s">
        <v>345</v>
      </c>
      <c r="N193" t="s">
        <v>251</v>
      </c>
      <c r="O193" t="s">
        <v>252</v>
      </c>
      <c r="P193" t="s">
        <v>346</v>
      </c>
      <c r="Q193" t="s">
        <v>37</v>
      </c>
      <c r="R193" t="s">
        <v>38</v>
      </c>
      <c r="U193" t="s">
        <v>347</v>
      </c>
      <c r="V193" t="s">
        <v>348</v>
      </c>
      <c r="Y193" t="s">
        <v>44</v>
      </c>
    </row>
    <row r="194" spans="1:25" x14ac:dyDescent="0.25">
      <c r="A194" t="s">
        <v>49</v>
      </c>
      <c r="B194" t="s">
        <v>5887</v>
      </c>
      <c r="C194" t="s">
        <v>4717</v>
      </c>
      <c r="D194" t="s">
        <v>5293</v>
      </c>
      <c r="E194" t="s">
        <v>4716</v>
      </c>
      <c r="F194" t="s">
        <v>5293</v>
      </c>
      <c r="G194" t="s">
        <v>5298</v>
      </c>
      <c r="H194" t="s">
        <v>5306</v>
      </c>
      <c r="I194">
        <v>1</v>
      </c>
      <c r="J194">
        <v>0</v>
      </c>
      <c r="K194">
        <v>0</v>
      </c>
      <c r="L194">
        <v>24.2</v>
      </c>
      <c r="M194" t="s">
        <v>403</v>
      </c>
      <c r="N194" t="s">
        <v>135</v>
      </c>
      <c r="O194" t="s">
        <v>136</v>
      </c>
      <c r="P194">
        <v>2113</v>
      </c>
      <c r="Q194" t="s">
        <v>37</v>
      </c>
      <c r="R194" t="s">
        <v>38</v>
      </c>
      <c r="Y194" t="s">
        <v>44</v>
      </c>
    </row>
    <row r="195" spans="1:25" x14ac:dyDescent="0.25">
      <c r="A195" t="s">
        <v>49</v>
      </c>
      <c r="B195" t="s">
        <v>5886</v>
      </c>
      <c r="C195" t="s">
        <v>4717</v>
      </c>
      <c r="D195" t="s">
        <v>5293</v>
      </c>
      <c r="E195" t="s">
        <v>95</v>
      </c>
      <c r="F195" t="s">
        <v>5293</v>
      </c>
      <c r="G195" t="s">
        <v>5304</v>
      </c>
      <c r="H195" t="s">
        <v>5303</v>
      </c>
      <c r="I195">
        <v>1</v>
      </c>
      <c r="J195">
        <v>0</v>
      </c>
      <c r="K195">
        <v>0</v>
      </c>
      <c r="L195">
        <v>30.6</v>
      </c>
      <c r="M195" t="s">
        <v>741</v>
      </c>
      <c r="N195" t="s">
        <v>128</v>
      </c>
      <c r="O195" t="s">
        <v>129</v>
      </c>
      <c r="P195">
        <v>75225</v>
      </c>
      <c r="Q195" t="s">
        <v>37</v>
      </c>
      <c r="R195" t="s">
        <v>38</v>
      </c>
      <c r="Y195" t="s">
        <v>44</v>
      </c>
    </row>
    <row r="196" spans="1:25" x14ac:dyDescent="0.25">
      <c r="A196" t="s">
        <v>49</v>
      </c>
      <c r="B196" t="s">
        <v>5885</v>
      </c>
      <c r="C196" t="s">
        <v>4717</v>
      </c>
      <c r="D196" t="s">
        <v>5293</v>
      </c>
      <c r="E196" t="s">
        <v>4716</v>
      </c>
      <c r="F196" t="s">
        <v>5293</v>
      </c>
      <c r="G196" t="s">
        <v>5298</v>
      </c>
      <c r="H196" t="s">
        <v>5291</v>
      </c>
      <c r="I196">
        <v>1</v>
      </c>
      <c r="J196">
        <v>0</v>
      </c>
      <c r="K196">
        <v>0</v>
      </c>
      <c r="L196">
        <v>20.8</v>
      </c>
      <c r="M196" t="s">
        <v>127</v>
      </c>
      <c r="N196" t="s">
        <v>128</v>
      </c>
      <c r="O196" t="s">
        <v>129</v>
      </c>
      <c r="P196" t="s">
        <v>5884</v>
      </c>
      <c r="Q196" t="s">
        <v>37</v>
      </c>
      <c r="R196" t="s">
        <v>38</v>
      </c>
      <c r="Y196" t="s">
        <v>44</v>
      </c>
    </row>
    <row r="197" spans="1:25" x14ac:dyDescent="0.25">
      <c r="A197" t="s">
        <v>49</v>
      </c>
      <c r="B197" t="s">
        <v>5883</v>
      </c>
      <c r="C197" t="s">
        <v>4717</v>
      </c>
      <c r="D197" t="s">
        <v>5293</v>
      </c>
      <c r="E197" t="s">
        <v>4716</v>
      </c>
      <c r="F197" t="s">
        <v>5293</v>
      </c>
      <c r="G197" t="s">
        <v>5298</v>
      </c>
      <c r="H197" t="s">
        <v>5291</v>
      </c>
      <c r="I197">
        <v>1</v>
      </c>
      <c r="J197">
        <v>0</v>
      </c>
      <c r="K197">
        <v>0</v>
      </c>
      <c r="L197">
        <v>20.100000000000001</v>
      </c>
      <c r="M197" t="s">
        <v>197</v>
      </c>
      <c r="N197" t="s">
        <v>197</v>
      </c>
      <c r="O197" t="s">
        <v>198</v>
      </c>
      <c r="P197" t="s">
        <v>5882</v>
      </c>
      <c r="Q197" t="s">
        <v>37</v>
      </c>
      <c r="R197" t="s">
        <v>38</v>
      </c>
      <c r="Y197" t="s">
        <v>44</v>
      </c>
    </row>
    <row r="198" spans="1:25" x14ac:dyDescent="0.25">
      <c r="A198" t="s">
        <v>49</v>
      </c>
      <c r="B198" t="s">
        <v>5881</v>
      </c>
      <c r="C198" t="s">
        <v>4717</v>
      </c>
      <c r="D198" t="s">
        <v>5293</v>
      </c>
      <c r="E198" t="s">
        <v>95</v>
      </c>
      <c r="F198" t="s">
        <v>5293</v>
      </c>
      <c r="G198" t="s">
        <v>5304</v>
      </c>
      <c r="H198" t="s">
        <v>5303</v>
      </c>
      <c r="I198">
        <v>1</v>
      </c>
      <c r="J198">
        <v>0</v>
      </c>
      <c r="K198">
        <v>0</v>
      </c>
      <c r="L198">
        <v>25.2</v>
      </c>
      <c r="M198" t="s">
        <v>5071</v>
      </c>
      <c r="N198" t="s">
        <v>197</v>
      </c>
      <c r="O198" t="s">
        <v>198</v>
      </c>
      <c r="P198" t="s">
        <v>5880</v>
      </c>
      <c r="Q198" t="s">
        <v>37</v>
      </c>
      <c r="R198" t="s">
        <v>38</v>
      </c>
      <c r="Y198" t="s">
        <v>44</v>
      </c>
    </row>
    <row r="199" spans="1:25" x14ac:dyDescent="0.25">
      <c r="A199" t="s">
        <v>49</v>
      </c>
      <c r="B199" t="s">
        <v>2728</v>
      </c>
      <c r="C199" t="s">
        <v>4717</v>
      </c>
      <c r="D199" t="s">
        <v>5293</v>
      </c>
      <c r="E199" t="s">
        <v>4716</v>
      </c>
      <c r="F199" t="s">
        <v>5293</v>
      </c>
      <c r="G199" t="s">
        <v>5298</v>
      </c>
      <c r="H199" t="s">
        <v>5291</v>
      </c>
      <c r="I199">
        <v>1</v>
      </c>
      <c r="J199">
        <v>0</v>
      </c>
      <c r="K199">
        <v>0</v>
      </c>
      <c r="L199">
        <v>19.2</v>
      </c>
      <c r="M199" t="s">
        <v>196</v>
      </c>
      <c r="N199" t="s">
        <v>197</v>
      </c>
      <c r="O199" t="s">
        <v>198</v>
      </c>
      <c r="P199" t="s">
        <v>2729</v>
      </c>
      <c r="Q199" t="s">
        <v>37</v>
      </c>
      <c r="R199" t="s">
        <v>38</v>
      </c>
      <c r="S199" s="4" t="s">
        <v>2730</v>
      </c>
      <c r="T199" s="4" t="s">
        <v>2731</v>
      </c>
      <c r="Y199" t="s">
        <v>44</v>
      </c>
    </row>
    <row r="200" spans="1:25" x14ac:dyDescent="0.25">
      <c r="A200" t="s">
        <v>26</v>
      </c>
      <c r="B200" t="s">
        <v>4532</v>
      </c>
      <c r="C200" t="s">
        <v>4717</v>
      </c>
      <c r="D200" t="s">
        <v>5293</v>
      </c>
      <c r="E200" t="s">
        <v>5294</v>
      </c>
      <c r="F200" t="s">
        <v>5293</v>
      </c>
      <c r="G200" t="s">
        <v>5292</v>
      </c>
      <c r="H200" t="s">
        <v>5291</v>
      </c>
      <c r="I200">
        <v>1</v>
      </c>
      <c r="J200">
        <v>0</v>
      </c>
      <c r="K200">
        <v>0</v>
      </c>
      <c r="L200">
        <v>16.600000000000001</v>
      </c>
      <c r="M200" t="s">
        <v>4531</v>
      </c>
      <c r="N200" t="s">
        <v>430</v>
      </c>
      <c r="O200" t="s">
        <v>431</v>
      </c>
      <c r="P200" t="s">
        <v>4530</v>
      </c>
      <c r="Q200" t="s">
        <v>432</v>
      </c>
      <c r="R200" t="s">
        <v>38</v>
      </c>
      <c r="S200" s="4" t="s">
        <v>4529</v>
      </c>
      <c r="T200" s="4" t="s">
        <v>4528</v>
      </c>
      <c r="U200" t="s">
        <v>4527</v>
      </c>
      <c r="V200" t="s">
        <v>4526</v>
      </c>
      <c r="X200" t="s">
        <v>443</v>
      </c>
      <c r="Y200" t="s">
        <v>44</v>
      </c>
    </row>
    <row r="201" spans="1:25" x14ac:dyDescent="0.25">
      <c r="A201" t="s">
        <v>49</v>
      </c>
      <c r="B201" t="s">
        <v>5879</v>
      </c>
      <c r="C201" t="s">
        <v>4717</v>
      </c>
      <c r="D201" t="s">
        <v>5293</v>
      </c>
      <c r="E201" t="s">
        <v>5365</v>
      </c>
      <c r="F201" t="s">
        <v>5293</v>
      </c>
      <c r="G201" t="s">
        <v>5364</v>
      </c>
      <c r="H201" t="s">
        <v>5363</v>
      </c>
      <c r="I201">
        <v>1</v>
      </c>
      <c r="J201">
        <v>0</v>
      </c>
      <c r="K201">
        <v>0</v>
      </c>
      <c r="L201">
        <v>20</v>
      </c>
      <c r="M201" t="s">
        <v>2374</v>
      </c>
      <c r="N201" t="s">
        <v>128</v>
      </c>
      <c r="O201" t="s">
        <v>129</v>
      </c>
      <c r="P201" t="s">
        <v>5878</v>
      </c>
      <c r="Q201" t="s">
        <v>37</v>
      </c>
      <c r="R201" t="s">
        <v>38</v>
      </c>
      <c r="S201" s="4" t="s">
        <v>5877</v>
      </c>
      <c r="Y201" t="s">
        <v>44</v>
      </c>
    </row>
    <row r="202" spans="1:25" x14ac:dyDescent="0.25">
      <c r="A202" t="s">
        <v>49</v>
      </c>
      <c r="B202" t="s">
        <v>5876</v>
      </c>
      <c r="C202" t="s">
        <v>4717</v>
      </c>
      <c r="D202" t="s">
        <v>5293</v>
      </c>
      <c r="E202" t="s">
        <v>4716</v>
      </c>
      <c r="F202" t="s">
        <v>5293</v>
      </c>
      <c r="G202" t="s">
        <v>5298</v>
      </c>
      <c r="H202" t="s">
        <v>5291</v>
      </c>
      <c r="I202">
        <v>1</v>
      </c>
      <c r="J202">
        <v>0</v>
      </c>
      <c r="K202">
        <v>0</v>
      </c>
      <c r="L202">
        <v>22.2</v>
      </c>
      <c r="M202" t="s">
        <v>5474</v>
      </c>
      <c r="P202">
        <v>5020</v>
      </c>
      <c r="Q202" t="s">
        <v>1508</v>
      </c>
      <c r="R202" t="s">
        <v>358</v>
      </c>
      <c r="S202" s="4" t="s">
        <v>5875</v>
      </c>
      <c r="T202" s="4" t="s">
        <v>5874</v>
      </c>
      <c r="U202" t="s">
        <v>5873</v>
      </c>
      <c r="V202" t="s">
        <v>5872</v>
      </c>
      <c r="Y202" t="s">
        <v>44</v>
      </c>
    </row>
    <row r="203" spans="1:25" x14ac:dyDescent="0.25">
      <c r="A203" t="s">
        <v>49</v>
      </c>
      <c r="B203" t="s">
        <v>5871</v>
      </c>
      <c r="C203" t="s">
        <v>4717</v>
      </c>
      <c r="D203" t="s">
        <v>5293</v>
      </c>
      <c r="E203" t="s">
        <v>5301</v>
      </c>
      <c r="F203" t="s">
        <v>5293</v>
      </c>
      <c r="G203" t="s">
        <v>5300</v>
      </c>
      <c r="H203" t="s">
        <v>5306</v>
      </c>
      <c r="I203">
        <v>1</v>
      </c>
      <c r="J203">
        <v>0</v>
      </c>
      <c r="K203">
        <v>0</v>
      </c>
      <c r="L203">
        <v>24.8</v>
      </c>
      <c r="M203" t="s">
        <v>193</v>
      </c>
      <c r="Q203" t="s">
        <v>37</v>
      </c>
      <c r="R203" t="s">
        <v>38</v>
      </c>
      <c r="Y203" t="s">
        <v>44</v>
      </c>
    </row>
    <row r="204" spans="1:25" x14ac:dyDescent="0.25">
      <c r="A204" t="s">
        <v>49</v>
      </c>
      <c r="B204" t="s">
        <v>5870</v>
      </c>
      <c r="C204" t="s">
        <v>4717</v>
      </c>
      <c r="D204" t="s">
        <v>5293</v>
      </c>
      <c r="E204" t="s">
        <v>4716</v>
      </c>
      <c r="F204" t="s">
        <v>5293</v>
      </c>
      <c r="G204" t="s">
        <v>5298</v>
      </c>
      <c r="H204" t="s">
        <v>5291</v>
      </c>
      <c r="I204">
        <v>1</v>
      </c>
      <c r="J204">
        <v>0</v>
      </c>
      <c r="K204">
        <v>0</v>
      </c>
      <c r="L204">
        <v>20.8</v>
      </c>
      <c r="M204" t="s">
        <v>938</v>
      </c>
      <c r="N204" t="s">
        <v>123</v>
      </c>
      <c r="O204" t="s">
        <v>124</v>
      </c>
      <c r="P204" t="s">
        <v>3071</v>
      </c>
      <c r="Q204" t="s">
        <v>37</v>
      </c>
      <c r="R204" t="s">
        <v>38</v>
      </c>
      <c r="Y204" t="s">
        <v>44</v>
      </c>
    </row>
    <row r="205" spans="1:25" x14ac:dyDescent="0.25">
      <c r="A205" t="s">
        <v>49</v>
      </c>
      <c r="B205" t="s">
        <v>5869</v>
      </c>
      <c r="C205" t="s">
        <v>4717</v>
      </c>
      <c r="D205" t="s">
        <v>5293</v>
      </c>
      <c r="E205" t="s">
        <v>5301</v>
      </c>
      <c r="F205" t="s">
        <v>5293</v>
      </c>
      <c r="G205" t="s">
        <v>5300</v>
      </c>
      <c r="H205" t="s">
        <v>5291</v>
      </c>
      <c r="I205">
        <v>1</v>
      </c>
      <c r="J205">
        <v>0</v>
      </c>
      <c r="K205">
        <v>0</v>
      </c>
      <c r="L205">
        <v>12.7</v>
      </c>
      <c r="M205" t="s">
        <v>193</v>
      </c>
      <c r="N205" t="s">
        <v>182</v>
      </c>
      <c r="O205" t="s">
        <v>183</v>
      </c>
      <c r="Q205" t="s">
        <v>37</v>
      </c>
      <c r="R205" t="s">
        <v>38</v>
      </c>
      <c r="Y205" t="s">
        <v>44</v>
      </c>
    </row>
    <row r="206" spans="1:25" x14ac:dyDescent="0.25">
      <c r="A206" t="s">
        <v>65</v>
      </c>
      <c r="B206" t="s">
        <v>5868</v>
      </c>
      <c r="C206" t="s">
        <v>4717</v>
      </c>
      <c r="D206" t="s">
        <v>5293</v>
      </c>
      <c r="E206" t="s">
        <v>71</v>
      </c>
      <c r="F206" t="s">
        <v>5293</v>
      </c>
      <c r="G206" t="s">
        <v>5293</v>
      </c>
      <c r="I206">
        <v>2</v>
      </c>
      <c r="J206" t="s">
        <v>71</v>
      </c>
      <c r="K206" t="s">
        <v>71</v>
      </c>
      <c r="L206">
        <v>0</v>
      </c>
      <c r="M206" t="s">
        <v>5867</v>
      </c>
      <c r="P206">
        <v>75509</v>
      </c>
      <c r="Q206" t="s">
        <v>3976</v>
      </c>
      <c r="R206" t="s">
        <v>358</v>
      </c>
      <c r="S206" s="4" t="s">
        <v>5866</v>
      </c>
      <c r="T206" s="4">
        <f>33-1-4552-2070</f>
        <v>-6590</v>
      </c>
      <c r="U206" t="s">
        <v>5865</v>
      </c>
      <c r="V206" t="s">
        <v>4919</v>
      </c>
      <c r="W206">
        <v>1934</v>
      </c>
      <c r="X206" t="s">
        <v>78</v>
      </c>
      <c r="Y206" t="s">
        <v>44</v>
      </c>
    </row>
    <row r="207" spans="1:25" x14ac:dyDescent="0.25">
      <c r="A207" t="s">
        <v>49</v>
      </c>
      <c r="B207" t="s">
        <v>5864</v>
      </c>
      <c r="C207" t="s">
        <v>4717</v>
      </c>
      <c r="D207" t="s">
        <v>5293</v>
      </c>
      <c r="E207" t="s">
        <v>5365</v>
      </c>
      <c r="F207" t="s">
        <v>5293</v>
      </c>
      <c r="G207" t="s">
        <v>5364</v>
      </c>
      <c r="H207" t="s">
        <v>5363</v>
      </c>
      <c r="I207">
        <v>1</v>
      </c>
      <c r="J207">
        <v>0</v>
      </c>
      <c r="K207">
        <v>0</v>
      </c>
      <c r="L207">
        <v>19.600000000000001</v>
      </c>
      <c r="M207" t="s">
        <v>5863</v>
      </c>
      <c r="N207" t="s">
        <v>128</v>
      </c>
      <c r="O207" t="s">
        <v>129</v>
      </c>
      <c r="P207">
        <v>76849</v>
      </c>
      <c r="Q207" t="s">
        <v>37</v>
      </c>
      <c r="R207" t="s">
        <v>38</v>
      </c>
      <c r="Y207" t="s">
        <v>44</v>
      </c>
    </row>
    <row r="208" spans="1:25" x14ac:dyDescent="0.25">
      <c r="A208" t="s">
        <v>49</v>
      </c>
      <c r="B208" t="s">
        <v>5862</v>
      </c>
      <c r="C208" t="s">
        <v>4717</v>
      </c>
      <c r="D208" t="s">
        <v>5293</v>
      </c>
      <c r="E208" t="s">
        <v>5301</v>
      </c>
      <c r="F208" t="s">
        <v>5293</v>
      </c>
      <c r="G208" t="s">
        <v>5300</v>
      </c>
      <c r="H208" t="s">
        <v>5291</v>
      </c>
      <c r="I208">
        <v>1</v>
      </c>
      <c r="J208">
        <v>0</v>
      </c>
      <c r="K208">
        <v>0</v>
      </c>
      <c r="L208">
        <v>7.3</v>
      </c>
      <c r="M208" t="s">
        <v>5861</v>
      </c>
      <c r="N208" t="s">
        <v>489</v>
      </c>
      <c r="O208" t="s">
        <v>490</v>
      </c>
      <c r="P208">
        <v>59716</v>
      </c>
      <c r="Q208" t="s">
        <v>37</v>
      </c>
      <c r="R208" t="s">
        <v>38</v>
      </c>
      <c r="Y208" t="s">
        <v>44</v>
      </c>
    </row>
    <row r="209" spans="1:25" x14ac:dyDescent="0.25">
      <c r="A209" t="s">
        <v>49</v>
      </c>
      <c r="B209" t="s">
        <v>5860</v>
      </c>
      <c r="C209" t="s">
        <v>4717</v>
      </c>
      <c r="D209" t="s">
        <v>5293</v>
      </c>
      <c r="E209" t="s">
        <v>4716</v>
      </c>
      <c r="F209" t="s">
        <v>5293</v>
      </c>
      <c r="G209" t="s">
        <v>5298</v>
      </c>
      <c r="H209" t="s">
        <v>5291</v>
      </c>
      <c r="I209">
        <v>1</v>
      </c>
      <c r="J209">
        <v>0</v>
      </c>
      <c r="K209">
        <v>0</v>
      </c>
      <c r="L209">
        <v>21.4</v>
      </c>
      <c r="M209" t="s">
        <v>5859</v>
      </c>
      <c r="P209" t="s">
        <v>5858</v>
      </c>
      <c r="Q209" t="s">
        <v>432</v>
      </c>
      <c r="R209" t="s">
        <v>38</v>
      </c>
      <c r="Y209" t="s">
        <v>44</v>
      </c>
    </row>
    <row r="210" spans="1:25" x14ac:dyDescent="0.25">
      <c r="A210" t="s">
        <v>49</v>
      </c>
      <c r="B210" t="s">
        <v>5857</v>
      </c>
      <c r="C210" t="s">
        <v>4717</v>
      </c>
      <c r="D210" t="s">
        <v>5293</v>
      </c>
      <c r="E210" t="s">
        <v>5365</v>
      </c>
      <c r="F210" t="s">
        <v>5293</v>
      </c>
      <c r="G210" t="s">
        <v>5364</v>
      </c>
      <c r="H210" t="s">
        <v>5363</v>
      </c>
      <c r="I210">
        <v>1</v>
      </c>
      <c r="J210">
        <v>0</v>
      </c>
      <c r="K210">
        <v>0</v>
      </c>
      <c r="L210">
        <v>17.899999999999999</v>
      </c>
      <c r="M210" t="s">
        <v>62</v>
      </c>
      <c r="N210" t="s">
        <v>35</v>
      </c>
      <c r="O210" t="s">
        <v>36</v>
      </c>
      <c r="P210">
        <v>33432</v>
      </c>
      <c r="Q210" t="s">
        <v>37</v>
      </c>
      <c r="R210" t="s">
        <v>38</v>
      </c>
      <c r="Y210" t="s">
        <v>44</v>
      </c>
    </row>
    <row r="211" spans="1:25" x14ac:dyDescent="0.25">
      <c r="A211" t="s">
        <v>49</v>
      </c>
      <c r="B211" t="s">
        <v>5856</v>
      </c>
      <c r="C211" t="s">
        <v>4717</v>
      </c>
      <c r="D211" t="s">
        <v>5293</v>
      </c>
      <c r="E211" t="s">
        <v>5365</v>
      </c>
      <c r="F211" t="s">
        <v>5293</v>
      </c>
      <c r="G211" t="s">
        <v>5364</v>
      </c>
      <c r="H211" t="s">
        <v>5303</v>
      </c>
      <c r="I211">
        <v>1</v>
      </c>
      <c r="J211">
        <v>0</v>
      </c>
      <c r="K211">
        <v>0</v>
      </c>
      <c r="L211">
        <v>24.1</v>
      </c>
      <c r="M211" t="s">
        <v>2210</v>
      </c>
      <c r="N211" t="s">
        <v>197</v>
      </c>
      <c r="O211" t="s">
        <v>198</v>
      </c>
      <c r="P211">
        <v>14625</v>
      </c>
      <c r="Q211" t="s">
        <v>37</v>
      </c>
      <c r="R211" t="s">
        <v>38</v>
      </c>
      <c r="Y211" t="s">
        <v>44</v>
      </c>
    </row>
    <row r="212" spans="1:25" x14ac:dyDescent="0.25">
      <c r="A212" t="s">
        <v>49</v>
      </c>
      <c r="B212" t="s">
        <v>5855</v>
      </c>
      <c r="C212" t="s">
        <v>4717</v>
      </c>
      <c r="D212" t="s">
        <v>5293</v>
      </c>
      <c r="E212" t="s">
        <v>4716</v>
      </c>
      <c r="F212" t="s">
        <v>5293</v>
      </c>
      <c r="G212" t="s">
        <v>5298</v>
      </c>
      <c r="H212" t="s">
        <v>5291</v>
      </c>
      <c r="I212">
        <v>1</v>
      </c>
      <c r="J212">
        <v>0</v>
      </c>
      <c r="K212">
        <v>0</v>
      </c>
      <c r="L212">
        <v>19.3</v>
      </c>
      <c r="M212" t="s">
        <v>5854</v>
      </c>
      <c r="N212" t="s">
        <v>301</v>
      </c>
      <c r="O212" t="s">
        <v>302</v>
      </c>
      <c r="P212" t="s">
        <v>5853</v>
      </c>
      <c r="Q212" t="s">
        <v>37</v>
      </c>
      <c r="R212" t="s">
        <v>38</v>
      </c>
      <c r="Y212" t="s">
        <v>44</v>
      </c>
    </row>
    <row r="213" spans="1:25" x14ac:dyDescent="0.25">
      <c r="A213" t="s">
        <v>49</v>
      </c>
      <c r="B213" t="s">
        <v>5852</v>
      </c>
      <c r="C213" t="s">
        <v>4717</v>
      </c>
      <c r="D213" t="s">
        <v>5293</v>
      </c>
      <c r="E213" t="s">
        <v>95</v>
      </c>
      <c r="F213" t="s">
        <v>5293</v>
      </c>
      <c r="G213" t="s">
        <v>5304</v>
      </c>
      <c r="H213" t="s">
        <v>5303</v>
      </c>
      <c r="I213">
        <v>1</v>
      </c>
      <c r="J213">
        <v>0</v>
      </c>
      <c r="K213">
        <v>0</v>
      </c>
      <c r="L213">
        <v>30.2</v>
      </c>
      <c r="M213" t="s">
        <v>1917</v>
      </c>
      <c r="N213" t="s">
        <v>756</v>
      </c>
      <c r="O213" t="s">
        <v>757</v>
      </c>
      <c r="P213">
        <v>7670</v>
      </c>
      <c r="Q213" t="s">
        <v>37</v>
      </c>
      <c r="R213" t="s">
        <v>38</v>
      </c>
      <c r="Y213" t="s">
        <v>44</v>
      </c>
    </row>
    <row r="214" spans="1:25" x14ac:dyDescent="0.25">
      <c r="A214" t="s">
        <v>26</v>
      </c>
      <c r="B214" t="s">
        <v>5851</v>
      </c>
      <c r="C214" t="s">
        <v>4717</v>
      </c>
      <c r="D214" t="s">
        <v>5293</v>
      </c>
      <c r="E214" t="s">
        <v>95</v>
      </c>
      <c r="F214" t="s">
        <v>5293</v>
      </c>
      <c r="G214" t="s">
        <v>5304</v>
      </c>
      <c r="H214" t="s">
        <v>5303</v>
      </c>
      <c r="I214">
        <v>2</v>
      </c>
      <c r="J214">
        <v>0</v>
      </c>
      <c r="K214">
        <v>0</v>
      </c>
      <c r="L214">
        <v>28.3</v>
      </c>
      <c r="M214" t="s">
        <v>2203</v>
      </c>
      <c r="O214" t="s">
        <v>5850</v>
      </c>
      <c r="P214">
        <v>117420</v>
      </c>
      <c r="Q214" t="s">
        <v>2204</v>
      </c>
      <c r="R214" t="s">
        <v>358</v>
      </c>
      <c r="S214" s="4">
        <f>7-495-719-1832</f>
        <v>-3039</v>
      </c>
      <c r="T214" s="4">
        <f>7-495-719-1185</f>
        <v>-2392</v>
      </c>
      <c r="U214" t="s">
        <v>5849</v>
      </c>
      <c r="V214" t="s">
        <v>5848</v>
      </c>
      <c r="W214">
        <v>1995</v>
      </c>
      <c r="X214" t="s">
        <v>43</v>
      </c>
      <c r="Y214" t="s">
        <v>44</v>
      </c>
    </row>
    <row r="215" spans="1:25" x14ac:dyDescent="0.25">
      <c r="A215" t="s">
        <v>26</v>
      </c>
      <c r="B215" t="s">
        <v>5851</v>
      </c>
      <c r="C215" t="s">
        <v>4717</v>
      </c>
      <c r="D215" t="s">
        <v>5293</v>
      </c>
      <c r="E215" t="s">
        <v>5294</v>
      </c>
      <c r="F215" t="s">
        <v>5293</v>
      </c>
      <c r="G215" t="s">
        <v>5292</v>
      </c>
      <c r="H215" t="s">
        <v>5291</v>
      </c>
      <c r="I215">
        <v>3</v>
      </c>
      <c r="J215">
        <v>0</v>
      </c>
      <c r="K215">
        <v>0</v>
      </c>
      <c r="L215">
        <v>15.2</v>
      </c>
      <c r="M215" t="s">
        <v>2203</v>
      </c>
      <c r="O215" t="s">
        <v>5850</v>
      </c>
      <c r="P215">
        <v>117420</v>
      </c>
      <c r="Q215" t="s">
        <v>2204</v>
      </c>
      <c r="R215" t="s">
        <v>358</v>
      </c>
      <c r="S215" s="4">
        <f>7-495-719-1832</f>
        <v>-3039</v>
      </c>
      <c r="T215" s="4">
        <f>7-495-719-1185</f>
        <v>-2392</v>
      </c>
      <c r="U215" t="s">
        <v>5849</v>
      </c>
      <c r="V215" t="s">
        <v>5848</v>
      </c>
      <c r="W215">
        <v>1995</v>
      </c>
      <c r="X215" t="s">
        <v>43</v>
      </c>
      <c r="Y215" t="s">
        <v>44</v>
      </c>
    </row>
    <row r="216" spans="1:25" x14ac:dyDescent="0.25">
      <c r="A216" t="s">
        <v>26</v>
      </c>
      <c r="B216" t="s">
        <v>5851</v>
      </c>
      <c r="C216" t="s">
        <v>4717</v>
      </c>
      <c r="D216" t="s">
        <v>5293</v>
      </c>
      <c r="E216" t="s">
        <v>5301</v>
      </c>
      <c r="F216" t="s">
        <v>5293</v>
      </c>
      <c r="G216" t="s">
        <v>5300</v>
      </c>
      <c r="H216" t="s">
        <v>5291</v>
      </c>
      <c r="I216">
        <v>1</v>
      </c>
      <c r="J216">
        <v>0</v>
      </c>
      <c r="K216">
        <v>0</v>
      </c>
      <c r="L216">
        <v>12</v>
      </c>
      <c r="M216" t="s">
        <v>2203</v>
      </c>
      <c r="O216" t="s">
        <v>5850</v>
      </c>
      <c r="P216">
        <v>117420</v>
      </c>
      <c r="Q216" t="s">
        <v>2204</v>
      </c>
      <c r="R216" t="s">
        <v>358</v>
      </c>
      <c r="S216" s="4">
        <f>7-495-719-1832</f>
        <v>-3039</v>
      </c>
      <c r="T216" s="4">
        <f>7-495-719-1185</f>
        <v>-2392</v>
      </c>
      <c r="U216" t="s">
        <v>5849</v>
      </c>
      <c r="V216" t="s">
        <v>5848</v>
      </c>
      <c r="W216">
        <v>1995</v>
      </c>
      <c r="X216" t="s">
        <v>43</v>
      </c>
      <c r="Y216" t="s">
        <v>44</v>
      </c>
    </row>
    <row r="217" spans="1:25" x14ac:dyDescent="0.25">
      <c r="A217" t="s">
        <v>49</v>
      </c>
      <c r="B217" t="s">
        <v>5847</v>
      </c>
      <c r="C217" t="s">
        <v>4717</v>
      </c>
      <c r="D217" t="s">
        <v>5293</v>
      </c>
      <c r="E217" t="s">
        <v>5846</v>
      </c>
      <c r="F217" t="s">
        <v>5293</v>
      </c>
      <c r="G217" t="s">
        <v>5845</v>
      </c>
      <c r="H217" t="s">
        <v>5363</v>
      </c>
      <c r="I217">
        <v>1</v>
      </c>
      <c r="J217">
        <v>0</v>
      </c>
      <c r="K217">
        <v>0</v>
      </c>
      <c r="L217">
        <v>19.8</v>
      </c>
      <c r="M217" t="s">
        <v>5844</v>
      </c>
      <c r="N217" t="s">
        <v>35</v>
      </c>
      <c r="O217" t="s">
        <v>36</v>
      </c>
      <c r="P217">
        <v>32963</v>
      </c>
      <c r="Q217" t="s">
        <v>37</v>
      </c>
      <c r="R217" t="s">
        <v>38</v>
      </c>
      <c r="S217" s="4" t="s">
        <v>5843</v>
      </c>
      <c r="U217" t="s">
        <v>5842</v>
      </c>
      <c r="V217" t="s">
        <v>5841</v>
      </c>
      <c r="Y217" t="s">
        <v>44</v>
      </c>
    </row>
    <row r="218" spans="1:25" x14ac:dyDescent="0.25">
      <c r="A218" t="s">
        <v>49</v>
      </c>
      <c r="B218" t="s">
        <v>5840</v>
      </c>
      <c r="C218" t="s">
        <v>4717</v>
      </c>
      <c r="D218" t="s">
        <v>5293</v>
      </c>
      <c r="E218" t="s">
        <v>5301</v>
      </c>
      <c r="F218" t="s">
        <v>5293</v>
      </c>
      <c r="G218" t="s">
        <v>5300</v>
      </c>
      <c r="H218" t="s">
        <v>5291</v>
      </c>
      <c r="I218">
        <v>1</v>
      </c>
      <c r="J218">
        <v>0</v>
      </c>
      <c r="K218">
        <v>0</v>
      </c>
      <c r="L218">
        <v>2.2000000000000002</v>
      </c>
      <c r="M218" t="s">
        <v>5839</v>
      </c>
      <c r="N218" t="s">
        <v>197</v>
      </c>
      <c r="O218" t="s">
        <v>198</v>
      </c>
      <c r="P218">
        <v>12754</v>
      </c>
      <c r="Q218" t="s">
        <v>37</v>
      </c>
      <c r="R218" t="s">
        <v>38</v>
      </c>
      <c r="S218" s="4" t="s">
        <v>5838</v>
      </c>
      <c r="T218" s="4" t="s">
        <v>5837</v>
      </c>
      <c r="V218" t="s">
        <v>5836</v>
      </c>
      <c r="Y218" t="s">
        <v>44</v>
      </c>
    </row>
    <row r="219" spans="1:25" x14ac:dyDescent="0.25">
      <c r="A219" t="s">
        <v>49</v>
      </c>
      <c r="B219" t="s">
        <v>5835</v>
      </c>
      <c r="C219" t="s">
        <v>4717</v>
      </c>
      <c r="D219" t="s">
        <v>5293</v>
      </c>
      <c r="E219" t="s">
        <v>5301</v>
      </c>
      <c r="F219" t="s">
        <v>5293</v>
      </c>
      <c r="G219" t="s">
        <v>5300</v>
      </c>
      <c r="H219" t="s">
        <v>5291</v>
      </c>
      <c r="I219">
        <v>1</v>
      </c>
      <c r="J219">
        <v>0</v>
      </c>
      <c r="K219">
        <v>0</v>
      </c>
      <c r="L219">
        <v>16.5</v>
      </c>
      <c r="M219" t="s">
        <v>4207</v>
      </c>
      <c r="N219" t="s">
        <v>217</v>
      </c>
      <c r="O219" t="s">
        <v>218</v>
      </c>
      <c r="P219" t="s">
        <v>5834</v>
      </c>
      <c r="Q219" t="s">
        <v>37</v>
      </c>
      <c r="R219" t="s">
        <v>38</v>
      </c>
      <c r="S219" s="4" t="s">
        <v>5833</v>
      </c>
      <c r="T219" s="4" t="s">
        <v>5832</v>
      </c>
      <c r="Y219" t="s">
        <v>44</v>
      </c>
    </row>
    <row r="220" spans="1:25" x14ac:dyDescent="0.25">
      <c r="A220" t="s">
        <v>26</v>
      </c>
      <c r="B220" t="s">
        <v>2789</v>
      </c>
      <c r="C220" t="s">
        <v>4717</v>
      </c>
      <c r="D220" t="s">
        <v>5293</v>
      </c>
      <c r="E220" t="s">
        <v>5348</v>
      </c>
      <c r="F220" t="s">
        <v>5293</v>
      </c>
      <c r="G220" t="s">
        <v>5347</v>
      </c>
      <c r="H220" t="s">
        <v>5291</v>
      </c>
      <c r="I220">
        <v>1</v>
      </c>
      <c r="J220">
        <v>0</v>
      </c>
      <c r="K220">
        <v>0</v>
      </c>
      <c r="L220">
        <v>13.9</v>
      </c>
      <c r="M220" t="s">
        <v>2790</v>
      </c>
      <c r="P220" t="s">
        <v>2791</v>
      </c>
      <c r="Q220" t="s">
        <v>2792</v>
      </c>
      <c r="R220" t="s">
        <v>358</v>
      </c>
      <c r="S220" s="4" t="s">
        <v>2793</v>
      </c>
      <c r="T220" s="4" t="s">
        <v>2794</v>
      </c>
      <c r="U220" t="s">
        <v>2795</v>
      </c>
      <c r="V220" t="s">
        <v>2796</v>
      </c>
      <c r="X220" t="s">
        <v>443</v>
      </c>
      <c r="Y220" t="s">
        <v>44</v>
      </c>
    </row>
    <row r="221" spans="1:25" x14ac:dyDescent="0.25">
      <c r="A221" t="s">
        <v>26</v>
      </c>
      <c r="B221" t="s">
        <v>2789</v>
      </c>
      <c r="C221" t="s">
        <v>4717</v>
      </c>
      <c r="D221" t="s">
        <v>5293</v>
      </c>
      <c r="E221" t="s">
        <v>5294</v>
      </c>
      <c r="F221" t="s">
        <v>5293</v>
      </c>
      <c r="G221" t="s">
        <v>5292</v>
      </c>
      <c r="H221" t="s">
        <v>5291</v>
      </c>
      <c r="I221">
        <v>1</v>
      </c>
      <c r="J221">
        <v>0</v>
      </c>
      <c r="K221">
        <v>0</v>
      </c>
      <c r="L221">
        <v>13.2</v>
      </c>
      <c r="M221" t="s">
        <v>2790</v>
      </c>
      <c r="P221" t="s">
        <v>2791</v>
      </c>
      <c r="Q221" t="s">
        <v>2792</v>
      </c>
      <c r="R221" t="s">
        <v>358</v>
      </c>
      <c r="S221" s="4" t="s">
        <v>2793</v>
      </c>
      <c r="T221" s="4" t="s">
        <v>2794</v>
      </c>
      <c r="U221" t="s">
        <v>2795</v>
      </c>
      <c r="V221" t="s">
        <v>2796</v>
      </c>
      <c r="X221" t="s">
        <v>443</v>
      </c>
      <c r="Y221" t="s">
        <v>44</v>
      </c>
    </row>
    <row r="222" spans="1:25" x14ac:dyDescent="0.25">
      <c r="A222" t="s">
        <v>49</v>
      </c>
      <c r="B222" t="s">
        <v>5831</v>
      </c>
      <c r="C222" t="s">
        <v>4717</v>
      </c>
      <c r="D222" t="s">
        <v>5293</v>
      </c>
      <c r="E222" t="s">
        <v>95</v>
      </c>
      <c r="F222" t="s">
        <v>5293</v>
      </c>
      <c r="G222" t="s">
        <v>5304</v>
      </c>
      <c r="H222" t="s">
        <v>5303</v>
      </c>
      <c r="I222">
        <v>1</v>
      </c>
      <c r="J222">
        <v>0</v>
      </c>
      <c r="K222">
        <v>0</v>
      </c>
      <c r="L222">
        <v>29.2</v>
      </c>
      <c r="M222" t="s">
        <v>5830</v>
      </c>
      <c r="N222" t="s">
        <v>2180</v>
      </c>
      <c r="O222" t="s">
        <v>2181</v>
      </c>
      <c r="P222" t="s">
        <v>5829</v>
      </c>
      <c r="Q222" t="s">
        <v>37</v>
      </c>
      <c r="R222" t="s">
        <v>38</v>
      </c>
      <c r="Y222" t="s">
        <v>44</v>
      </c>
    </row>
    <row r="223" spans="1:25" x14ac:dyDescent="0.25">
      <c r="A223" t="s">
        <v>49</v>
      </c>
      <c r="B223" t="s">
        <v>5828</v>
      </c>
      <c r="C223" t="s">
        <v>4717</v>
      </c>
      <c r="D223" t="s">
        <v>5293</v>
      </c>
      <c r="E223" t="s">
        <v>95</v>
      </c>
      <c r="F223" t="s">
        <v>5293</v>
      </c>
      <c r="G223" t="s">
        <v>5304</v>
      </c>
      <c r="H223" t="s">
        <v>5303</v>
      </c>
      <c r="I223">
        <v>1</v>
      </c>
      <c r="J223">
        <v>0</v>
      </c>
      <c r="K223">
        <v>0</v>
      </c>
      <c r="L223">
        <v>28.7</v>
      </c>
      <c r="M223" t="s">
        <v>5827</v>
      </c>
      <c r="N223" t="s">
        <v>351</v>
      </c>
      <c r="O223" t="s">
        <v>352</v>
      </c>
      <c r="P223" t="s">
        <v>5826</v>
      </c>
      <c r="Q223" t="s">
        <v>37</v>
      </c>
      <c r="R223" t="s">
        <v>38</v>
      </c>
      <c r="V223" t="s">
        <v>5825</v>
      </c>
      <c r="Y223" t="s">
        <v>44</v>
      </c>
    </row>
    <row r="224" spans="1:25" x14ac:dyDescent="0.25">
      <c r="A224" t="s">
        <v>49</v>
      </c>
      <c r="B224" t="s">
        <v>5824</v>
      </c>
      <c r="C224" t="s">
        <v>4717</v>
      </c>
      <c r="D224" t="s">
        <v>5293</v>
      </c>
      <c r="E224" t="s">
        <v>5294</v>
      </c>
      <c r="F224" t="s">
        <v>5293</v>
      </c>
      <c r="G224" t="s">
        <v>5292</v>
      </c>
      <c r="H224" t="s">
        <v>5291</v>
      </c>
      <c r="I224">
        <v>1</v>
      </c>
      <c r="J224">
        <v>0</v>
      </c>
      <c r="K224">
        <v>0</v>
      </c>
      <c r="L224">
        <v>13.1</v>
      </c>
      <c r="M224" t="s">
        <v>281</v>
      </c>
      <c r="N224" t="s">
        <v>151</v>
      </c>
      <c r="O224" t="s">
        <v>152</v>
      </c>
      <c r="P224">
        <v>30326</v>
      </c>
      <c r="Q224" t="s">
        <v>37</v>
      </c>
      <c r="R224" t="s">
        <v>38</v>
      </c>
      <c r="S224" s="4" t="s">
        <v>5823</v>
      </c>
      <c r="V224" t="s">
        <v>5822</v>
      </c>
      <c r="Y224" t="s">
        <v>44</v>
      </c>
    </row>
    <row r="225" spans="1:25" x14ac:dyDescent="0.25">
      <c r="A225" t="s">
        <v>49</v>
      </c>
      <c r="B225" t="s">
        <v>5821</v>
      </c>
      <c r="C225" t="s">
        <v>4717</v>
      </c>
      <c r="D225" t="s">
        <v>5293</v>
      </c>
      <c r="E225" t="s">
        <v>5294</v>
      </c>
      <c r="F225" t="s">
        <v>5293</v>
      </c>
      <c r="G225" t="s">
        <v>5292</v>
      </c>
      <c r="H225" t="s">
        <v>5291</v>
      </c>
      <c r="I225">
        <v>1</v>
      </c>
      <c r="J225">
        <v>0</v>
      </c>
      <c r="K225">
        <v>0</v>
      </c>
      <c r="L225">
        <v>18.8</v>
      </c>
      <c r="M225" t="s">
        <v>1638</v>
      </c>
      <c r="N225" t="s">
        <v>189</v>
      </c>
      <c r="O225" t="s">
        <v>190</v>
      </c>
      <c r="P225" t="s">
        <v>5820</v>
      </c>
      <c r="Q225" t="s">
        <v>37</v>
      </c>
      <c r="R225" t="s">
        <v>38</v>
      </c>
      <c r="Y225" t="s">
        <v>44</v>
      </c>
    </row>
    <row r="226" spans="1:25" x14ac:dyDescent="0.25">
      <c r="A226" t="s">
        <v>49</v>
      </c>
      <c r="B226" t="s">
        <v>5819</v>
      </c>
      <c r="C226" t="s">
        <v>4717</v>
      </c>
      <c r="D226" t="s">
        <v>5293</v>
      </c>
      <c r="E226" t="s">
        <v>5301</v>
      </c>
      <c r="F226" t="s">
        <v>5293</v>
      </c>
      <c r="G226" t="s">
        <v>5300</v>
      </c>
      <c r="H226" t="s">
        <v>5291</v>
      </c>
      <c r="I226">
        <v>1</v>
      </c>
      <c r="J226">
        <v>0</v>
      </c>
      <c r="K226">
        <v>0</v>
      </c>
      <c r="L226">
        <v>14.6</v>
      </c>
      <c r="M226" t="s">
        <v>294</v>
      </c>
      <c r="N226" t="s">
        <v>123</v>
      </c>
      <c r="O226" t="s">
        <v>124</v>
      </c>
      <c r="P226">
        <v>94111</v>
      </c>
      <c r="Q226" t="s">
        <v>37</v>
      </c>
      <c r="R226" t="s">
        <v>38</v>
      </c>
      <c r="S226" s="4" t="s">
        <v>5818</v>
      </c>
      <c r="T226" s="4" t="s">
        <v>5817</v>
      </c>
      <c r="Y226" t="s">
        <v>44</v>
      </c>
    </row>
    <row r="227" spans="1:25" x14ac:dyDescent="0.25">
      <c r="A227" t="s">
        <v>49</v>
      </c>
      <c r="B227" t="s">
        <v>5816</v>
      </c>
      <c r="C227" t="s">
        <v>4717</v>
      </c>
      <c r="D227" t="s">
        <v>5293</v>
      </c>
      <c r="E227" t="s">
        <v>5301</v>
      </c>
      <c r="F227" t="s">
        <v>5293</v>
      </c>
      <c r="G227" t="s">
        <v>5300</v>
      </c>
      <c r="H227" t="s">
        <v>5291</v>
      </c>
      <c r="I227">
        <v>1</v>
      </c>
      <c r="J227">
        <v>0</v>
      </c>
      <c r="K227">
        <v>0</v>
      </c>
      <c r="L227">
        <v>8.3000000000000007</v>
      </c>
      <c r="M227" t="s">
        <v>3803</v>
      </c>
      <c r="N227" t="s">
        <v>2034</v>
      </c>
      <c r="O227" t="s">
        <v>2035</v>
      </c>
      <c r="P227">
        <v>45202</v>
      </c>
      <c r="Q227" t="s">
        <v>37</v>
      </c>
      <c r="R227" t="s">
        <v>38</v>
      </c>
      <c r="U227" t="s">
        <v>5815</v>
      </c>
      <c r="V227" t="s">
        <v>5814</v>
      </c>
      <c r="Y227" t="s">
        <v>44</v>
      </c>
    </row>
    <row r="228" spans="1:25" x14ac:dyDescent="0.25">
      <c r="A228" t="s">
        <v>49</v>
      </c>
      <c r="B228" t="s">
        <v>5813</v>
      </c>
      <c r="C228" t="s">
        <v>4717</v>
      </c>
      <c r="D228" t="s">
        <v>5293</v>
      </c>
      <c r="E228" t="s">
        <v>95</v>
      </c>
      <c r="F228" t="s">
        <v>5293</v>
      </c>
      <c r="G228" t="s">
        <v>5304</v>
      </c>
      <c r="H228" t="s">
        <v>5303</v>
      </c>
      <c r="I228">
        <v>1</v>
      </c>
      <c r="J228">
        <v>0</v>
      </c>
      <c r="K228">
        <v>0</v>
      </c>
      <c r="L228">
        <v>28.8</v>
      </c>
      <c r="M228" t="s">
        <v>1239</v>
      </c>
      <c r="N228" t="s">
        <v>128</v>
      </c>
      <c r="O228" t="s">
        <v>129</v>
      </c>
      <c r="P228">
        <v>78746</v>
      </c>
      <c r="Q228" t="s">
        <v>37</v>
      </c>
      <c r="R228" t="s">
        <v>38</v>
      </c>
      <c r="Y228" t="s">
        <v>44</v>
      </c>
    </row>
    <row r="229" spans="1:25" x14ac:dyDescent="0.25">
      <c r="A229" t="s">
        <v>49</v>
      </c>
      <c r="B229" t="s">
        <v>5812</v>
      </c>
      <c r="C229" t="s">
        <v>4717</v>
      </c>
      <c r="D229" t="s">
        <v>5293</v>
      </c>
      <c r="E229" t="s">
        <v>4716</v>
      </c>
      <c r="F229" t="s">
        <v>5293</v>
      </c>
      <c r="G229" t="s">
        <v>5298</v>
      </c>
      <c r="H229" t="s">
        <v>5306</v>
      </c>
      <c r="I229">
        <v>1</v>
      </c>
      <c r="J229">
        <v>0</v>
      </c>
      <c r="K229">
        <v>0</v>
      </c>
      <c r="L229">
        <v>23.6</v>
      </c>
      <c r="M229" t="s">
        <v>5811</v>
      </c>
      <c r="N229" t="s">
        <v>351</v>
      </c>
      <c r="O229" t="s">
        <v>352</v>
      </c>
      <c r="P229" t="s">
        <v>5810</v>
      </c>
      <c r="Q229" t="s">
        <v>37</v>
      </c>
      <c r="R229" t="s">
        <v>38</v>
      </c>
      <c r="S229" s="4" t="s">
        <v>5809</v>
      </c>
      <c r="T229" s="4" t="s">
        <v>5808</v>
      </c>
      <c r="V229" t="s">
        <v>5807</v>
      </c>
      <c r="Y229" t="s">
        <v>44</v>
      </c>
    </row>
    <row r="230" spans="1:25" x14ac:dyDescent="0.25">
      <c r="A230" t="s">
        <v>49</v>
      </c>
      <c r="B230" t="s">
        <v>5806</v>
      </c>
      <c r="C230" t="s">
        <v>4717</v>
      </c>
      <c r="D230" t="s">
        <v>5293</v>
      </c>
      <c r="E230" t="s">
        <v>95</v>
      </c>
      <c r="F230" t="s">
        <v>5293</v>
      </c>
      <c r="G230" t="s">
        <v>5304</v>
      </c>
      <c r="H230" t="s">
        <v>5303</v>
      </c>
      <c r="I230">
        <v>1</v>
      </c>
      <c r="J230">
        <v>0</v>
      </c>
      <c r="K230">
        <v>0</v>
      </c>
      <c r="L230">
        <v>25.7</v>
      </c>
      <c r="M230" t="s">
        <v>4916</v>
      </c>
      <c r="N230" t="s">
        <v>756</v>
      </c>
      <c r="O230" t="s">
        <v>757</v>
      </c>
      <c r="P230" t="s">
        <v>4915</v>
      </c>
      <c r="Q230" t="s">
        <v>37</v>
      </c>
      <c r="R230" t="s">
        <v>38</v>
      </c>
      <c r="S230" s="4" t="s">
        <v>4914</v>
      </c>
      <c r="T230" s="4" t="s">
        <v>4913</v>
      </c>
      <c r="Y230" t="s">
        <v>44</v>
      </c>
    </row>
    <row r="231" spans="1:25" x14ac:dyDescent="0.25">
      <c r="A231" t="s">
        <v>49</v>
      </c>
      <c r="B231" t="s">
        <v>5805</v>
      </c>
      <c r="C231" t="s">
        <v>4717</v>
      </c>
      <c r="D231" t="s">
        <v>5293</v>
      </c>
      <c r="E231" t="s">
        <v>4716</v>
      </c>
      <c r="F231" t="s">
        <v>5293</v>
      </c>
      <c r="G231" t="s">
        <v>5298</v>
      </c>
      <c r="H231" t="s">
        <v>5306</v>
      </c>
      <c r="I231">
        <v>1</v>
      </c>
      <c r="J231">
        <v>0</v>
      </c>
      <c r="K231">
        <v>0</v>
      </c>
      <c r="L231">
        <v>24.7</v>
      </c>
      <c r="M231" t="s">
        <v>426</v>
      </c>
      <c r="N231" t="s">
        <v>35</v>
      </c>
      <c r="O231" t="s">
        <v>36</v>
      </c>
      <c r="P231" t="s">
        <v>5804</v>
      </c>
      <c r="Q231" t="s">
        <v>37</v>
      </c>
      <c r="R231" t="s">
        <v>38</v>
      </c>
      <c r="Y231" t="s">
        <v>44</v>
      </c>
    </row>
    <row r="232" spans="1:25" x14ac:dyDescent="0.25">
      <c r="A232" t="s">
        <v>49</v>
      </c>
      <c r="B232" t="s">
        <v>5803</v>
      </c>
      <c r="C232" t="s">
        <v>4717</v>
      </c>
      <c r="D232" t="s">
        <v>5293</v>
      </c>
      <c r="E232" t="s">
        <v>4716</v>
      </c>
      <c r="F232" t="s">
        <v>5293</v>
      </c>
      <c r="G232" t="s">
        <v>5298</v>
      </c>
      <c r="H232" t="s">
        <v>5306</v>
      </c>
      <c r="I232">
        <v>1</v>
      </c>
      <c r="J232">
        <v>0</v>
      </c>
      <c r="K232">
        <v>0</v>
      </c>
      <c r="L232">
        <v>23.9</v>
      </c>
      <c r="M232" t="s">
        <v>5802</v>
      </c>
      <c r="N232" t="s">
        <v>581</v>
      </c>
      <c r="O232" t="s">
        <v>582</v>
      </c>
      <c r="P232" t="s">
        <v>5801</v>
      </c>
      <c r="Q232" t="s">
        <v>37</v>
      </c>
      <c r="R232" t="s">
        <v>38</v>
      </c>
      <c r="V232" t="s">
        <v>5800</v>
      </c>
      <c r="Y232" t="s">
        <v>44</v>
      </c>
    </row>
    <row r="233" spans="1:25" x14ac:dyDescent="0.25">
      <c r="A233" t="s">
        <v>49</v>
      </c>
      <c r="B233" t="s">
        <v>5799</v>
      </c>
      <c r="C233" t="s">
        <v>4717</v>
      </c>
      <c r="D233" t="s">
        <v>5293</v>
      </c>
      <c r="E233" t="s">
        <v>95</v>
      </c>
      <c r="F233" t="s">
        <v>5293</v>
      </c>
      <c r="G233" t="s">
        <v>5304</v>
      </c>
      <c r="H233" t="s">
        <v>5303</v>
      </c>
      <c r="I233">
        <v>1</v>
      </c>
      <c r="J233">
        <v>0</v>
      </c>
      <c r="K233">
        <v>0</v>
      </c>
      <c r="L233">
        <v>25.4</v>
      </c>
      <c r="M233" t="s">
        <v>193</v>
      </c>
      <c r="N233" t="s">
        <v>151</v>
      </c>
      <c r="O233" t="s">
        <v>152</v>
      </c>
      <c r="Q233" t="s">
        <v>37</v>
      </c>
      <c r="R233" t="s">
        <v>38</v>
      </c>
      <c r="Y233" t="s">
        <v>44</v>
      </c>
    </row>
    <row r="234" spans="1:25" x14ac:dyDescent="0.25">
      <c r="A234" t="s">
        <v>49</v>
      </c>
      <c r="B234" t="s">
        <v>5798</v>
      </c>
      <c r="C234" t="s">
        <v>4717</v>
      </c>
      <c r="D234" t="s">
        <v>5293</v>
      </c>
      <c r="E234" t="s">
        <v>5301</v>
      </c>
      <c r="F234" t="s">
        <v>5293</v>
      </c>
      <c r="G234" t="s">
        <v>5300</v>
      </c>
      <c r="H234" t="s">
        <v>5291</v>
      </c>
      <c r="I234">
        <v>1</v>
      </c>
      <c r="J234">
        <v>0</v>
      </c>
      <c r="K234">
        <v>0</v>
      </c>
      <c r="L234">
        <v>9.1</v>
      </c>
      <c r="M234" t="s">
        <v>193</v>
      </c>
      <c r="Q234" t="s">
        <v>1794</v>
      </c>
      <c r="R234" t="s">
        <v>238</v>
      </c>
      <c r="Y234" t="s">
        <v>44</v>
      </c>
    </row>
    <row r="235" spans="1:25" x14ac:dyDescent="0.25">
      <c r="A235" t="s">
        <v>49</v>
      </c>
      <c r="B235" t="s">
        <v>5797</v>
      </c>
      <c r="C235" t="s">
        <v>4717</v>
      </c>
      <c r="D235" t="s">
        <v>5293</v>
      </c>
      <c r="E235" t="s">
        <v>5301</v>
      </c>
      <c r="F235" t="s">
        <v>5293</v>
      </c>
      <c r="G235" t="s">
        <v>5300</v>
      </c>
      <c r="H235" t="s">
        <v>5291</v>
      </c>
      <c r="I235">
        <v>1</v>
      </c>
      <c r="J235">
        <v>0</v>
      </c>
      <c r="K235">
        <v>0</v>
      </c>
      <c r="L235">
        <v>21.9</v>
      </c>
      <c r="M235" t="s">
        <v>127</v>
      </c>
      <c r="N235" t="s">
        <v>128</v>
      </c>
      <c r="O235" t="s">
        <v>129</v>
      </c>
      <c r="P235">
        <v>77061</v>
      </c>
      <c r="Q235" t="s">
        <v>37</v>
      </c>
      <c r="R235" t="s">
        <v>38</v>
      </c>
      <c r="Y235" t="s">
        <v>44</v>
      </c>
    </row>
    <row r="236" spans="1:25" x14ac:dyDescent="0.25">
      <c r="A236" t="s">
        <v>49</v>
      </c>
      <c r="B236" t="s">
        <v>5796</v>
      </c>
      <c r="C236" t="s">
        <v>4717</v>
      </c>
      <c r="D236" t="s">
        <v>5293</v>
      </c>
      <c r="E236" t="s">
        <v>4716</v>
      </c>
      <c r="F236" t="s">
        <v>5293</v>
      </c>
      <c r="G236" t="s">
        <v>5298</v>
      </c>
      <c r="H236" t="s">
        <v>5291</v>
      </c>
      <c r="I236">
        <v>1</v>
      </c>
      <c r="J236">
        <v>0</v>
      </c>
      <c r="K236">
        <v>0</v>
      </c>
      <c r="L236">
        <v>21.9</v>
      </c>
      <c r="M236" t="s">
        <v>5795</v>
      </c>
      <c r="N236" t="s">
        <v>351</v>
      </c>
      <c r="O236" t="s">
        <v>352</v>
      </c>
      <c r="P236">
        <v>19355</v>
      </c>
      <c r="Q236" t="s">
        <v>37</v>
      </c>
      <c r="R236" t="s">
        <v>38</v>
      </c>
      <c r="Y236" t="s">
        <v>44</v>
      </c>
    </row>
    <row r="237" spans="1:25" x14ac:dyDescent="0.25">
      <c r="A237" t="s">
        <v>49</v>
      </c>
      <c r="B237" t="s">
        <v>5794</v>
      </c>
      <c r="C237" t="s">
        <v>4717</v>
      </c>
      <c r="D237" t="s">
        <v>5293</v>
      </c>
      <c r="E237" t="s">
        <v>4716</v>
      </c>
      <c r="F237" t="s">
        <v>5293</v>
      </c>
      <c r="G237" t="s">
        <v>5298</v>
      </c>
      <c r="H237" t="s">
        <v>5291</v>
      </c>
      <c r="I237">
        <v>1</v>
      </c>
      <c r="J237">
        <v>0</v>
      </c>
      <c r="K237">
        <v>0</v>
      </c>
      <c r="L237">
        <v>19.5</v>
      </c>
      <c r="M237" t="s">
        <v>3051</v>
      </c>
      <c r="P237" t="s">
        <v>5793</v>
      </c>
      <c r="Q237" t="s">
        <v>432</v>
      </c>
      <c r="R237" t="s">
        <v>38</v>
      </c>
      <c r="Y237" t="s">
        <v>44</v>
      </c>
    </row>
    <row r="238" spans="1:25" x14ac:dyDescent="0.25">
      <c r="A238" t="s">
        <v>49</v>
      </c>
      <c r="B238" t="s">
        <v>5792</v>
      </c>
      <c r="C238" t="s">
        <v>4717</v>
      </c>
      <c r="D238" t="s">
        <v>5293</v>
      </c>
      <c r="E238" t="s">
        <v>5301</v>
      </c>
      <c r="F238" t="s">
        <v>5293</v>
      </c>
      <c r="G238" t="s">
        <v>5300</v>
      </c>
      <c r="H238" t="s">
        <v>5291</v>
      </c>
      <c r="I238">
        <v>1</v>
      </c>
      <c r="J238">
        <v>0</v>
      </c>
      <c r="K238">
        <v>0</v>
      </c>
      <c r="L238">
        <v>6.3</v>
      </c>
      <c r="M238" t="s">
        <v>2387</v>
      </c>
      <c r="N238" t="s">
        <v>197</v>
      </c>
      <c r="O238" t="s">
        <v>198</v>
      </c>
      <c r="P238" t="s">
        <v>5791</v>
      </c>
      <c r="Q238" t="s">
        <v>37</v>
      </c>
      <c r="R238" t="s">
        <v>38</v>
      </c>
      <c r="Y238" t="s">
        <v>44</v>
      </c>
    </row>
    <row r="239" spans="1:25" x14ac:dyDescent="0.25">
      <c r="A239" t="s">
        <v>26</v>
      </c>
      <c r="B239" t="s">
        <v>5790</v>
      </c>
      <c r="C239" t="s">
        <v>4717</v>
      </c>
      <c r="D239" t="s">
        <v>5293</v>
      </c>
      <c r="E239" t="s">
        <v>5294</v>
      </c>
      <c r="F239" t="s">
        <v>5293</v>
      </c>
      <c r="G239" t="s">
        <v>5292</v>
      </c>
      <c r="H239" t="s">
        <v>5291</v>
      </c>
      <c r="I239">
        <v>1</v>
      </c>
      <c r="J239">
        <v>0</v>
      </c>
      <c r="K239">
        <v>0</v>
      </c>
      <c r="L239">
        <v>14.3</v>
      </c>
      <c r="M239" t="s">
        <v>1947</v>
      </c>
      <c r="N239" t="s">
        <v>1682</v>
      </c>
      <c r="O239" t="s">
        <v>1683</v>
      </c>
      <c r="P239">
        <v>97002</v>
      </c>
      <c r="Q239" t="s">
        <v>37</v>
      </c>
      <c r="R239" t="s">
        <v>38</v>
      </c>
      <c r="S239" s="4" t="s">
        <v>5789</v>
      </c>
      <c r="T239" s="4" t="s">
        <v>5788</v>
      </c>
      <c r="U239" t="s">
        <v>5787</v>
      </c>
      <c r="V239" t="s">
        <v>5786</v>
      </c>
      <c r="W239">
        <v>1993</v>
      </c>
      <c r="X239" t="s">
        <v>5785</v>
      </c>
      <c r="Y239" t="s">
        <v>541</v>
      </c>
    </row>
    <row r="240" spans="1:25" x14ac:dyDescent="0.25">
      <c r="A240" t="s">
        <v>49</v>
      </c>
      <c r="B240" t="s">
        <v>5784</v>
      </c>
      <c r="C240" t="s">
        <v>4717</v>
      </c>
      <c r="D240" t="s">
        <v>5293</v>
      </c>
      <c r="E240" t="s">
        <v>5301</v>
      </c>
      <c r="F240" t="s">
        <v>5293</v>
      </c>
      <c r="G240" t="s">
        <v>5300</v>
      </c>
      <c r="H240" t="s">
        <v>5291</v>
      </c>
      <c r="I240">
        <v>1</v>
      </c>
      <c r="J240">
        <v>0</v>
      </c>
      <c r="K240">
        <v>0</v>
      </c>
      <c r="L240">
        <v>14.2</v>
      </c>
      <c r="M240" t="s">
        <v>193</v>
      </c>
      <c r="N240" t="s">
        <v>128</v>
      </c>
      <c r="O240" t="s">
        <v>129</v>
      </c>
      <c r="Q240" t="s">
        <v>37</v>
      </c>
      <c r="R240" t="s">
        <v>38</v>
      </c>
      <c r="Y240" t="s">
        <v>44</v>
      </c>
    </row>
    <row r="241" spans="1:25" x14ac:dyDescent="0.25">
      <c r="A241" t="s">
        <v>49</v>
      </c>
      <c r="B241" t="s">
        <v>5783</v>
      </c>
      <c r="C241" t="s">
        <v>4717</v>
      </c>
      <c r="D241" t="s">
        <v>5293</v>
      </c>
      <c r="E241" t="s">
        <v>5301</v>
      </c>
      <c r="F241" t="s">
        <v>5293</v>
      </c>
      <c r="G241" t="s">
        <v>5300</v>
      </c>
      <c r="H241" t="s">
        <v>5291</v>
      </c>
      <c r="I241">
        <v>1</v>
      </c>
      <c r="J241">
        <v>0</v>
      </c>
      <c r="K241">
        <v>0</v>
      </c>
      <c r="L241">
        <v>4.4000000000000004</v>
      </c>
      <c r="M241" t="s">
        <v>281</v>
      </c>
      <c r="N241" t="s">
        <v>151</v>
      </c>
      <c r="O241" t="s">
        <v>152</v>
      </c>
      <c r="P241" t="s">
        <v>5782</v>
      </c>
      <c r="Q241" t="s">
        <v>37</v>
      </c>
      <c r="R241" t="s">
        <v>38</v>
      </c>
      <c r="S241" s="4" t="s">
        <v>5781</v>
      </c>
      <c r="T241" s="4" t="s">
        <v>5780</v>
      </c>
      <c r="V241" t="s">
        <v>5779</v>
      </c>
      <c r="Y241" t="s">
        <v>44</v>
      </c>
    </row>
    <row r="242" spans="1:25" x14ac:dyDescent="0.25">
      <c r="A242" t="s">
        <v>49</v>
      </c>
      <c r="B242" t="s">
        <v>5783</v>
      </c>
      <c r="C242" t="s">
        <v>4717</v>
      </c>
      <c r="D242" t="s">
        <v>5293</v>
      </c>
      <c r="E242" t="s">
        <v>5294</v>
      </c>
      <c r="F242" t="s">
        <v>5293</v>
      </c>
      <c r="G242" t="s">
        <v>5292</v>
      </c>
      <c r="H242" t="s">
        <v>5291</v>
      </c>
      <c r="I242">
        <v>1</v>
      </c>
      <c r="J242">
        <v>0</v>
      </c>
      <c r="K242">
        <v>0</v>
      </c>
      <c r="L242">
        <v>12.3</v>
      </c>
      <c r="M242" t="s">
        <v>281</v>
      </c>
      <c r="N242" t="s">
        <v>151</v>
      </c>
      <c r="O242" t="s">
        <v>152</v>
      </c>
      <c r="P242" t="s">
        <v>5782</v>
      </c>
      <c r="Q242" t="s">
        <v>37</v>
      </c>
      <c r="R242" t="s">
        <v>38</v>
      </c>
      <c r="S242" s="4" t="s">
        <v>5781</v>
      </c>
      <c r="T242" s="4" t="s">
        <v>5780</v>
      </c>
      <c r="V242" t="s">
        <v>5779</v>
      </c>
      <c r="Y242" t="s">
        <v>44</v>
      </c>
    </row>
    <row r="243" spans="1:25" x14ac:dyDescent="0.25">
      <c r="A243" t="s">
        <v>49</v>
      </c>
      <c r="B243" t="s">
        <v>2836</v>
      </c>
      <c r="C243" t="s">
        <v>4717</v>
      </c>
      <c r="D243" t="s">
        <v>5293</v>
      </c>
      <c r="E243" t="s">
        <v>5294</v>
      </c>
      <c r="F243" t="s">
        <v>5293</v>
      </c>
      <c r="G243" t="s">
        <v>5292</v>
      </c>
      <c r="H243" t="s">
        <v>5291</v>
      </c>
      <c r="I243">
        <v>1</v>
      </c>
      <c r="J243">
        <v>0</v>
      </c>
      <c r="K243">
        <v>0</v>
      </c>
      <c r="L243">
        <v>18.399999999999999</v>
      </c>
      <c r="M243" t="s">
        <v>2837</v>
      </c>
      <c r="O243" t="s">
        <v>2838</v>
      </c>
      <c r="P243" t="s">
        <v>2839</v>
      </c>
      <c r="Q243" t="s">
        <v>37</v>
      </c>
      <c r="R243" t="s">
        <v>38</v>
      </c>
      <c r="S243" s="4" t="s">
        <v>2840</v>
      </c>
      <c r="T243" s="4" t="s">
        <v>2841</v>
      </c>
      <c r="V243" t="s">
        <v>2842</v>
      </c>
      <c r="Y243" t="s">
        <v>44</v>
      </c>
    </row>
    <row r="244" spans="1:25" x14ac:dyDescent="0.25">
      <c r="A244" t="s">
        <v>49</v>
      </c>
      <c r="B244" t="s">
        <v>5778</v>
      </c>
      <c r="C244" t="s">
        <v>4717</v>
      </c>
      <c r="D244" t="s">
        <v>5293</v>
      </c>
      <c r="E244" t="s">
        <v>5301</v>
      </c>
      <c r="F244" t="s">
        <v>5293</v>
      </c>
      <c r="G244" t="s">
        <v>5300</v>
      </c>
      <c r="H244" t="s">
        <v>5291</v>
      </c>
      <c r="I244">
        <v>1</v>
      </c>
      <c r="J244">
        <v>0</v>
      </c>
      <c r="K244">
        <v>0</v>
      </c>
      <c r="L244">
        <v>8.9</v>
      </c>
      <c r="M244" t="s">
        <v>193</v>
      </c>
      <c r="Q244" t="s">
        <v>1884</v>
      </c>
      <c r="R244" t="s">
        <v>238</v>
      </c>
      <c r="Y244" t="s">
        <v>44</v>
      </c>
    </row>
    <row r="245" spans="1:25" x14ac:dyDescent="0.25">
      <c r="A245" t="s">
        <v>49</v>
      </c>
      <c r="B245" t="s">
        <v>5777</v>
      </c>
      <c r="C245" t="s">
        <v>4717</v>
      </c>
      <c r="D245" t="s">
        <v>5293</v>
      </c>
      <c r="E245" t="s">
        <v>5301</v>
      </c>
      <c r="F245" t="s">
        <v>5293</v>
      </c>
      <c r="G245" t="s">
        <v>5300</v>
      </c>
      <c r="H245" t="s">
        <v>5291</v>
      </c>
      <c r="I245">
        <v>1</v>
      </c>
      <c r="J245">
        <v>0</v>
      </c>
      <c r="K245">
        <v>0</v>
      </c>
      <c r="L245">
        <v>8.1999999999999993</v>
      </c>
      <c r="M245" t="s">
        <v>1106</v>
      </c>
      <c r="N245" t="s">
        <v>881</v>
      </c>
      <c r="O245" t="s">
        <v>882</v>
      </c>
      <c r="P245" t="s">
        <v>5776</v>
      </c>
      <c r="Q245" t="s">
        <v>37</v>
      </c>
      <c r="R245" t="s">
        <v>38</v>
      </c>
      <c r="S245" s="4" t="s">
        <v>5775</v>
      </c>
      <c r="V245" t="s">
        <v>5774</v>
      </c>
      <c r="Y245" t="s">
        <v>44</v>
      </c>
    </row>
    <row r="246" spans="1:25" x14ac:dyDescent="0.25">
      <c r="A246" t="s">
        <v>49</v>
      </c>
      <c r="B246" t="s">
        <v>5773</v>
      </c>
      <c r="C246" t="s">
        <v>4717</v>
      </c>
      <c r="D246" t="s">
        <v>5293</v>
      </c>
      <c r="E246" t="s">
        <v>95</v>
      </c>
      <c r="F246" t="s">
        <v>5293</v>
      </c>
      <c r="G246" t="s">
        <v>5304</v>
      </c>
      <c r="H246" t="s">
        <v>5303</v>
      </c>
      <c r="I246">
        <v>1</v>
      </c>
      <c r="J246">
        <v>0</v>
      </c>
      <c r="K246">
        <v>0</v>
      </c>
      <c r="L246">
        <v>28.7</v>
      </c>
      <c r="M246" t="s">
        <v>5772</v>
      </c>
      <c r="N246" t="s">
        <v>1682</v>
      </c>
      <c r="O246" t="s">
        <v>1683</v>
      </c>
      <c r="P246" t="s">
        <v>5771</v>
      </c>
      <c r="Q246" t="s">
        <v>37</v>
      </c>
      <c r="R246" t="s">
        <v>38</v>
      </c>
      <c r="S246" s="4" t="s">
        <v>2252</v>
      </c>
      <c r="Y246" t="s">
        <v>44</v>
      </c>
    </row>
    <row r="247" spans="1:25" x14ac:dyDescent="0.25">
      <c r="A247" t="s">
        <v>49</v>
      </c>
      <c r="B247" t="s">
        <v>5770</v>
      </c>
      <c r="C247" t="s">
        <v>4717</v>
      </c>
      <c r="D247" t="s">
        <v>5293</v>
      </c>
      <c r="E247" t="s">
        <v>5294</v>
      </c>
      <c r="F247" t="s">
        <v>5293</v>
      </c>
      <c r="G247" t="s">
        <v>5292</v>
      </c>
      <c r="H247" t="s">
        <v>5291</v>
      </c>
      <c r="I247">
        <v>1</v>
      </c>
      <c r="J247">
        <v>0</v>
      </c>
      <c r="K247">
        <v>0</v>
      </c>
      <c r="L247">
        <v>12.9</v>
      </c>
      <c r="M247" t="s">
        <v>5521</v>
      </c>
      <c r="N247" t="s">
        <v>319</v>
      </c>
      <c r="O247" t="s">
        <v>320</v>
      </c>
      <c r="P247" t="s">
        <v>5769</v>
      </c>
      <c r="Q247" t="s">
        <v>37</v>
      </c>
      <c r="R247" t="s">
        <v>38</v>
      </c>
      <c r="Y247" t="s">
        <v>44</v>
      </c>
    </row>
    <row r="248" spans="1:25" x14ac:dyDescent="0.25">
      <c r="A248" t="s">
        <v>26</v>
      </c>
      <c r="B248" t="s">
        <v>5768</v>
      </c>
      <c r="C248" t="s">
        <v>4717</v>
      </c>
      <c r="D248" t="s">
        <v>5293</v>
      </c>
      <c r="E248" t="s">
        <v>5301</v>
      </c>
      <c r="F248" t="s">
        <v>5293</v>
      </c>
      <c r="G248" t="s">
        <v>5300</v>
      </c>
      <c r="H248" t="s">
        <v>5291</v>
      </c>
      <c r="I248">
        <v>1</v>
      </c>
      <c r="J248">
        <v>0</v>
      </c>
      <c r="K248">
        <v>0</v>
      </c>
      <c r="L248">
        <v>8.6</v>
      </c>
      <c r="M248" t="s">
        <v>1967</v>
      </c>
      <c r="P248" t="s">
        <v>5767</v>
      </c>
      <c r="Q248" t="s">
        <v>1363</v>
      </c>
      <c r="R248" t="s">
        <v>358</v>
      </c>
      <c r="U248" t="s">
        <v>5766</v>
      </c>
      <c r="V248" t="s">
        <v>5765</v>
      </c>
      <c r="X248" t="s">
        <v>443</v>
      </c>
      <c r="Y248" t="s">
        <v>44</v>
      </c>
    </row>
    <row r="249" spans="1:25" x14ac:dyDescent="0.25">
      <c r="A249" t="s">
        <v>49</v>
      </c>
      <c r="B249" t="s">
        <v>5764</v>
      </c>
      <c r="C249" t="s">
        <v>4717</v>
      </c>
      <c r="D249" t="s">
        <v>5293</v>
      </c>
      <c r="E249" t="s">
        <v>5348</v>
      </c>
      <c r="F249" t="s">
        <v>5293</v>
      </c>
      <c r="G249" t="s">
        <v>5347</v>
      </c>
      <c r="H249" t="s">
        <v>5291</v>
      </c>
      <c r="I249">
        <v>1</v>
      </c>
      <c r="J249">
        <v>0</v>
      </c>
      <c r="K249">
        <v>0</v>
      </c>
      <c r="L249">
        <v>14.7</v>
      </c>
      <c r="M249" t="s">
        <v>5763</v>
      </c>
      <c r="P249">
        <v>6900</v>
      </c>
      <c r="Q249" t="s">
        <v>357</v>
      </c>
      <c r="R249" t="s">
        <v>358</v>
      </c>
      <c r="Y249" t="s">
        <v>44</v>
      </c>
    </row>
    <row r="250" spans="1:25" x14ac:dyDescent="0.25">
      <c r="A250" t="s">
        <v>49</v>
      </c>
      <c r="B250" t="s">
        <v>5762</v>
      </c>
      <c r="C250" t="s">
        <v>4717</v>
      </c>
      <c r="D250" t="s">
        <v>5293</v>
      </c>
      <c r="E250" t="s">
        <v>5301</v>
      </c>
      <c r="F250" t="s">
        <v>5293</v>
      </c>
      <c r="G250" t="s">
        <v>5300</v>
      </c>
      <c r="H250" t="s">
        <v>5291</v>
      </c>
      <c r="I250">
        <v>1</v>
      </c>
      <c r="J250">
        <v>0</v>
      </c>
      <c r="K250">
        <v>0</v>
      </c>
      <c r="L250">
        <v>8.6999999999999993</v>
      </c>
      <c r="M250" t="s">
        <v>5761</v>
      </c>
      <c r="N250" t="s">
        <v>386</v>
      </c>
      <c r="O250" t="s">
        <v>387</v>
      </c>
      <c r="P250" t="s">
        <v>5760</v>
      </c>
      <c r="Q250" t="s">
        <v>37</v>
      </c>
      <c r="R250" t="s">
        <v>38</v>
      </c>
      <c r="Y250" t="s">
        <v>44</v>
      </c>
    </row>
    <row r="251" spans="1:25" x14ac:dyDescent="0.25">
      <c r="A251" t="s">
        <v>49</v>
      </c>
      <c r="B251" t="s">
        <v>5759</v>
      </c>
      <c r="C251" t="s">
        <v>4717</v>
      </c>
      <c r="D251" t="s">
        <v>5293</v>
      </c>
      <c r="E251" t="s">
        <v>5294</v>
      </c>
      <c r="F251" t="s">
        <v>5293</v>
      </c>
      <c r="G251" t="s">
        <v>5292</v>
      </c>
      <c r="H251" t="s">
        <v>5291</v>
      </c>
      <c r="I251">
        <v>1</v>
      </c>
      <c r="J251">
        <v>0</v>
      </c>
      <c r="K251">
        <v>0</v>
      </c>
      <c r="L251">
        <v>18.600000000000001</v>
      </c>
      <c r="M251" t="s">
        <v>5758</v>
      </c>
      <c r="N251" t="s">
        <v>351</v>
      </c>
      <c r="O251" t="s">
        <v>352</v>
      </c>
      <c r="P251">
        <v>19320</v>
      </c>
      <c r="Q251" t="s">
        <v>37</v>
      </c>
      <c r="R251" t="s">
        <v>38</v>
      </c>
      <c r="Y251" t="s">
        <v>44</v>
      </c>
    </row>
    <row r="252" spans="1:25" x14ac:dyDescent="0.25">
      <c r="A252" t="s">
        <v>49</v>
      </c>
      <c r="B252" t="s">
        <v>5757</v>
      </c>
      <c r="C252" t="s">
        <v>4717</v>
      </c>
      <c r="D252" t="s">
        <v>5293</v>
      </c>
      <c r="E252" t="s">
        <v>5301</v>
      </c>
      <c r="F252" t="s">
        <v>5293</v>
      </c>
      <c r="G252" t="s">
        <v>5300</v>
      </c>
      <c r="H252" t="s">
        <v>5291</v>
      </c>
      <c r="I252">
        <v>1</v>
      </c>
      <c r="J252">
        <v>0</v>
      </c>
      <c r="K252">
        <v>0</v>
      </c>
      <c r="L252">
        <v>10.9</v>
      </c>
      <c r="M252" t="s">
        <v>261</v>
      </c>
      <c r="O252" t="s">
        <v>521</v>
      </c>
      <c r="P252" t="s">
        <v>262</v>
      </c>
      <c r="Q252" t="s">
        <v>37</v>
      </c>
      <c r="R252" t="s">
        <v>38</v>
      </c>
      <c r="Y252" t="s">
        <v>44</v>
      </c>
    </row>
    <row r="253" spans="1:25" x14ac:dyDescent="0.25">
      <c r="A253" t="s">
        <v>26</v>
      </c>
      <c r="B253" t="s">
        <v>1505</v>
      </c>
      <c r="C253" t="s">
        <v>4717</v>
      </c>
      <c r="D253" t="s">
        <v>5293</v>
      </c>
      <c r="E253" t="s">
        <v>5294</v>
      </c>
      <c r="F253" t="s">
        <v>5293</v>
      </c>
      <c r="G253" t="s">
        <v>5292</v>
      </c>
      <c r="H253" t="s">
        <v>5291</v>
      </c>
      <c r="I253">
        <v>1</v>
      </c>
      <c r="J253">
        <v>0</v>
      </c>
      <c r="K253">
        <v>0</v>
      </c>
      <c r="L253">
        <v>12.5</v>
      </c>
      <c r="M253" t="s">
        <v>1506</v>
      </c>
      <c r="P253" t="s">
        <v>1507</v>
      </c>
      <c r="Q253" t="s">
        <v>1508</v>
      </c>
      <c r="R253" t="s">
        <v>358</v>
      </c>
      <c r="S253" s="4" t="s">
        <v>1509</v>
      </c>
      <c r="T253" s="4" t="s">
        <v>1510</v>
      </c>
      <c r="U253" t="s">
        <v>1511</v>
      </c>
      <c r="V253" t="s">
        <v>1512</v>
      </c>
      <c r="X253" t="s">
        <v>443</v>
      </c>
      <c r="Y253" t="s">
        <v>44</v>
      </c>
    </row>
    <row r="254" spans="1:25" x14ac:dyDescent="0.25">
      <c r="A254" t="s">
        <v>49</v>
      </c>
      <c r="B254" t="s">
        <v>5756</v>
      </c>
      <c r="C254" t="s">
        <v>4717</v>
      </c>
      <c r="D254" t="s">
        <v>5293</v>
      </c>
      <c r="E254" t="s">
        <v>95</v>
      </c>
      <c r="F254" t="s">
        <v>5293</v>
      </c>
      <c r="G254" t="s">
        <v>5304</v>
      </c>
      <c r="H254" t="s">
        <v>5303</v>
      </c>
      <c r="I254">
        <v>1</v>
      </c>
      <c r="J254">
        <v>0</v>
      </c>
      <c r="K254">
        <v>0</v>
      </c>
      <c r="L254">
        <v>26.9</v>
      </c>
      <c r="M254" t="s">
        <v>193</v>
      </c>
      <c r="N254" t="s">
        <v>182</v>
      </c>
      <c r="O254" t="s">
        <v>183</v>
      </c>
      <c r="Q254" t="s">
        <v>37</v>
      </c>
      <c r="R254" t="s">
        <v>38</v>
      </c>
      <c r="Y254" t="s">
        <v>44</v>
      </c>
    </row>
    <row r="255" spans="1:25" x14ac:dyDescent="0.25">
      <c r="A255" t="s">
        <v>49</v>
      </c>
      <c r="B255" t="s">
        <v>5755</v>
      </c>
      <c r="C255" t="s">
        <v>4717</v>
      </c>
      <c r="D255" t="s">
        <v>5293</v>
      </c>
      <c r="E255" t="s">
        <v>95</v>
      </c>
      <c r="F255" t="s">
        <v>5293</v>
      </c>
      <c r="G255" t="s">
        <v>5304</v>
      </c>
      <c r="H255" t="s">
        <v>5303</v>
      </c>
      <c r="I255">
        <v>1</v>
      </c>
      <c r="J255">
        <v>0</v>
      </c>
      <c r="K255">
        <v>0</v>
      </c>
      <c r="L255">
        <v>27.4</v>
      </c>
      <c r="M255" t="s">
        <v>55</v>
      </c>
      <c r="N255" t="s">
        <v>35</v>
      </c>
      <c r="O255" t="s">
        <v>36</v>
      </c>
      <c r="P255">
        <v>34208</v>
      </c>
      <c r="Q255" t="s">
        <v>37</v>
      </c>
      <c r="R255" t="s">
        <v>38</v>
      </c>
      <c r="S255" s="4" t="s">
        <v>5754</v>
      </c>
      <c r="T255" s="4" t="s">
        <v>5753</v>
      </c>
      <c r="V255" t="s">
        <v>5752</v>
      </c>
      <c r="Y255" t="s">
        <v>44</v>
      </c>
    </row>
    <row r="256" spans="1:25" x14ac:dyDescent="0.25">
      <c r="A256" t="s">
        <v>65</v>
      </c>
      <c r="B256" t="s">
        <v>1729</v>
      </c>
      <c r="C256" t="s">
        <v>4717</v>
      </c>
      <c r="D256" t="s">
        <v>5293</v>
      </c>
      <c r="E256" t="s">
        <v>71</v>
      </c>
      <c r="F256" t="s">
        <v>5293</v>
      </c>
      <c r="G256" t="s">
        <v>5293</v>
      </c>
      <c r="I256">
        <v>4</v>
      </c>
      <c r="J256" t="s">
        <v>71</v>
      </c>
      <c r="K256" t="s">
        <v>71</v>
      </c>
      <c r="L256">
        <v>0</v>
      </c>
      <c r="M256" t="s">
        <v>1730</v>
      </c>
      <c r="P256">
        <v>185</v>
      </c>
      <c r="Q256" t="s">
        <v>1731</v>
      </c>
      <c r="R256" t="s">
        <v>358</v>
      </c>
      <c r="S256" s="4" t="s">
        <v>1732</v>
      </c>
      <c r="T256" s="4" t="s">
        <v>1733</v>
      </c>
      <c r="U256" t="s">
        <v>1734</v>
      </c>
      <c r="V256" t="s">
        <v>1735</v>
      </c>
      <c r="W256">
        <v>1923</v>
      </c>
      <c r="X256" t="s">
        <v>78</v>
      </c>
      <c r="Y256" t="s">
        <v>44</v>
      </c>
    </row>
    <row r="257" spans="1:25" x14ac:dyDescent="0.25">
      <c r="A257" t="s">
        <v>49</v>
      </c>
      <c r="B257" t="s">
        <v>5751</v>
      </c>
      <c r="C257" t="s">
        <v>4717</v>
      </c>
      <c r="D257" t="s">
        <v>5293</v>
      </c>
      <c r="E257" t="s">
        <v>95</v>
      </c>
      <c r="F257" t="s">
        <v>5293</v>
      </c>
      <c r="G257" t="s">
        <v>5304</v>
      </c>
      <c r="H257" t="s">
        <v>5303</v>
      </c>
      <c r="I257">
        <v>1</v>
      </c>
      <c r="J257">
        <v>0</v>
      </c>
      <c r="K257">
        <v>0</v>
      </c>
      <c r="L257">
        <v>29</v>
      </c>
      <c r="M257" t="s">
        <v>5750</v>
      </c>
      <c r="N257" t="s">
        <v>1175</v>
      </c>
      <c r="O257" t="s">
        <v>1176</v>
      </c>
      <c r="P257" t="s">
        <v>5749</v>
      </c>
      <c r="Q257" t="s">
        <v>37</v>
      </c>
      <c r="R257" t="s">
        <v>38</v>
      </c>
      <c r="Y257" t="s">
        <v>44</v>
      </c>
    </row>
    <row r="258" spans="1:25" x14ac:dyDescent="0.25">
      <c r="A258" t="s">
        <v>49</v>
      </c>
      <c r="B258" t="s">
        <v>5748</v>
      </c>
      <c r="C258" t="s">
        <v>4717</v>
      </c>
      <c r="D258" t="s">
        <v>5293</v>
      </c>
      <c r="E258" t="s">
        <v>5301</v>
      </c>
      <c r="F258" t="s">
        <v>5293</v>
      </c>
      <c r="G258" t="s">
        <v>5300</v>
      </c>
      <c r="H258" t="s">
        <v>5291</v>
      </c>
      <c r="I258">
        <v>1</v>
      </c>
      <c r="J258">
        <v>0</v>
      </c>
      <c r="K258">
        <v>0</v>
      </c>
      <c r="L258">
        <v>2.2999999999999998</v>
      </c>
      <c r="M258" t="s">
        <v>5747</v>
      </c>
      <c r="P258">
        <v>92200</v>
      </c>
      <c r="Q258" t="s">
        <v>3976</v>
      </c>
      <c r="R258" t="s">
        <v>358</v>
      </c>
      <c r="V258" t="s">
        <v>5746</v>
      </c>
      <c r="Y258" t="s">
        <v>44</v>
      </c>
    </row>
    <row r="259" spans="1:25" x14ac:dyDescent="0.25">
      <c r="A259" t="s">
        <v>49</v>
      </c>
      <c r="B259" t="s">
        <v>5745</v>
      </c>
      <c r="C259" t="s">
        <v>4717</v>
      </c>
      <c r="D259" t="s">
        <v>5293</v>
      </c>
      <c r="E259" t="s">
        <v>5407</v>
      </c>
      <c r="F259" t="s">
        <v>5293</v>
      </c>
      <c r="G259" t="s">
        <v>5406</v>
      </c>
      <c r="H259" t="s">
        <v>5291</v>
      </c>
      <c r="I259">
        <v>1</v>
      </c>
      <c r="J259">
        <v>0</v>
      </c>
      <c r="K259">
        <v>0</v>
      </c>
      <c r="L259">
        <v>14.4</v>
      </c>
      <c r="M259" t="s">
        <v>985</v>
      </c>
      <c r="N259" t="s">
        <v>710</v>
      </c>
      <c r="O259" t="s">
        <v>711</v>
      </c>
      <c r="P259" t="s">
        <v>5744</v>
      </c>
      <c r="Q259" t="s">
        <v>37</v>
      </c>
      <c r="R259" t="s">
        <v>38</v>
      </c>
      <c r="Y259" t="s">
        <v>44</v>
      </c>
    </row>
    <row r="260" spans="1:25" x14ac:dyDescent="0.25">
      <c r="A260" t="s">
        <v>49</v>
      </c>
      <c r="B260" t="s">
        <v>5743</v>
      </c>
      <c r="C260" t="s">
        <v>4717</v>
      </c>
      <c r="D260" t="s">
        <v>5293</v>
      </c>
      <c r="E260" t="s">
        <v>95</v>
      </c>
      <c r="F260" t="s">
        <v>5293</v>
      </c>
      <c r="G260" t="s">
        <v>5304</v>
      </c>
      <c r="H260" t="s">
        <v>5303</v>
      </c>
      <c r="I260">
        <v>1</v>
      </c>
      <c r="J260">
        <v>0</v>
      </c>
      <c r="K260">
        <v>0</v>
      </c>
      <c r="L260">
        <v>23.3</v>
      </c>
      <c r="M260" t="s">
        <v>1106</v>
      </c>
      <c r="N260" t="s">
        <v>881</v>
      </c>
      <c r="O260" t="s">
        <v>882</v>
      </c>
      <c r="P260" t="s">
        <v>5742</v>
      </c>
      <c r="Q260" t="s">
        <v>37</v>
      </c>
      <c r="R260" t="s">
        <v>38</v>
      </c>
      <c r="Y260" t="s">
        <v>44</v>
      </c>
    </row>
    <row r="261" spans="1:25" x14ac:dyDescent="0.25">
      <c r="A261" t="s">
        <v>49</v>
      </c>
      <c r="B261" t="s">
        <v>5741</v>
      </c>
      <c r="C261" t="s">
        <v>4717</v>
      </c>
      <c r="D261" t="s">
        <v>5293</v>
      </c>
      <c r="E261" t="s">
        <v>5294</v>
      </c>
      <c r="F261" t="s">
        <v>5293</v>
      </c>
      <c r="G261" t="s">
        <v>5292</v>
      </c>
      <c r="H261" t="s">
        <v>5291</v>
      </c>
      <c r="I261">
        <v>1</v>
      </c>
      <c r="J261">
        <v>0</v>
      </c>
      <c r="K261">
        <v>0</v>
      </c>
      <c r="L261">
        <v>14.2</v>
      </c>
      <c r="M261" t="s">
        <v>4010</v>
      </c>
      <c r="N261" t="s">
        <v>73</v>
      </c>
      <c r="O261" t="s">
        <v>74</v>
      </c>
      <c r="P261">
        <v>22150</v>
      </c>
      <c r="Q261" t="s">
        <v>37</v>
      </c>
      <c r="R261" t="s">
        <v>38</v>
      </c>
      <c r="Y261" t="s">
        <v>44</v>
      </c>
    </row>
    <row r="262" spans="1:25" x14ac:dyDescent="0.25">
      <c r="A262" t="s">
        <v>49</v>
      </c>
      <c r="B262" t="s">
        <v>5740</v>
      </c>
      <c r="C262" t="s">
        <v>4717</v>
      </c>
      <c r="D262" t="s">
        <v>5293</v>
      </c>
      <c r="E262" t="s">
        <v>5301</v>
      </c>
      <c r="F262" t="s">
        <v>5293</v>
      </c>
      <c r="G262" t="s">
        <v>5300</v>
      </c>
      <c r="H262" t="s">
        <v>5291</v>
      </c>
      <c r="I262">
        <v>1</v>
      </c>
      <c r="J262">
        <v>0</v>
      </c>
      <c r="K262">
        <v>0</v>
      </c>
      <c r="L262">
        <v>15.1</v>
      </c>
      <c r="M262" t="s">
        <v>5739</v>
      </c>
      <c r="N262" t="s">
        <v>1175</v>
      </c>
      <c r="O262" t="s">
        <v>1176</v>
      </c>
      <c r="P262" t="s">
        <v>5738</v>
      </c>
      <c r="Q262" t="s">
        <v>37</v>
      </c>
      <c r="R262" t="s">
        <v>38</v>
      </c>
      <c r="Y262" t="s">
        <v>44</v>
      </c>
    </row>
    <row r="263" spans="1:25" x14ac:dyDescent="0.25">
      <c r="A263" t="s">
        <v>65</v>
      </c>
      <c r="B263" t="s">
        <v>1528</v>
      </c>
      <c r="C263" t="s">
        <v>4717</v>
      </c>
      <c r="D263" t="s">
        <v>5293</v>
      </c>
      <c r="E263" t="s">
        <v>1736</v>
      </c>
      <c r="F263" t="s">
        <v>5293</v>
      </c>
      <c r="G263" t="s">
        <v>5737</v>
      </c>
      <c r="I263">
        <v>1</v>
      </c>
      <c r="J263" t="s">
        <v>71</v>
      </c>
      <c r="K263" t="s">
        <v>71</v>
      </c>
      <c r="L263">
        <v>0</v>
      </c>
      <c r="M263" t="s">
        <v>814</v>
      </c>
      <c r="P263" t="s">
        <v>1529</v>
      </c>
      <c r="Q263" t="s">
        <v>816</v>
      </c>
      <c r="R263" t="s">
        <v>238</v>
      </c>
      <c r="S263" s="4" t="s">
        <v>1530</v>
      </c>
      <c r="T263" s="4" t="s">
        <v>1531</v>
      </c>
      <c r="V263" t="s">
        <v>1532</v>
      </c>
      <c r="W263">
        <v>1948</v>
      </c>
      <c r="X263" t="s">
        <v>108</v>
      </c>
      <c r="Y263" t="s">
        <v>44</v>
      </c>
    </row>
    <row r="264" spans="1:25" x14ac:dyDescent="0.25">
      <c r="A264" t="s">
        <v>49</v>
      </c>
      <c r="B264" t="s">
        <v>5736</v>
      </c>
      <c r="C264" t="s">
        <v>4717</v>
      </c>
      <c r="D264" t="s">
        <v>5293</v>
      </c>
      <c r="E264" t="s">
        <v>5301</v>
      </c>
      <c r="F264" t="s">
        <v>5293</v>
      </c>
      <c r="G264" t="s">
        <v>5300</v>
      </c>
      <c r="H264" t="s">
        <v>5291</v>
      </c>
      <c r="I264">
        <v>1</v>
      </c>
      <c r="J264">
        <v>0</v>
      </c>
      <c r="K264">
        <v>0</v>
      </c>
      <c r="L264">
        <v>8</v>
      </c>
      <c r="M264" t="s">
        <v>1808</v>
      </c>
      <c r="N264" t="s">
        <v>197</v>
      </c>
      <c r="O264" t="s">
        <v>198</v>
      </c>
      <c r="P264">
        <v>12553</v>
      </c>
      <c r="Q264" t="s">
        <v>37</v>
      </c>
      <c r="R264" t="s">
        <v>38</v>
      </c>
      <c r="Y264" t="s">
        <v>44</v>
      </c>
    </row>
    <row r="265" spans="1:25" x14ac:dyDescent="0.25">
      <c r="A265" t="s">
        <v>49</v>
      </c>
      <c r="B265" t="s">
        <v>5735</v>
      </c>
      <c r="C265" t="s">
        <v>4717</v>
      </c>
      <c r="D265" t="s">
        <v>5293</v>
      </c>
      <c r="E265" t="s">
        <v>95</v>
      </c>
      <c r="F265" t="s">
        <v>5293</v>
      </c>
      <c r="G265" t="s">
        <v>5304</v>
      </c>
      <c r="H265" t="s">
        <v>5303</v>
      </c>
      <c r="I265">
        <v>1</v>
      </c>
      <c r="J265">
        <v>0</v>
      </c>
      <c r="K265">
        <v>0</v>
      </c>
      <c r="L265">
        <v>29.5</v>
      </c>
      <c r="M265" t="s">
        <v>5734</v>
      </c>
      <c r="N265" t="s">
        <v>301</v>
      </c>
      <c r="O265" t="s">
        <v>302</v>
      </c>
      <c r="P265" t="s">
        <v>5733</v>
      </c>
      <c r="Q265" t="s">
        <v>37</v>
      </c>
      <c r="R265" t="s">
        <v>38</v>
      </c>
      <c r="V265" t="s">
        <v>5732</v>
      </c>
      <c r="Y265" t="s">
        <v>44</v>
      </c>
    </row>
    <row r="266" spans="1:25" x14ac:dyDescent="0.25">
      <c r="A266" t="s">
        <v>26</v>
      </c>
      <c r="B266" t="s">
        <v>2108</v>
      </c>
      <c r="C266" t="s">
        <v>4717</v>
      </c>
      <c r="D266" t="s">
        <v>5293</v>
      </c>
      <c r="E266" t="s">
        <v>4716</v>
      </c>
      <c r="F266" t="s">
        <v>5293</v>
      </c>
      <c r="G266" t="s">
        <v>5298</v>
      </c>
      <c r="H266" t="s">
        <v>5291</v>
      </c>
      <c r="I266">
        <v>1</v>
      </c>
      <c r="J266">
        <v>0</v>
      </c>
      <c r="K266">
        <v>0</v>
      </c>
      <c r="L266">
        <v>19.7</v>
      </c>
      <c r="M266" t="s">
        <v>2109</v>
      </c>
      <c r="P266" t="s">
        <v>2110</v>
      </c>
      <c r="Q266" t="s">
        <v>357</v>
      </c>
      <c r="R266" t="s">
        <v>358</v>
      </c>
      <c r="S266" s="4">
        <f>41-58-158-8787</f>
        <v>-8962</v>
      </c>
      <c r="T266" s="4">
        <f>41-58-158-8785</f>
        <v>-8960</v>
      </c>
      <c r="U266" t="s">
        <v>2111</v>
      </c>
      <c r="V266" t="s">
        <v>2112</v>
      </c>
      <c r="W266">
        <v>1969</v>
      </c>
      <c r="X266" t="s">
        <v>443</v>
      </c>
      <c r="Y266" t="s">
        <v>44</v>
      </c>
    </row>
    <row r="267" spans="1:25" x14ac:dyDescent="0.25">
      <c r="A267" t="s">
        <v>49</v>
      </c>
      <c r="B267" t="s">
        <v>4859</v>
      </c>
      <c r="C267" t="s">
        <v>4717</v>
      </c>
      <c r="D267" t="s">
        <v>5293</v>
      </c>
      <c r="E267" t="s">
        <v>5294</v>
      </c>
      <c r="F267" t="s">
        <v>5293</v>
      </c>
      <c r="G267" t="s">
        <v>5292</v>
      </c>
      <c r="H267" t="s">
        <v>5291</v>
      </c>
      <c r="I267">
        <v>1</v>
      </c>
      <c r="J267">
        <v>0</v>
      </c>
      <c r="K267">
        <v>0</v>
      </c>
      <c r="L267">
        <v>17.8</v>
      </c>
      <c r="M267" t="s">
        <v>1106</v>
      </c>
      <c r="N267" t="s">
        <v>881</v>
      </c>
      <c r="O267" t="s">
        <v>882</v>
      </c>
      <c r="P267">
        <v>37212</v>
      </c>
      <c r="Q267" t="s">
        <v>37</v>
      </c>
      <c r="R267" t="s">
        <v>38</v>
      </c>
      <c r="Y267" t="s">
        <v>44</v>
      </c>
    </row>
    <row r="268" spans="1:25" x14ac:dyDescent="0.25">
      <c r="A268" t="s">
        <v>49</v>
      </c>
      <c r="B268" t="s">
        <v>5731</v>
      </c>
      <c r="C268" t="s">
        <v>4717</v>
      </c>
      <c r="D268" t="s">
        <v>5293</v>
      </c>
      <c r="E268" t="s">
        <v>5301</v>
      </c>
      <c r="F268" t="s">
        <v>5293</v>
      </c>
      <c r="G268" t="s">
        <v>5300</v>
      </c>
      <c r="H268" t="s">
        <v>5291</v>
      </c>
      <c r="I268">
        <v>1</v>
      </c>
      <c r="J268">
        <v>0</v>
      </c>
      <c r="K268">
        <v>0</v>
      </c>
      <c r="L268">
        <v>18.2</v>
      </c>
      <c r="M268" t="s">
        <v>5730</v>
      </c>
      <c r="P268" t="s">
        <v>5729</v>
      </c>
      <c r="Q268" t="s">
        <v>432</v>
      </c>
      <c r="R268" t="s">
        <v>38</v>
      </c>
      <c r="Y268" t="s">
        <v>44</v>
      </c>
    </row>
    <row r="269" spans="1:25" x14ac:dyDescent="0.25">
      <c r="A269" t="s">
        <v>49</v>
      </c>
      <c r="B269" t="s">
        <v>5728</v>
      </c>
      <c r="C269" t="s">
        <v>4717</v>
      </c>
      <c r="D269" t="s">
        <v>5293</v>
      </c>
      <c r="E269" t="s">
        <v>95</v>
      </c>
      <c r="F269" t="s">
        <v>5293</v>
      </c>
      <c r="G269" t="s">
        <v>5304</v>
      </c>
      <c r="H269" t="s">
        <v>5303</v>
      </c>
      <c r="I269">
        <v>1</v>
      </c>
      <c r="J269">
        <v>0</v>
      </c>
      <c r="K269">
        <v>0</v>
      </c>
      <c r="L269">
        <v>24.5</v>
      </c>
      <c r="M269" t="s">
        <v>704</v>
      </c>
      <c r="N269" t="s">
        <v>881</v>
      </c>
      <c r="O269" t="s">
        <v>882</v>
      </c>
      <c r="P269">
        <v>37311</v>
      </c>
      <c r="Q269" t="s">
        <v>37</v>
      </c>
      <c r="R269" t="s">
        <v>38</v>
      </c>
      <c r="Y269" t="s">
        <v>44</v>
      </c>
    </row>
    <row r="270" spans="1:25" x14ac:dyDescent="0.25">
      <c r="A270" t="s">
        <v>49</v>
      </c>
      <c r="B270" t="s">
        <v>5727</v>
      </c>
      <c r="C270" t="s">
        <v>4717</v>
      </c>
      <c r="D270" t="s">
        <v>5293</v>
      </c>
      <c r="E270" t="s">
        <v>5348</v>
      </c>
      <c r="F270" t="s">
        <v>5293</v>
      </c>
      <c r="G270" t="s">
        <v>5347</v>
      </c>
      <c r="H270" t="s">
        <v>5291</v>
      </c>
      <c r="I270">
        <v>1</v>
      </c>
      <c r="J270">
        <v>0</v>
      </c>
      <c r="K270">
        <v>0</v>
      </c>
      <c r="L270">
        <v>14.7</v>
      </c>
      <c r="M270" t="s">
        <v>762</v>
      </c>
      <c r="N270" t="s">
        <v>756</v>
      </c>
      <c r="O270" t="s">
        <v>757</v>
      </c>
      <c r="P270" t="s">
        <v>5726</v>
      </c>
      <c r="Q270" t="s">
        <v>37</v>
      </c>
      <c r="R270" t="s">
        <v>38</v>
      </c>
      <c r="S270" s="4" t="s">
        <v>5725</v>
      </c>
      <c r="T270" s="4" t="s">
        <v>5724</v>
      </c>
      <c r="Y270" t="s">
        <v>44</v>
      </c>
    </row>
    <row r="271" spans="1:25" x14ac:dyDescent="0.25">
      <c r="A271" t="s">
        <v>49</v>
      </c>
      <c r="B271" t="s">
        <v>5723</v>
      </c>
      <c r="C271" t="s">
        <v>4717</v>
      </c>
      <c r="D271" t="s">
        <v>5293</v>
      </c>
      <c r="E271" t="s">
        <v>5301</v>
      </c>
      <c r="F271" t="s">
        <v>5293</v>
      </c>
      <c r="G271" t="s">
        <v>5300</v>
      </c>
      <c r="H271" t="s">
        <v>5306</v>
      </c>
      <c r="I271">
        <v>1</v>
      </c>
      <c r="J271">
        <v>0</v>
      </c>
      <c r="K271">
        <v>0</v>
      </c>
      <c r="L271">
        <v>22.7</v>
      </c>
      <c r="M271" t="s">
        <v>2860</v>
      </c>
      <c r="P271" t="s">
        <v>3064</v>
      </c>
      <c r="Q271" t="s">
        <v>1426</v>
      </c>
      <c r="R271" t="s">
        <v>38</v>
      </c>
      <c r="Y271" t="s">
        <v>44</v>
      </c>
    </row>
    <row r="272" spans="1:25" x14ac:dyDescent="0.25">
      <c r="A272" t="s">
        <v>49</v>
      </c>
      <c r="B272" t="s">
        <v>5722</v>
      </c>
      <c r="C272" t="s">
        <v>4717</v>
      </c>
      <c r="D272" t="s">
        <v>5293</v>
      </c>
      <c r="E272" t="s">
        <v>5301</v>
      </c>
      <c r="F272" t="s">
        <v>5293</v>
      </c>
      <c r="G272" t="s">
        <v>5300</v>
      </c>
      <c r="H272" t="s">
        <v>5291</v>
      </c>
      <c r="I272">
        <v>1</v>
      </c>
      <c r="J272">
        <v>0</v>
      </c>
      <c r="K272">
        <v>0</v>
      </c>
      <c r="L272">
        <v>15.7</v>
      </c>
      <c r="M272" t="s">
        <v>934</v>
      </c>
      <c r="N272" t="s">
        <v>277</v>
      </c>
      <c r="O272" t="s">
        <v>278</v>
      </c>
      <c r="P272" t="s">
        <v>5721</v>
      </c>
      <c r="Q272" t="s">
        <v>37</v>
      </c>
      <c r="R272" t="s">
        <v>38</v>
      </c>
      <c r="S272" s="4" t="s">
        <v>5720</v>
      </c>
      <c r="V272" t="s">
        <v>5719</v>
      </c>
      <c r="Y272" t="s">
        <v>44</v>
      </c>
    </row>
    <row r="273" spans="1:25" x14ac:dyDescent="0.25">
      <c r="A273" t="s">
        <v>49</v>
      </c>
      <c r="B273" t="s">
        <v>5718</v>
      </c>
      <c r="C273" t="s">
        <v>4717</v>
      </c>
      <c r="D273" t="s">
        <v>5293</v>
      </c>
      <c r="E273" t="s">
        <v>5301</v>
      </c>
      <c r="F273" t="s">
        <v>5293</v>
      </c>
      <c r="G273" t="s">
        <v>5300</v>
      </c>
      <c r="H273" t="s">
        <v>5291</v>
      </c>
      <c r="I273">
        <v>1</v>
      </c>
      <c r="J273">
        <v>0</v>
      </c>
      <c r="K273">
        <v>0</v>
      </c>
      <c r="L273">
        <v>6.4</v>
      </c>
      <c r="M273" t="s">
        <v>5717</v>
      </c>
      <c r="N273" t="s">
        <v>115</v>
      </c>
      <c r="O273" t="s">
        <v>116</v>
      </c>
      <c r="P273">
        <v>49007</v>
      </c>
      <c r="Q273" t="s">
        <v>37</v>
      </c>
      <c r="R273" t="s">
        <v>38</v>
      </c>
      <c r="Y273" t="s">
        <v>44</v>
      </c>
    </row>
    <row r="274" spans="1:25" x14ac:dyDescent="0.25">
      <c r="A274" t="s">
        <v>49</v>
      </c>
      <c r="B274" t="s">
        <v>5716</v>
      </c>
      <c r="C274" t="s">
        <v>4717</v>
      </c>
      <c r="D274" t="s">
        <v>5293</v>
      </c>
      <c r="E274" t="s">
        <v>95</v>
      </c>
      <c r="F274" t="s">
        <v>5293</v>
      </c>
      <c r="G274" t="s">
        <v>5304</v>
      </c>
      <c r="H274" t="s">
        <v>5303</v>
      </c>
      <c r="I274">
        <v>1</v>
      </c>
      <c r="J274">
        <v>0</v>
      </c>
      <c r="K274">
        <v>0</v>
      </c>
      <c r="L274">
        <v>28.2</v>
      </c>
      <c r="M274" t="s">
        <v>5715</v>
      </c>
      <c r="N274" t="s">
        <v>873</v>
      </c>
      <c r="O274" t="s">
        <v>874</v>
      </c>
      <c r="P274">
        <v>53095</v>
      </c>
      <c r="Q274" t="s">
        <v>37</v>
      </c>
      <c r="R274" t="s">
        <v>38</v>
      </c>
      <c r="Y274" t="s">
        <v>44</v>
      </c>
    </row>
    <row r="275" spans="1:25" x14ac:dyDescent="0.25">
      <c r="A275" t="s">
        <v>49</v>
      </c>
      <c r="B275" t="s">
        <v>5714</v>
      </c>
      <c r="C275" t="s">
        <v>4717</v>
      </c>
      <c r="D275" t="s">
        <v>5293</v>
      </c>
      <c r="E275" t="s">
        <v>5301</v>
      </c>
      <c r="F275" t="s">
        <v>5293</v>
      </c>
      <c r="G275" t="s">
        <v>5300</v>
      </c>
      <c r="H275" t="s">
        <v>5291</v>
      </c>
      <c r="I275">
        <v>1</v>
      </c>
      <c r="J275">
        <v>0</v>
      </c>
      <c r="K275">
        <v>0</v>
      </c>
      <c r="L275">
        <v>15.7</v>
      </c>
      <c r="M275" t="s">
        <v>193</v>
      </c>
      <c r="Q275" t="s">
        <v>37</v>
      </c>
      <c r="R275" t="s">
        <v>38</v>
      </c>
      <c r="Y275" t="s">
        <v>44</v>
      </c>
    </row>
    <row r="276" spans="1:25" x14ac:dyDescent="0.25">
      <c r="A276" t="s">
        <v>49</v>
      </c>
      <c r="B276" t="s">
        <v>5713</v>
      </c>
      <c r="C276" t="s">
        <v>4717</v>
      </c>
      <c r="D276" t="s">
        <v>5293</v>
      </c>
      <c r="E276" t="s">
        <v>5301</v>
      </c>
      <c r="F276" t="s">
        <v>5293</v>
      </c>
      <c r="G276" t="s">
        <v>5300</v>
      </c>
      <c r="H276" t="s">
        <v>5291</v>
      </c>
      <c r="I276">
        <v>1</v>
      </c>
      <c r="J276">
        <v>0</v>
      </c>
      <c r="K276">
        <v>0</v>
      </c>
      <c r="L276">
        <v>19.600000000000001</v>
      </c>
      <c r="M276" t="s">
        <v>5712</v>
      </c>
      <c r="N276" t="s">
        <v>805</v>
      </c>
      <c r="O276" t="s">
        <v>806</v>
      </c>
      <c r="P276">
        <v>60069</v>
      </c>
      <c r="Q276" t="s">
        <v>37</v>
      </c>
      <c r="R276" t="s">
        <v>38</v>
      </c>
      <c r="S276" s="4" t="s">
        <v>5711</v>
      </c>
      <c r="V276" t="s">
        <v>5710</v>
      </c>
      <c r="Y276" t="s">
        <v>44</v>
      </c>
    </row>
    <row r="277" spans="1:25" x14ac:dyDescent="0.25">
      <c r="A277" t="s">
        <v>49</v>
      </c>
      <c r="B277" t="s">
        <v>5709</v>
      </c>
      <c r="C277" t="s">
        <v>4717</v>
      </c>
      <c r="D277" t="s">
        <v>5293</v>
      </c>
      <c r="E277" t="s">
        <v>4716</v>
      </c>
      <c r="F277" t="s">
        <v>5293</v>
      </c>
      <c r="G277" t="s">
        <v>5298</v>
      </c>
      <c r="H277" t="s">
        <v>5291</v>
      </c>
      <c r="I277">
        <v>1</v>
      </c>
      <c r="J277">
        <v>0</v>
      </c>
      <c r="K277">
        <v>0</v>
      </c>
      <c r="L277">
        <v>21.5</v>
      </c>
      <c r="M277" t="s">
        <v>2374</v>
      </c>
      <c r="O277" t="s">
        <v>1661</v>
      </c>
      <c r="P277">
        <v>76102</v>
      </c>
      <c r="Q277" t="s">
        <v>37</v>
      </c>
      <c r="R277" t="s">
        <v>38</v>
      </c>
      <c r="S277" s="4" t="s">
        <v>5708</v>
      </c>
      <c r="T277" s="4" t="s">
        <v>5707</v>
      </c>
      <c r="Y277" t="s">
        <v>44</v>
      </c>
    </row>
    <row r="278" spans="1:25" x14ac:dyDescent="0.25">
      <c r="A278" t="s">
        <v>49</v>
      </c>
      <c r="B278" t="s">
        <v>5706</v>
      </c>
      <c r="C278" t="s">
        <v>4717</v>
      </c>
      <c r="D278" t="s">
        <v>5293</v>
      </c>
      <c r="E278" t="s">
        <v>5301</v>
      </c>
      <c r="F278" t="s">
        <v>5293</v>
      </c>
      <c r="G278" t="s">
        <v>5300</v>
      </c>
      <c r="H278" t="s">
        <v>5291</v>
      </c>
      <c r="I278">
        <v>2</v>
      </c>
      <c r="J278">
        <v>0</v>
      </c>
      <c r="K278">
        <v>0</v>
      </c>
      <c r="L278">
        <v>6.2</v>
      </c>
      <c r="M278" t="s">
        <v>1241</v>
      </c>
      <c r="N278" t="s">
        <v>228</v>
      </c>
      <c r="O278" t="s">
        <v>229</v>
      </c>
      <c r="P278" t="s">
        <v>5705</v>
      </c>
      <c r="Q278" t="s">
        <v>37</v>
      </c>
      <c r="R278" t="s">
        <v>38</v>
      </c>
      <c r="S278" s="4" t="s">
        <v>5704</v>
      </c>
      <c r="Y278" t="s">
        <v>44</v>
      </c>
    </row>
    <row r="279" spans="1:25" x14ac:dyDescent="0.25">
      <c r="A279" t="s">
        <v>49</v>
      </c>
      <c r="B279" t="s">
        <v>5703</v>
      </c>
      <c r="C279" t="s">
        <v>4717</v>
      </c>
      <c r="D279" t="s">
        <v>5293</v>
      </c>
      <c r="E279" t="s">
        <v>5294</v>
      </c>
      <c r="F279" t="s">
        <v>5293</v>
      </c>
      <c r="G279" t="s">
        <v>5292</v>
      </c>
      <c r="H279" t="s">
        <v>5291</v>
      </c>
      <c r="I279">
        <v>1</v>
      </c>
      <c r="J279">
        <v>0</v>
      </c>
      <c r="K279">
        <v>0</v>
      </c>
      <c r="L279">
        <v>13.3</v>
      </c>
      <c r="M279" t="s">
        <v>1149</v>
      </c>
      <c r="N279" t="s">
        <v>35</v>
      </c>
      <c r="O279" t="s">
        <v>36</v>
      </c>
      <c r="P279">
        <v>32919</v>
      </c>
      <c r="Q279" t="s">
        <v>37</v>
      </c>
      <c r="R279" t="s">
        <v>38</v>
      </c>
      <c r="S279" s="4" t="s">
        <v>5702</v>
      </c>
      <c r="V279" t="s">
        <v>5701</v>
      </c>
      <c r="Y279" t="s">
        <v>44</v>
      </c>
    </row>
    <row r="280" spans="1:25" x14ac:dyDescent="0.25">
      <c r="A280" t="s">
        <v>49</v>
      </c>
      <c r="B280" t="s">
        <v>5700</v>
      </c>
      <c r="C280" t="s">
        <v>4717</v>
      </c>
      <c r="D280" t="s">
        <v>5293</v>
      </c>
      <c r="E280" t="s">
        <v>5365</v>
      </c>
      <c r="F280" t="s">
        <v>5293</v>
      </c>
      <c r="G280" t="s">
        <v>5364</v>
      </c>
      <c r="H280" t="s">
        <v>5363</v>
      </c>
      <c r="I280">
        <v>1</v>
      </c>
      <c r="J280">
        <v>0</v>
      </c>
      <c r="K280">
        <v>0</v>
      </c>
      <c r="L280">
        <v>21.7</v>
      </c>
      <c r="M280" t="s">
        <v>938</v>
      </c>
      <c r="N280" t="s">
        <v>123</v>
      </c>
      <c r="O280" t="s">
        <v>124</v>
      </c>
      <c r="P280">
        <v>92707</v>
      </c>
      <c r="Q280" t="s">
        <v>37</v>
      </c>
      <c r="R280" t="s">
        <v>38</v>
      </c>
      <c r="Y280" t="s">
        <v>44</v>
      </c>
    </row>
    <row r="281" spans="1:25" x14ac:dyDescent="0.25">
      <c r="A281" t="s">
        <v>49</v>
      </c>
      <c r="B281" t="s">
        <v>5699</v>
      </c>
      <c r="C281" t="s">
        <v>4717</v>
      </c>
      <c r="D281" t="s">
        <v>5293</v>
      </c>
      <c r="E281" t="s">
        <v>5365</v>
      </c>
      <c r="F281" t="s">
        <v>5293</v>
      </c>
      <c r="G281" t="s">
        <v>5364</v>
      </c>
      <c r="H281" t="s">
        <v>5363</v>
      </c>
      <c r="I281">
        <v>1</v>
      </c>
      <c r="J281">
        <v>0</v>
      </c>
      <c r="K281">
        <v>0</v>
      </c>
      <c r="L281">
        <v>18.8</v>
      </c>
      <c r="M281" t="s">
        <v>5698</v>
      </c>
      <c r="N281" t="s">
        <v>767</v>
      </c>
      <c r="O281" t="s">
        <v>768</v>
      </c>
      <c r="P281">
        <v>46545</v>
      </c>
      <c r="Q281" t="s">
        <v>37</v>
      </c>
      <c r="R281" t="s">
        <v>38</v>
      </c>
      <c r="Y281" t="s">
        <v>44</v>
      </c>
    </row>
    <row r="282" spans="1:25" x14ac:dyDescent="0.25">
      <c r="A282" t="s">
        <v>49</v>
      </c>
      <c r="B282" t="s">
        <v>5697</v>
      </c>
      <c r="C282" t="s">
        <v>4717</v>
      </c>
      <c r="D282" t="s">
        <v>5293</v>
      </c>
      <c r="E282" t="s">
        <v>5301</v>
      </c>
      <c r="F282" t="s">
        <v>5293</v>
      </c>
      <c r="G282" t="s">
        <v>5300</v>
      </c>
      <c r="H282" t="s">
        <v>5291</v>
      </c>
      <c r="I282">
        <v>1</v>
      </c>
      <c r="J282">
        <v>0</v>
      </c>
      <c r="K282">
        <v>0</v>
      </c>
      <c r="L282">
        <v>12.6</v>
      </c>
      <c r="M282" t="s">
        <v>193</v>
      </c>
      <c r="Q282" t="s">
        <v>457</v>
      </c>
      <c r="R282" t="s">
        <v>383</v>
      </c>
      <c r="Y282" t="s">
        <v>44</v>
      </c>
    </row>
    <row r="283" spans="1:25" x14ac:dyDescent="0.25">
      <c r="A283" t="s">
        <v>49</v>
      </c>
      <c r="B283" t="s">
        <v>5696</v>
      </c>
      <c r="C283" t="s">
        <v>4717</v>
      </c>
      <c r="D283" t="s">
        <v>5293</v>
      </c>
      <c r="E283" t="s">
        <v>4716</v>
      </c>
      <c r="F283" t="s">
        <v>5293</v>
      </c>
      <c r="G283" t="s">
        <v>5298</v>
      </c>
      <c r="H283" t="s">
        <v>5291</v>
      </c>
      <c r="I283">
        <v>1</v>
      </c>
      <c r="J283">
        <v>0</v>
      </c>
      <c r="K283">
        <v>0</v>
      </c>
      <c r="L283">
        <v>19.899999999999999</v>
      </c>
      <c r="M283" t="s">
        <v>276</v>
      </c>
      <c r="N283" t="s">
        <v>277</v>
      </c>
      <c r="O283" t="s">
        <v>278</v>
      </c>
      <c r="P283" t="s">
        <v>5695</v>
      </c>
      <c r="Q283" t="s">
        <v>37</v>
      </c>
      <c r="R283" t="s">
        <v>38</v>
      </c>
      <c r="S283" s="4" t="s">
        <v>5694</v>
      </c>
      <c r="T283" s="4" t="s">
        <v>5693</v>
      </c>
      <c r="U283" t="s">
        <v>5692</v>
      </c>
      <c r="V283" t="s">
        <v>5691</v>
      </c>
      <c r="Y283" t="s">
        <v>44</v>
      </c>
    </row>
    <row r="284" spans="1:25" x14ac:dyDescent="0.25">
      <c r="A284" t="s">
        <v>49</v>
      </c>
      <c r="B284" t="s">
        <v>5690</v>
      </c>
      <c r="C284" t="s">
        <v>4717</v>
      </c>
      <c r="D284" t="s">
        <v>5293</v>
      </c>
      <c r="E284" t="s">
        <v>5301</v>
      </c>
      <c r="F284" t="s">
        <v>5293</v>
      </c>
      <c r="G284" t="s">
        <v>5300</v>
      </c>
      <c r="H284" t="s">
        <v>5306</v>
      </c>
      <c r="I284">
        <v>1</v>
      </c>
      <c r="J284">
        <v>0</v>
      </c>
      <c r="K284">
        <v>0</v>
      </c>
      <c r="L284">
        <v>24.3</v>
      </c>
      <c r="M284" t="s">
        <v>5689</v>
      </c>
      <c r="N284" t="s">
        <v>386</v>
      </c>
      <c r="O284" t="s">
        <v>387</v>
      </c>
      <c r="P284" t="s">
        <v>5688</v>
      </c>
      <c r="Q284" t="s">
        <v>37</v>
      </c>
      <c r="R284" t="s">
        <v>38</v>
      </c>
      <c r="S284" s="4" t="s">
        <v>5687</v>
      </c>
      <c r="T284" s="4" t="s">
        <v>5686</v>
      </c>
      <c r="V284" t="s">
        <v>5685</v>
      </c>
      <c r="Y284" t="s">
        <v>44</v>
      </c>
    </row>
    <row r="285" spans="1:25" x14ac:dyDescent="0.25">
      <c r="A285" t="s">
        <v>49</v>
      </c>
      <c r="B285" t="s">
        <v>5684</v>
      </c>
      <c r="C285" t="s">
        <v>4717</v>
      </c>
      <c r="D285" t="s">
        <v>5293</v>
      </c>
      <c r="E285" t="s">
        <v>4716</v>
      </c>
      <c r="F285" t="s">
        <v>5293</v>
      </c>
      <c r="G285" t="s">
        <v>5298</v>
      </c>
      <c r="H285" t="s">
        <v>5306</v>
      </c>
      <c r="I285">
        <v>1</v>
      </c>
      <c r="J285">
        <v>0</v>
      </c>
      <c r="K285">
        <v>0</v>
      </c>
      <c r="L285">
        <v>25.1</v>
      </c>
      <c r="M285" t="s">
        <v>573</v>
      </c>
      <c r="N285" t="s">
        <v>35</v>
      </c>
      <c r="O285" t="s">
        <v>36</v>
      </c>
      <c r="P285" t="s">
        <v>5683</v>
      </c>
      <c r="Q285" t="s">
        <v>37</v>
      </c>
      <c r="R285" t="s">
        <v>38</v>
      </c>
      <c r="Y285" t="s">
        <v>44</v>
      </c>
    </row>
    <row r="286" spans="1:25" x14ac:dyDescent="0.25">
      <c r="A286" t="s">
        <v>49</v>
      </c>
      <c r="B286" t="s">
        <v>5682</v>
      </c>
      <c r="C286" t="s">
        <v>4717</v>
      </c>
      <c r="D286" t="s">
        <v>5293</v>
      </c>
      <c r="E286" t="s">
        <v>4716</v>
      </c>
      <c r="F286" t="s">
        <v>5293</v>
      </c>
      <c r="G286" t="s">
        <v>5298</v>
      </c>
      <c r="H286" t="s">
        <v>5291</v>
      </c>
      <c r="I286">
        <v>1</v>
      </c>
      <c r="J286">
        <v>0</v>
      </c>
      <c r="K286">
        <v>0</v>
      </c>
      <c r="L286">
        <v>21.7</v>
      </c>
      <c r="M286" t="s">
        <v>934</v>
      </c>
      <c r="N286" t="s">
        <v>277</v>
      </c>
      <c r="O286" t="s">
        <v>278</v>
      </c>
      <c r="P286" t="s">
        <v>5681</v>
      </c>
      <c r="Q286" t="s">
        <v>37</v>
      </c>
      <c r="R286" t="s">
        <v>38</v>
      </c>
      <c r="Y286" t="s">
        <v>44</v>
      </c>
    </row>
    <row r="287" spans="1:25" x14ac:dyDescent="0.25">
      <c r="A287" t="s">
        <v>49</v>
      </c>
      <c r="B287" t="s">
        <v>5680</v>
      </c>
      <c r="C287" t="s">
        <v>4717</v>
      </c>
      <c r="D287" t="s">
        <v>5293</v>
      </c>
      <c r="E287" t="s">
        <v>5301</v>
      </c>
      <c r="F287" t="s">
        <v>5293</v>
      </c>
      <c r="G287" t="s">
        <v>5300</v>
      </c>
      <c r="H287" t="s">
        <v>5306</v>
      </c>
      <c r="I287">
        <v>1</v>
      </c>
      <c r="J287">
        <v>0</v>
      </c>
      <c r="K287">
        <v>0</v>
      </c>
      <c r="L287">
        <v>22.7</v>
      </c>
      <c r="M287" t="s">
        <v>1239</v>
      </c>
      <c r="N287" t="s">
        <v>128</v>
      </c>
      <c r="O287" t="s">
        <v>129</v>
      </c>
      <c r="P287" t="s">
        <v>5679</v>
      </c>
      <c r="Q287" t="s">
        <v>37</v>
      </c>
      <c r="R287" t="s">
        <v>38</v>
      </c>
      <c r="Y287" t="s">
        <v>44</v>
      </c>
    </row>
    <row r="288" spans="1:25" x14ac:dyDescent="0.25">
      <c r="A288" t="s">
        <v>49</v>
      </c>
      <c r="B288" t="s">
        <v>5678</v>
      </c>
      <c r="C288" t="s">
        <v>4717</v>
      </c>
      <c r="D288" t="s">
        <v>5293</v>
      </c>
      <c r="E288" t="s">
        <v>4716</v>
      </c>
      <c r="F288" t="s">
        <v>5293</v>
      </c>
      <c r="G288" t="s">
        <v>5298</v>
      </c>
      <c r="H288" t="s">
        <v>5306</v>
      </c>
      <c r="I288">
        <v>1</v>
      </c>
      <c r="J288">
        <v>0</v>
      </c>
      <c r="K288">
        <v>0</v>
      </c>
      <c r="L288">
        <v>24.4</v>
      </c>
      <c r="M288" t="s">
        <v>5677</v>
      </c>
      <c r="N288" t="s">
        <v>128</v>
      </c>
      <c r="O288" t="s">
        <v>129</v>
      </c>
      <c r="P288">
        <v>78654</v>
      </c>
      <c r="Q288" t="s">
        <v>37</v>
      </c>
      <c r="R288" t="s">
        <v>38</v>
      </c>
      <c r="Y288" t="s">
        <v>44</v>
      </c>
    </row>
    <row r="289" spans="1:25" x14ac:dyDescent="0.25">
      <c r="A289" t="s">
        <v>49</v>
      </c>
      <c r="B289" t="s">
        <v>5676</v>
      </c>
      <c r="C289" t="s">
        <v>4717</v>
      </c>
      <c r="D289" t="s">
        <v>5293</v>
      </c>
      <c r="E289" t="s">
        <v>5301</v>
      </c>
      <c r="F289" t="s">
        <v>5293</v>
      </c>
      <c r="G289" t="s">
        <v>5300</v>
      </c>
      <c r="H289" t="s">
        <v>5291</v>
      </c>
      <c r="I289">
        <v>1</v>
      </c>
      <c r="J289">
        <v>0</v>
      </c>
      <c r="K289">
        <v>0</v>
      </c>
      <c r="L289">
        <v>11.7</v>
      </c>
      <c r="M289" t="s">
        <v>2230</v>
      </c>
      <c r="Q289" t="s">
        <v>1884</v>
      </c>
      <c r="R289" t="s">
        <v>238</v>
      </c>
      <c r="Y289" t="s">
        <v>44</v>
      </c>
    </row>
    <row r="290" spans="1:25" x14ac:dyDescent="0.25">
      <c r="A290" t="s">
        <v>49</v>
      </c>
      <c r="B290" t="s">
        <v>5675</v>
      </c>
      <c r="C290" t="s">
        <v>4717</v>
      </c>
      <c r="D290" t="s">
        <v>5293</v>
      </c>
      <c r="E290" t="s">
        <v>5365</v>
      </c>
      <c r="F290" t="s">
        <v>5293</v>
      </c>
      <c r="G290" t="s">
        <v>5364</v>
      </c>
      <c r="H290" t="s">
        <v>5363</v>
      </c>
      <c r="I290">
        <v>1</v>
      </c>
      <c r="J290">
        <v>0</v>
      </c>
      <c r="K290">
        <v>0</v>
      </c>
      <c r="L290">
        <v>22.2</v>
      </c>
      <c r="M290" t="s">
        <v>5674</v>
      </c>
      <c r="N290" t="s">
        <v>351</v>
      </c>
      <c r="O290" t="s">
        <v>352</v>
      </c>
      <c r="P290">
        <v>19610</v>
      </c>
      <c r="Q290" t="s">
        <v>37</v>
      </c>
      <c r="R290" t="s">
        <v>38</v>
      </c>
      <c r="S290" s="4" t="s">
        <v>5673</v>
      </c>
      <c r="Y290" t="s">
        <v>44</v>
      </c>
    </row>
    <row r="291" spans="1:25" x14ac:dyDescent="0.25">
      <c r="A291" t="s">
        <v>49</v>
      </c>
      <c r="B291" t="s">
        <v>5672</v>
      </c>
      <c r="C291" t="s">
        <v>4717</v>
      </c>
      <c r="D291" t="s">
        <v>5293</v>
      </c>
      <c r="E291" t="s">
        <v>5294</v>
      </c>
      <c r="F291" t="s">
        <v>5293</v>
      </c>
      <c r="G291" t="s">
        <v>5292</v>
      </c>
      <c r="H291" t="s">
        <v>5291</v>
      </c>
      <c r="I291">
        <v>2</v>
      </c>
      <c r="J291">
        <v>0</v>
      </c>
      <c r="K291">
        <v>0</v>
      </c>
      <c r="L291">
        <v>13.3</v>
      </c>
      <c r="M291" t="s">
        <v>5671</v>
      </c>
      <c r="N291" t="s">
        <v>319</v>
      </c>
      <c r="O291" t="s">
        <v>320</v>
      </c>
      <c r="P291" t="s">
        <v>5670</v>
      </c>
      <c r="Q291" t="s">
        <v>37</v>
      </c>
      <c r="R291" t="s">
        <v>38</v>
      </c>
      <c r="S291" s="4" t="s">
        <v>5669</v>
      </c>
      <c r="V291" t="s">
        <v>5668</v>
      </c>
      <c r="Y291" t="s">
        <v>44</v>
      </c>
    </row>
    <row r="292" spans="1:25" x14ac:dyDescent="0.25">
      <c r="A292" t="s">
        <v>49</v>
      </c>
      <c r="B292" t="s">
        <v>5667</v>
      </c>
      <c r="C292" t="s">
        <v>4717</v>
      </c>
      <c r="D292" t="s">
        <v>5293</v>
      </c>
      <c r="E292" t="s">
        <v>4716</v>
      </c>
      <c r="F292" t="s">
        <v>5293</v>
      </c>
      <c r="G292" t="s">
        <v>5298</v>
      </c>
      <c r="H292" t="s">
        <v>5291</v>
      </c>
      <c r="I292">
        <v>1</v>
      </c>
      <c r="J292">
        <v>0</v>
      </c>
      <c r="K292">
        <v>0</v>
      </c>
      <c r="L292">
        <v>20.399999999999999</v>
      </c>
      <c r="M292" t="s">
        <v>2203</v>
      </c>
      <c r="P292">
        <v>101000</v>
      </c>
      <c r="Q292" t="s">
        <v>2204</v>
      </c>
      <c r="R292" t="s">
        <v>358</v>
      </c>
      <c r="S292" s="4" t="s">
        <v>5666</v>
      </c>
      <c r="T292" s="4" t="s">
        <v>5665</v>
      </c>
      <c r="U292" t="s">
        <v>5664</v>
      </c>
      <c r="V292" t="s">
        <v>5663</v>
      </c>
      <c r="Y292" t="s">
        <v>44</v>
      </c>
    </row>
    <row r="293" spans="1:25" x14ac:dyDescent="0.25">
      <c r="A293" t="s">
        <v>26</v>
      </c>
      <c r="B293" t="s">
        <v>5662</v>
      </c>
      <c r="C293" t="s">
        <v>4717</v>
      </c>
      <c r="D293" t="s">
        <v>5293</v>
      </c>
      <c r="E293" t="s">
        <v>5301</v>
      </c>
      <c r="F293" t="s">
        <v>5293</v>
      </c>
      <c r="G293" t="s">
        <v>5300</v>
      </c>
      <c r="H293" t="s">
        <v>5291</v>
      </c>
      <c r="I293">
        <v>1</v>
      </c>
      <c r="J293">
        <v>0</v>
      </c>
      <c r="K293">
        <v>0</v>
      </c>
      <c r="L293">
        <v>11.1</v>
      </c>
      <c r="M293" t="s">
        <v>5661</v>
      </c>
      <c r="P293">
        <v>1930</v>
      </c>
      <c r="Q293" t="s">
        <v>5660</v>
      </c>
      <c r="R293" t="s">
        <v>358</v>
      </c>
      <c r="S293" s="4" t="s">
        <v>5659</v>
      </c>
      <c r="T293" s="4">
        <f>32-2-721-2288</f>
        <v>-2979</v>
      </c>
      <c r="U293" t="s">
        <v>5658</v>
      </c>
      <c r="V293" t="s">
        <v>2162</v>
      </c>
      <c r="W293">
        <v>2008</v>
      </c>
      <c r="X293" t="s">
        <v>1323</v>
      </c>
      <c r="Y293" t="s">
        <v>44</v>
      </c>
    </row>
    <row r="294" spans="1:25" x14ac:dyDescent="0.25">
      <c r="A294" t="s">
        <v>26</v>
      </c>
      <c r="B294" t="s">
        <v>5657</v>
      </c>
      <c r="C294" t="s">
        <v>4717</v>
      </c>
      <c r="D294" t="s">
        <v>5293</v>
      </c>
      <c r="E294" t="s">
        <v>5294</v>
      </c>
      <c r="F294" t="s">
        <v>5293</v>
      </c>
      <c r="G294" t="s">
        <v>5292</v>
      </c>
      <c r="H294" t="s">
        <v>5291</v>
      </c>
      <c r="I294">
        <v>1</v>
      </c>
      <c r="J294">
        <v>0</v>
      </c>
      <c r="K294">
        <v>0</v>
      </c>
      <c r="L294">
        <v>17.100000000000001</v>
      </c>
      <c r="M294" t="s">
        <v>5656</v>
      </c>
      <c r="P294" t="s">
        <v>5655</v>
      </c>
      <c r="Q294" t="s">
        <v>4803</v>
      </c>
      <c r="R294" t="s">
        <v>358</v>
      </c>
      <c r="S294" s="4">
        <f>351-21-2-6860</f>
        <v>-6532</v>
      </c>
      <c r="V294" t="s">
        <v>2162</v>
      </c>
      <c r="X294" t="s">
        <v>443</v>
      </c>
      <c r="Y294" t="s">
        <v>44</v>
      </c>
    </row>
    <row r="295" spans="1:25" x14ac:dyDescent="0.25">
      <c r="A295" t="s">
        <v>26</v>
      </c>
      <c r="B295" t="s">
        <v>5657</v>
      </c>
      <c r="C295" t="s">
        <v>4717</v>
      </c>
      <c r="D295" t="s">
        <v>5293</v>
      </c>
      <c r="E295" t="s">
        <v>5301</v>
      </c>
      <c r="F295" t="s">
        <v>5293</v>
      </c>
      <c r="G295" t="s">
        <v>5300</v>
      </c>
      <c r="H295" t="s">
        <v>5291</v>
      </c>
      <c r="I295">
        <v>1</v>
      </c>
      <c r="J295">
        <v>0</v>
      </c>
      <c r="K295">
        <v>0</v>
      </c>
      <c r="L295">
        <v>5.7</v>
      </c>
      <c r="M295" t="s">
        <v>5656</v>
      </c>
      <c r="P295" t="s">
        <v>5655</v>
      </c>
      <c r="Q295" t="s">
        <v>4803</v>
      </c>
      <c r="R295" t="s">
        <v>358</v>
      </c>
      <c r="S295" s="4">
        <f>351-21-2-6860</f>
        <v>-6532</v>
      </c>
      <c r="V295" t="s">
        <v>2162</v>
      </c>
      <c r="X295" t="s">
        <v>443</v>
      </c>
      <c r="Y295" t="s">
        <v>44</v>
      </c>
    </row>
    <row r="296" spans="1:25" x14ac:dyDescent="0.25">
      <c r="A296" t="s">
        <v>49</v>
      </c>
      <c r="B296" t="s">
        <v>5654</v>
      </c>
      <c r="C296" t="s">
        <v>4717</v>
      </c>
      <c r="D296" t="s">
        <v>5293</v>
      </c>
      <c r="E296" t="s">
        <v>95</v>
      </c>
      <c r="F296" t="s">
        <v>5293</v>
      </c>
      <c r="G296" t="s">
        <v>5304</v>
      </c>
      <c r="H296" t="s">
        <v>5303</v>
      </c>
      <c r="I296">
        <v>1</v>
      </c>
      <c r="J296">
        <v>0</v>
      </c>
      <c r="K296">
        <v>0</v>
      </c>
      <c r="L296">
        <v>27.3</v>
      </c>
      <c r="M296" t="s">
        <v>1190</v>
      </c>
      <c r="N296" t="s">
        <v>123</v>
      </c>
      <c r="O296" t="s">
        <v>124</v>
      </c>
      <c r="P296" t="s">
        <v>5653</v>
      </c>
      <c r="Q296" t="s">
        <v>37</v>
      </c>
      <c r="R296" t="s">
        <v>38</v>
      </c>
      <c r="Y296" t="s">
        <v>44</v>
      </c>
    </row>
    <row r="297" spans="1:25" x14ac:dyDescent="0.25">
      <c r="A297" t="s">
        <v>49</v>
      </c>
      <c r="B297" t="s">
        <v>5652</v>
      </c>
      <c r="C297" t="s">
        <v>4717</v>
      </c>
      <c r="D297" t="s">
        <v>5293</v>
      </c>
      <c r="E297" t="s">
        <v>4716</v>
      </c>
      <c r="F297" t="s">
        <v>5293</v>
      </c>
      <c r="G297" t="s">
        <v>5298</v>
      </c>
      <c r="H297" t="s">
        <v>5306</v>
      </c>
      <c r="I297">
        <v>1</v>
      </c>
      <c r="J297">
        <v>0</v>
      </c>
      <c r="K297">
        <v>0</v>
      </c>
      <c r="L297">
        <v>24.2</v>
      </c>
      <c r="M297" t="s">
        <v>5651</v>
      </c>
      <c r="N297" t="s">
        <v>1175</v>
      </c>
      <c r="O297" t="s">
        <v>1176</v>
      </c>
      <c r="P297" t="s">
        <v>5650</v>
      </c>
      <c r="Q297" t="s">
        <v>37</v>
      </c>
      <c r="R297" t="s">
        <v>38</v>
      </c>
      <c r="Y297" t="s">
        <v>44</v>
      </c>
    </row>
    <row r="298" spans="1:25" x14ac:dyDescent="0.25">
      <c r="A298" t="s">
        <v>49</v>
      </c>
      <c r="B298" t="s">
        <v>5649</v>
      </c>
      <c r="C298" t="s">
        <v>4717</v>
      </c>
      <c r="D298" t="s">
        <v>5293</v>
      </c>
      <c r="E298" t="s">
        <v>5301</v>
      </c>
      <c r="F298" t="s">
        <v>5293</v>
      </c>
      <c r="G298" t="s">
        <v>5300</v>
      </c>
      <c r="H298" t="s">
        <v>5291</v>
      </c>
      <c r="I298">
        <v>1</v>
      </c>
      <c r="J298">
        <v>0</v>
      </c>
      <c r="K298">
        <v>0</v>
      </c>
      <c r="L298">
        <v>21.6</v>
      </c>
      <c r="M298" t="s">
        <v>261</v>
      </c>
      <c r="N298" t="s">
        <v>182</v>
      </c>
      <c r="O298" t="s">
        <v>183</v>
      </c>
      <c r="P298" t="s">
        <v>5648</v>
      </c>
      <c r="Q298" t="s">
        <v>37</v>
      </c>
      <c r="R298" t="s">
        <v>38</v>
      </c>
      <c r="Y298" t="s">
        <v>44</v>
      </c>
    </row>
    <row r="299" spans="1:25" x14ac:dyDescent="0.25">
      <c r="A299" t="s">
        <v>49</v>
      </c>
      <c r="B299" t="s">
        <v>5647</v>
      </c>
      <c r="C299" t="s">
        <v>4717</v>
      </c>
      <c r="D299" t="s">
        <v>5293</v>
      </c>
      <c r="E299" t="s">
        <v>4716</v>
      </c>
      <c r="F299" t="s">
        <v>5293</v>
      </c>
      <c r="G299" t="s">
        <v>5298</v>
      </c>
      <c r="H299" t="s">
        <v>5306</v>
      </c>
      <c r="I299">
        <v>1</v>
      </c>
      <c r="J299">
        <v>0</v>
      </c>
      <c r="K299">
        <v>0</v>
      </c>
      <c r="L299">
        <v>24.2</v>
      </c>
      <c r="M299" t="s">
        <v>270</v>
      </c>
      <c r="N299" t="s">
        <v>123</v>
      </c>
      <c r="O299" t="s">
        <v>124</v>
      </c>
      <c r="P299">
        <v>94304</v>
      </c>
      <c r="Q299" t="s">
        <v>37</v>
      </c>
      <c r="R299" t="s">
        <v>38</v>
      </c>
      <c r="S299" s="4" t="s">
        <v>5646</v>
      </c>
      <c r="T299" s="4" t="s">
        <v>5645</v>
      </c>
      <c r="Y299" t="s">
        <v>44</v>
      </c>
    </row>
    <row r="300" spans="1:25" x14ac:dyDescent="0.25">
      <c r="A300" t="s">
        <v>49</v>
      </c>
      <c r="B300" t="s">
        <v>5644</v>
      </c>
      <c r="C300" t="s">
        <v>4717</v>
      </c>
      <c r="D300" t="s">
        <v>5293</v>
      </c>
      <c r="E300" t="s">
        <v>71</v>
      </c>
      <c r="F300" t="s">
        <v>5293</v>
      </c>
      <c r="G300" t="s">
        <v>5293</v>
      </c>
      <c r="H300" t="s">
        <v>5303</v>
      </c>
      <c r="I300">
        <v>1</v>
      </c>
      <c r="J300">
        <v>0</v>
      </c>
      <c r="K300">
        <v>0</v>
      </c>
      <c r="L300">
        <v>30.7</v>
      </c>
      <c r="M300" t="s">
        <v>1106</v>
      </c>
      <c r="N300" t="s">
        <v>881</v>
      </c>
      <c r="O300" t="s">
        <v>882</v>
      </c>
      <c r="P300" t="s">
        <v>5643</v>
      </c>
      <c r="Q300" t="s">
        <v>37</v>
      </c>
      <c r="R300" t="s">
        <v>38</v>
      </c>
      <c r="S300" s="4" t="s">
        <v>5642</v>
      </c>
      <c r="V300" t="s">
        <v>5641</v>
      </c>
      <c r="Y300" t="s">
        <v>44</v>
      </c>
    </row>
    <row r="301" spans="1:25" x14ac:dyDescent="0.25">
      <c r="A301" t="s">
        <v>49</v>
      </c>
      <c r="B301" t="s">
        <v>5644</v>
      </c>
      <c r="C301" t="s">
        <v>4717</v>
      </c>
      <c r="D301" t="s">
        <v>5293</v>
      </c>
      <c r="E301" t="s">
        <v>5301</v>
      </c>
      <c r="F301" t="s">
        <v>5293</v>
      </c>
      <c r="G301" t="s">
        <v>5300</v>
      </c>
      <c r="H301" t="s">
        <v>5291</v>
      </c>
      <c r="I301">
        <v>1</v>
      </c>
      <c r="J301">
        <v>0</v>
      </c>
      <c r="K301">
        <v>0</v>
      </c>
      <c r="L301">
        <v>21</v>
      </c>
      <c r="M301" t="s">
        <v>1106</v>
      </c>
      <c r="N301" t="s">
        <v>881</v>
      </c>
      <c r="O301" t="s">
        <v>882</v>
      </c>
      <c r="P301" t="s">
        <v>5643</v>
      </c>
      <c r="Q301" t="s">
        <v>37</v>
      </c>
      <c r="R301" t="s">
        <v>38</v>
      </c>
      <c r="S301" s="4" t="s">
        <v>5642</v>
      </c>
      <c r="V301" t="s">
        <v>5641</v>
      </c>
      <c r="Y301" t="s">
        <v>44</v>
      </c>
    </row>
    <row r="302" spans="1:25" x14ac:dyDescent="0.25">
      <c r="A302" t="s">
        <v>49</v>
      </c>
      <c r="B302" t="s">
        <v>5640</v>
      </c>
      <c r="C302" t="s">
        <v>4717</v>
      </c>
      <c r="D302" t="s">
        <v>5293</v>
      </c>
      <c r="E302" t="s">
        <v>95</v>
      </c>
      <c r="F302" t="s">
        <v>5293</v>
      </c>
      <c r="G302" t="s">
        <v>5304</v>
      </c>
      <c r="H302" t="s">
        <v>5303</v>
      </c>
      <c r="I302">
        <v>1</v>
      </c>
      <c r="J302">
        <v>0</v>
      </c>
      <c r="K302">
        <v>0</v>
      </c>
      <c r="L302">
        <v>23.2</v>
      </c>
      <c r="M302" t="s">
        <v>5639</v>
      </c>
      <c r="N302" t="s">
        <v>80</v>
      </c>
      <c r="O302" t="s">
        <v>413</v>
      </c>
      <c r="P302">
        <v>98592</v>
      </c>
      <c r="Q302" t="s">
        <v>37</v>
      </c>
      <c r="R302" t="s">
        <v>38</v>
      </c>
      <c r="Y302" t="s">
        <v>44</v>
      </c>
    </row>
    <row r="303" spans="1:25" x14ac:dyDescent="0.25">
      <c r="A303" t="s">
        <v>49</v>
      </c>
      <c r="B303" t="s">
        <v>5638</v>
      </c>
      <c r="C303" t="s">
        <v>4717</v>
      </c>
      <c r="D303" t="s">
        <v>5293</v>
      </c>
      <c r="E303" t="s">
        <v>5301</v>
      </c>
      <c r="F303" t="s">
        <v>5293</v>
      </c>
      <c r="G303" t="s">
        <v>5300</v>
      </c>
      <c r="H303" t="s">
        <v>5291</v>
      </c>
      <c r="I303">
        <v>1</v>
      </c>
      <c r="J303">
        <v>0</v>
      </c>
      <c r="K303">
        <v>0</v>
      </c>
      <c r="L303">
        <v>11.2</v>
      </c>
      <c r="M303" t="s">
        <v>4010</v>
      </c>
      <c r="N303" t="s">
        <v>135</v>
      </c>
      <c r="O303" t="s">
        <v>136</v>
      </c>
      <c r="P303" t="s">
        <v>5637</v>
      </c>
      <c r="Q303" t="s">
        <v>37</v>
      </c>
      <c r="R303" t="s">
        <v>38</v>
      </c>
      <c r="S303" s="4" t="s">
        <v>5636</v>
      </c>
      <c r="T303" s="4" t="s">
        <v>5635</v>
      </c>
      <c r="V303" t="s">
        <v>5634</v>
      </c>
      <c r="Y303" t="s">
        <v>44</v>
      </c>
    </row>
    <row r="304" spans="1:25" x14ac:dyDescent="0.25">
      <c r="A304" t="s">
        <v>49</v>
      </c>
      <c r="B304" t="s">
        <v>5633</v>
      </c>
      <c r="C304" t="s">
        <v>4717</v>
      </c>
      <c r="D304" t="s">
        <v>5293</v>
      </c>
      <c r="E304" t="s">
        <v>5301</v>
      </c>
      <c r="F304" t="s">
        <v>5293</v>
      </c>
      <c r="G304" t="s">
        <v>5300</v>
      </c>
      <c r="H304" t="s">
        <v>5291</v>
      </c>
      <c r="I304">
        <v>1</v>
      </c>
      <c r="J304">
        <v>0</v>
      </c>
      <c r="K304">
        <v>0</v>
      </c>
      <c r="L304">
        <v>16.2</v>
      </c>
      <c r="M304" t="s">
        <v>5632</v>
      </c>
      <c r="N304" t="s">
        <v>80</v>
      </c>
      <c r="O304" t="s">
        <v>413</v>
      </c>
      <c r="P304" t="s">
        <v>5631</v>
      </c>
      <c r="Q304" t="s">
        <v>37</v>
      </c>
      <c r="R304" t="s">
        <v>38</v>
      </c>
      <c r="Y304" t="s">
        <v>44</v>
      </c>
    </row>
    <row r="305" spans="1:25" x14ac:dyDescent="0.25">
      <c r="A305" t="s">
        <v>49</v>
      </c>
      <c r="B305" t="s">
        <v>5630</v>
      </c>
      <c r="C305" t="s">
        <v>4717</v>
      </c>
      <c r="D305" t="s">
        <v>5293</v>
      </c>
      <c r="E305" t="s">
        <v>4716</v>
      </c>
      <c r="F305" t="s">
        <v>5293</v>
      </c>
      <c r="G305" t="s">
        <v>5298</v>
      </c>
      <c r="H305" t="s">
        <v>5291</v>
      </c>
      <c r="I305">
        <v>1</v>
      </c>
      <c r="J305">
        <v>0</v>
      </c>
      <c r="K305">
        <v>0</v>
      </c>
      <c r="L305">
        <v>22.4</v>
      </c>
      <c r="M305" t="s">
        <v>589</v>
      </c>
      <c r="N305" t="s">
        <v>277</v>
      </c>
      <c r="O305" t="s">
        <v>278</v>
      </c>
      <c r="P305">
        <v>81647</v>
      </c>
      <c r="Q305" t="s">
        <v>37</v>
      </c>
      <c r="R305" t="s">
        <v>38</v>
      </c>
      <c r="Y305" t="s">
        <v>44</v>
      </c>
    </row>
    <row r="306" spans="1:25" x14ac:dyDescent="0.25">
      <c r="A306" t="s">
        <v>49</v>
      </c>
      <c r="B306" t="s">
        <v>5629</v>
      </c>
      <c r="C306" t="s">
        <v>4717</v>
      </c>
      <c r="D306" t="s">
        <v>5293</v>
      </c>
      <c r="E306" t="s">
        <v>5365</v>
      </c>
      <c r="F306" t="s">
        <v>5293</v>
      </c>
      <c r="G306" t="s">
        <v>5364</v>
      </c>
      <c r="H306" t="s">
        <v>5363</v>
      </c>
      <c r="I306">
        <v>1</v>
      </c>
      <c r="J306">
        <v>0</v>
      </c>
      <c r="K306">
        <v>0</v>
      </c>
      <c r="L306">
        <v>22</v>
      </c>
      <c r="M306" t="s">
        <v>5628</v>
      </c>
      <c r="N306" t="s">
        <v>123</v>
      </c>
      <c r="O306" t="s">
        <v>124</v>
      </c>
      <c r="P306" t="s">
        <v>5627</v>
      </c>
      <c r="Q306" t="s">
        <v>37</v>
      </c>
      <c r="R306" t="s">
        <v>38</v>
      </c>
      <c r="S306" s="4" t="s">
        <v>5626</v>
      </c>
      <c r="V306" t="s">
        <v>5625</v>
      </c>
      <c r="Y306" t="s">
        <v>44</v>
      </c>
    </row>
    <row r="307" spans="1:25" x14ac:dyDescent="0.25">
      <c r="A307" t="s">
        <v>49</v>
      </c>
      <c r="B307" t="s">
        <v>5624</v>
      </c>
      <c r="C307" t="s">
        <v>4717</v>
      </c>
      <c r="D307" t="s">
        <v>5293</v>
      </c>
      <c r="E307" t="s">
        <v>95</v>
      </c>
      <c r="F307" t="s">
        <v>5293</v>
      </c>
      <c r="G307" t="s">
        <v>5304</v>
      </c>
      <c r="H307" t="s">
        <v>5303</v>
      </c>
      <c r="I307">
        <v>1</v>
      </c>
      <c r="J307">
        <v>0</v>
      </c>
      <c r="K307">
        <v>0</v>
      </c>
      <c r="L307">
        <v>27.6</v>
      </c>
      <c r="M307" t="s">
        <v>4605</v>
      </c>
      <c r="N307" t="s">
        <v>128</v>
      </c>
      <c r="O307" t="s">
        <v>129</v>
      </c>
      <c r="P307" t="s">
        <v>5623</v>
      </c>
      <c r="Q307" t="s">
        <v>37</v>
      </c>
      <c r="R307" t="s">
        <v>38</v>
      </c>
      <c r="Y307" t="s">
        <v>44</v>
      </c>
    </row>
    <row r="308" spans="1:25" x14ac:dyDescent="0.25">
      <c r="A308" t="s">
        <v>49</v>
      </c>
      <c r="B308" t="s">
        <v>5622</v>
      </c>
      <c r="C308" t="s">
        <v>4717</v>
      </c>
      <c r="D308" t="s">
        <v>5293</v>
      </c>
      <c r="E308" t="s">
        <v>5348</v>
      </c>
      <c r="F308" t="s">
        <v>5293</v>
      </c>
      <c r="G308" t="s">
        <v>5347</v>
      </c>
      <c r="H308" t="s">
        <v>5291</v>
      </c>
      <c r="I308">
        <v>1</v>
      </c>
      <c r="J308">
        <v>0</v>
      </c>
      <c r="K308">
        <v>0</v>
      </c>
      <c r="L308">
        <v>13.7</v>
      </c>
      <c r="M308" t="s">
        <v>294</v>
      </c>
      <c r="N308" t="s">
        <v>123</v>
      </c>
      <c r="O308" t="s">
        <v>124</v>
      </c>
      <c r="P308" t="s">
        <v>5621</v>
      </c>
      <c r="Q308" t="s">
        <v>37</v>
      </c>
      <c r="R308" t="s">
        <v>38</v>
      </c>
      <c r="S308" s="4" t="s">
        <v>5620</v>
      </c>
      <c r="T308" s="4" t="s">
        <v>5619</v>
      </c>
      <c r="V308" t="s">
        <v>5618</v>
      </c>
      <c r="Y308" t="s">
        <v>44</v>
      </c>
    </row>
    <row r="309" spans="1:25" x14ac:dyDescent="0.25">
      <c r="A309" t="s">
        <v>49</v>
      </c>
      <c r="B309" t="s">
        <v>5617</v>
      </c>
      <c r="C309" t="s">
        <v>4717</v>
      </c>
      <c r="D309" t="s">
        <v>5293</v>
      </c>
      <c r="E309" t="s">
        <v>95</v>
      </c>
      <c r="F309" t="s">
        <v>5293</v>
      </c>
      <c r="G309" t="s">
        <v>5304</v>
      </c>
      <c r="H309" t="s">
        <v>5303</v>
      </c>
      <c r="I309">
        <v>1</v>
      </c>
      <c r="J309">
        <v>0</v>
      </c>
      <c r="K309">
        <v>0</v>
      </c>
      <c r="L309">
        <v>27.3</v>
      </c>
      <c r="M309" t="s">
        <v>213</v>
      </c>
      <c r="N309" t="s">
        <v>35</v>
      </c>
      <c r="O309" t="s">
        <v>36</v>
      </c>
      <c r="P309">
        <v>33625</v>
      </c>
      <c r="Q309" t="s">
        <v>37</v>
      </c>
      <c r="R309" t="s">
        <v>38</v>
      </c>
      <c r="Y309" t="s">
        <v>44</v>
      </c>
    </row>
    <row r="310" spans="1:25" x14ac:dyDescent="0.25">
      <c r="A310" t="s">
        <v>26</v>
      </c>
      <c r="B310" t="s">
        <v>5158</v>
      </c>
      <c r="C310" t="s">
        <v>4717</v>
      </c>
      <c r="D310" t="s">
        <v>5293</v>
      </c>
      <c r="E310" t="s">
        <v>95</v>
      </c>
      <c r="F310" t="s">
        <v>5293</v>
      </c>
      <c r="G310" t="s">
        <v>5304</v>
      </c>
      <c r="H310" t="s">
        <v>5303</v>
      </c>
      <c r="I310">
        <v>1</v>
      </c>
      <c r="J310">
        <v>0</v>
      </c>
      <c r="K310">
        <v>0</v>
      </c>
      <c r="L310">
        <v>26.2</v>
      </c>
      <c r="M310" t="s">
        <v>5157</v>
      </c>
      <c r="N310" t="s">
        <v>128</v>
      </c>
      <c r="O310" t="s">
        <v>129</v>
      </c>
      <c r="P310">
        <v>76446</v>
      </c>
      <c r="Q310" t="s">
        <v>37</v>
      </c>
      <c r="R310" t="s">
        <v>38</v>
      </c>
      <c r="S310" s="4" t="s">
        <v>5156</v>
      </c>
      <c r="U310" t="s">
        <v>5155</v>
      </c>
      <c r="V310" t="s">
        <v>5154</v>
      </c>
      <c r="X310" t="s">
        <v>443</v>
      </c>
      <c r="Y310" t="s">
        <v>44</v>
      </c>
    </row>
    <row r="311" spans="1:25" x14ac:dyDescent="0.25">
      <c r="A311" t="s">
        <v>49</v>
      </c>
      <c r="B311" t="s">
        <v>5616</v>
      </c>
      <c r="C311" t="s">
        <v>4717</v>
      </c>
      <c r="D311" t="s">
        <v>5293</v>
      </c>
      <c r="E311" t="s">
        <v>5294</v>
      </c>
      <c r="F311" t="s">
        <v>5293</v>
      </c>
      <c r="G311" t="s">
        <v>5292</v>
      </c>
      <c r="H311" t="s">
        <v>5291</v>
      </c>
      <c r="I311">
        <v>1</v>
      </c>
      <c r="J311">
        <v>0</v>
      </c>
      <c r="K311">
        <v>0</v>
      </c>
      <c r="L311">
        <v>13.7</v>
      </c>
      <c r="M311" t="s">
        <v>193</v>
      </c>
      <c r="O311" t="s">
        <v>5615</v>
      </c>
      <c r="Q311" t="s">
        <v>37</v>
      </c>
      <c r="R311" t="s">
        <v>38</v>
      </c>
      <c r="Y311" t="s">
        <v>44</v>
      </c>
    </row>
    <row r="312" spans="1:25" x14ac:dyDescent="0.25">
      <c r="A312" t="s">
        <v>49</v>
      </c>
      <c r="B312" t="s">
        <v>5614</v>
      </c>
      <c r="C312" t="s">
        <v>4717</v>
      </c>
      <c r="D312" t="s">
        <v>5293</v>
      </c>
      <c r="E312" t="s">
        <v>5294</v>
      </c>
      <c r="F312" t="s">
        <v>5293</v>
      </c>
      <c r="G312" t="s">
        <v>5292</v>
      </c>
      <c r="H312" t="s">
        <v>5291</v>
      </c>
      <c r="I312">
        <v>1</v>
      </c>
      <c r="J312">
        <v>0</v>
      </c>
      <c r="K312">
        <v>0</v>
      </c>
      <c r="L312">
        <v>13.4</v>
      </c>
      <c r="M312" t="s">
        <v>5613</v>
      </c>
      <c r="N312" t="s">
        <v>489</v>
      </c>
      <c r="O312" t="s">
        <v>490</v>
      </c>
      <c r="P312">
        <v>59901</v>
      </c>
      <c r="Q312" t="s">
        <v>37</v>
      </c>
      <c r="R312" t="s">
        <v>38</v>
      </c>
      <c r="Y312" t="s">
        <v>44</v>
      </c>
    </row>
    <row r="313" spans="1:25" x14ac:dyDescent="0.25">
      <c r="A313" t="s">
        <v>49</v>
      </c>
      <c r="B313" t="s">
        <v>5612</v>
      </c>
      <c r="C313" t="s">
        <v>4717</v>
      </c>
      <c r="D313" t="s">
        <v>5293</v>
      </c>
      <c r="E313" t="s">
        <v>5294</v>
      </c>
      <c r="F313" t="s">
        <v>5293</v>
      </c>
      <c r="G313" t="s">
        <v>5292</v>
      </c>
      <c r="H313" t="s">
        <v>5291</v>
      </c>
      <c r="I313">
        <v>1</v>
      </c>
      <c r="J313">
        <v>0</v>
      </c>
      <c r="K313">
        <v>0</v>
      </c>
      <c r="L313">
        <v>14.7</v>
      </c>
      <c r="M313" t="s">
        <v>181</v>
      </c>
      <c r="N313" t="s">
        <v>182</v>
      </c>
      <c r="O313" t="s">
        <v>183</v>
      </c>
      <c r="P313" t="s">
        <v>4774</v>
      </c>
      <c r="Q313" t="s">
        <v>37</v>
      </c>
      <c r="R313" t="s">
        <v>38</v>
      </c>
      <c r="Y313" t="s">
        <v>44</v>
      </c>
    </row>
    <row r="314" spans="1:25" x14ac:dyDescent="0.25">
      <c r="A314" t="s">
        <v>49</v>
      </c>
      <c r="B314" t="s">
        <v>5611</v>
      </c>
      <c r="C314" t="s">
        <v>4717</v>
      </c>
      <c r="D314" t="s">
        <v>5293</v>
      </c>
      <c r="E314" t="s">
        <v>5301</v>
      </c>
      <c r="F314" t="s">
        <v>5293</v>
      </c>
      <c r="G314" t="s">
        <v>5300</v>
      </c>
      <c r="H314" t="s">
        <v>5291</v>
      </c>
      <c r="I314">
        <v>1</v>
      </c>
      <c r="J314">
        <v>0</v>
      </c>
      <c r="K314">
        <v>0</v>
      </c>
      <c r="L314">
        <v>14.1</v>
      </c>
      <c r="M314" t="s">
        <v>193</v>
      </c>
      <c r="Q314" t="s">
        <v>37</v>
      </c>
      <c r="R314" t="s">
        <v>38</v>
      </c>
      <c r="Y314" t="s">
        <v>44</v>
      </c>
    </row>
    <row r="315" spans="1:25" x14ac:dyDescent="0.25">
      <c r="A315" t="s">
        <v>49</v>
      </c>
      <c r="B315" t="s">
        <v>5610</v>
      </c>
      <c r="C315" t="s">
        <v>4717</v>
      </c>
      <c r="D315" t="s">
        <v>5293</v>
      </c>
      <c r="E315" t="s">
        <v>95</v>
      </c>
      <c r="F315" t="s">
        <v>5293</v>
      </c>
      <c r="G315" t="s">
        <v>5304</v>
      </c>
      <c r="H315" t="s">
        <v>5303</v>
      </c>
      <c r="I315">
        <v>1</v>
      </c>
      <c r="J315">
        <v>0</v>
      </c>
      <c r="K315">
        <v>0</v>
      </c>
      <c r="L315">
        <v>30.5</v>
      </c>
      <c r="M315" t="s">
        <v>127</v>
      </c>
      <c r="N315" t="s">
        <v>128</v>
      </c>
      <c r="O315" t="s">
        <v>129</v>
      </c>
      <c r="P315" t="s">
        <v>5609</v>
      </c>
      <c r="Q315" t="s">
        <v>37</v>
      </c>
      <c r="R315" t="s">
        <v>38</v>
      </c>
      <c r="Y315" t="s">
        <v>44</v>
      </c>
    </row>
    <row r="316" spans="1:25" x14ac:dyDescent="0.25">
      <c r="A316" t="s">
        <v>49</v>
      </c>
      <c r="B316" t="s">
        <v>5608</v>
      </c>
      <c r="C316" t="s">
        <v>4717</v>
      </c>
      <c r="D316" t="s">
        <v>5293</v>
      </c>
      <c r="E316" t="s">
        <v>5301</v>
      </c>
      <c r="F316" t="s">
        <v>5293</v>
      </c>
      <c r="G316" t="s">
        <v>5300</v>
      </c>
      <c r="H316" t="s">
        <v>5291</v>
      </c>
      <c r="I316">
        <v>1</v>
      </c>
      <c r="J316">
        <v>0</v>
      </c>
      <c r="K316">
        <v>0</v>
      </c>
      <c r="L316">
        <v>11.7</v>
      </c>
      <c r="M316" t="s">
        <v>1446</v>
      </c>
      <c r="N316" t="s">
        <v>35</v>
      </c>
      <c r="O316" t="s">
        <v>36</v>
      </c>
      <c r="P316">
        <v>33401</v>
      </c>
      <c r="Q316" t="s">
        <v>37</v>
      </c>
      <c r="R316" t="s">
        <v>38</v>
      </c>
      <c r="Y316" t="s">
        <v>44</v>
      </c>
    </row>
    <row r="317" spans="1:25" x14ac:dyDescent="0.25">
      <c r="A317" t="s">
        <v>49</v>
      </c>
      <c r="B317" t="s">
        <v>5607</v>
      </c>
      <c r="C317" t="s">
        <v>4717</v>
      </c>
      <c r="D317" t="s">
        <v>5293</v>
      </c>
      <c r="E317" t="s">
        <v>5365</v>
      </c>
      <c r="F317" t="s">
        <v>5293</v>
      </c>
      <c r="G317" t="s">
        <v>5364</v>
      </c>
      <c r="H317" t="s">
        <v>5363</v>
      </c>
      <c r="I317">
        <v>1</v>
      </c>
      <c r="J317">
        <v>0</v>
      </c>
      <c r="K317">
        <v>0</v>
      </c>
      <c r="L317">
        <v>20.3</v>
      </c>
      <c r="M317" t="s">
        <v>5606</v>
      </c>
      <c r="N317" t="s">
        <v>123</v>
      </c>
      <c r="O317" t="s">
        <v>124</v>
      </c>
      <c r="P317" t="s">
        <v>5605</v>
      </c>
      <c r="Q317" t="s">
        <v>37</v>
      </c>
      <c r="R317" t="s">
        <v>38</v>
      </c>
      <c r="Y317" t="s">
        <v>44</v>
      </c>
    </row>
    <row r="318" spans="1:25" x14ac:dyDescent="0.25">
      <c r="A318" t="s">
        <v>49</v>
      </c>
      <c r="B318" t="s">
        <v>5604</v>
      </c>
      <c r="C318" t="s">
        <v>4717</v>
      </c>
      <c r="D318" t="s">
        <v>5293</v>
      </c>
      <c r="E318" t="s">
        <v>95</v>
      </c>
      <c r="F318" t="s">
        <v>5293</v>
      </c>
      <c r="G318" t="s">
        <v>5304</v>
      </c>
      <c r="H318" t="s">
        <v>5303</v>
      </c>
      <c r="I318">
        <v>1</v>
      </c>
      <c r="J318">
        <v>0</v>
      </c>
      <c r="K318">
        <v>0</v>
      </c>
      <c r="L318">
        <v>29.8</v>
      </c>
      <c r="M318" t="s">
        <v>5603</v>
      </c>
      <c r="N318" t="s">
        <v>767</v>
      </c>
      <c r="O318" t="s">
        <v>768</v>
      </c>
      <c r="P318" t="s">
        <v>5602</v>
      </c>
      <c r="Q318" t="s">
        <v>37</v>
      </c>
      <c r="R318" t="s">
        <v>38</v>
      </c>
      <c r="S318" s="4" t="s">
        <v>5601</v>
      </c>
      <c r="Y318" t="s">
        <v>44</v>
      </c>
    </row>
    <row r="319" spans="1:25" x14ac:dyDescent="0.25">
      <c r="A319" t="s">
        <v>49</v>
      </c>
      <c r="B319" t="s">
        <v>5600</v>
      </c>
      <c r="C319" t="s">
        <v>4717</v>
      </c>
      <c r="D319" t="s">
        <v>5293</v>
      </c>
      <c r="E319" t="s">
        <v>5301</v>
      </c>
      <c r="F319" t="s">
        <v>5293</v>
      </c>
      <c r="G319" t="s">
        <v>5300</v>
      </c>
      <c r="H319" t="s">
        <v>5291</v>
      </c>
      <c r="I319">
        <v>1</v>
      </c>
      <c r="J319">
        <v>0</v>
      </c>
      <c r="K319">
        <v>0</v>
      </c>
      <c r="L319">
        <v>14.6</v>
      </c>
      <c r="M319" t="s">
        <v>1442</v>
      </c>
      <c r="N319" t="s">
        <v>73</v>
      </c>
      <c r="O319" t="s">
        <v>74</v>
      </c>
      <c r="P319" t="s">
        <v>5599</v>
      </c>
      <c r="Q319" t="s">
        <v>37</v>
      </c>
      <c r="R319" t="s">
        <v>38</v>
      </c>
      <c r="S319" s="4" t="s">
        <v>5598</v>
      </c>
      <c r="T319" s="4" t="s">
        <v>5597</v>
      </c>
      <c r="Y319" t="s">
        <v>44</v>
      </c>
    </row>
    <row r="320" spans="1:25" x14ac:dyDescent="0.25">
      <c r="A320" t="s">
        <v>49</v>
      </c>
      <c r="B320" t="s">
        <v>5596</v>
      </c>
      <c r="C320" t="s">
        <v>4717</v>
      </c>
      <c r="D320" t="s">
        <v>5293</v>
      </c>
      <c r="E320" t="s">
        <v>5301</v>
      </c>
      <c r="F320" t="s">
        <v>5293</v>
      </c>
      <c r="G320" t="s">
        <v>5300</v>
      </c>
      <c r="H320" t="s">
        <v>5291</v>
      </c>
      <c r="I320">
        <v>1</v>
      </c>
      <c r="J320">
        <v>0</v>
      </c>
      <c r="K320">
        <v>0</v>
      </c>
      <c r="L320">
        <v>5.6</v>
      </c>
      <c r="M320" t="s">
        <v>2073</v>
      </c>
      <c r="N320" t="s">
        <v>197</v>
      </c>
      <c r="O320" t="s">
        <v>198</v>
      </c>
      <c r="P320" t="s">
        <v>5595</v>
      </c>
      <c r="Q320" t="s">
        <v>37</v>
      </c>
      <c r="R320" t="s">
        <v>38</v>
      </c>
      <c r="S320" s="4" t="s">
        <v>5594</v>
      </c>
      <c r="V320" t="s">
        <v>5593</v>
      </c>
      <c r="Y320" t="s">
        <v>44</v>
      </c>
    </row>
    <row r="321" spans="1:25" x14ac:dyDescent="0.25">
      <c r="A321" t="s">
        <v>49</v>
      </c>
      <c r="B321" t="s">
        <v>5592</v>
      </c>
      <c r="C321" t="s">
        <v>4717</v>
      </c>
      <c r="D321" t="s">
        <v>5293</v>
      </c>
      <c r="E321" t="s">
        <v>5407</v>
      </c>
      <c r="F321" t="s">
        <v>5293</v>
      </c>
      <c r="G321" t="s">
        <v>5406</v>
      </c>
      <c r="H321" t="s">
        <v>5291</v>
      </c>
      <c r="I321">
        <v>1</v>
      </c>
      <c r="J321">
        <v>0</v>
      </c>
      <c r="K321">
        <v>0</v>
      </c>
      <c r="L321">
        <v>13.7</v>
      </c>
      <c r="M321" t="s">
        <v>329</v>
      </c>
      <c r="N321" t="s">
        <v>123</v>
      </c>
      <c r="O321" t="s">
        <v>124</v>
      </c>
      <c r="P321" t="s">
        <v>5591</v>
      </c>
      <c r="Q321" t="s">
        <v>37</v>
      </c>
      <c r="R321" t="s">
        <v>38</v>
      </c>
      <c r="Y321" t="s">
        <v>44</v>
      </c>
    </row>
    <row r="322" spans="1:25" x14ac:dyDescent="0.25">
      <c r="A322" t="s">
        <v>49</v>
      </c>
      <c r="B322" t="s">
        <v>5590</v>
      </c>
      <c r="C322" t="s">
        <v>4717</v>
      </c>
      <c r="D322" t="s">
        <v>5293</v>
      </c>
      <c r="E322" t="s">
        <v>5301</v>
      </c>
      <c r="F322" t="s">
        <v>5293</v>
      </c>
      <c r="G322" t="s">
        <v>5300</v>
      </c>
      <c r="H322" t="s">
        <v>5291</v>
      </c>
      <c r="I322">
        <v>1</v>
      </c>
      <c r="J322">
        <v>0</v>
      </c>
      <c r="K322">
        <v>0</v>
      </c>
      <c r="L322">
        <v>14.8</v>
      </c>
      <c r="M322" t="s">
        <v>5589</v>
      </c>
      <c r="N322" t="s">
        <v>756</v>
      </c>
      <c r="O322" t="s">
        <v>757</v>
      </c>
      <c r="P322">
        <v>7030</v>
      </c>
      <c r="Q322" t="s">
        <v>37</v>
      </c>
      <c r="R322" t="s">
        <v>38</v>
      </c>
      <c r="Y322" t="s">
        <v>44</v>
      </c>
    </row>
    <row r="323" spans="1:25" x14ac:dyDescent="0.25">
      <c r="A323" t="s">
        <v>65</v>
      </c>
      <c r="B323" t="s">
        <v>1617</v>
      </c>
      <c r="C323" t="s">
        <v>4717</v>
      </c>
      <c r="D323" t="s">
        <v>5293</v>
      </c>
      <c r="E323" t="s">
        <v>71</v>
      </c>
      <c r="F323" t="s">
        <v>5293</v>
      </c>
      <c r="G323" t="s">
        <v>5293</v>
      </c>
      <c r="I323">
        <v>1</v>
      </c>
      <c r="J323" t="s">
        <v>71</v>
      </c>
      <c r="K323" t="s">
        <v>71</v>
      </c>
      <c r="L323">
        <v>0</v>
      </c>
      <c r="M323" t="s">
        <v>209</v>
      </c>
      <c r="Q323" t="s">
        <v>210</v>
      </c>
      <c r="R323" t="s">
        <v>211</v>
      </c>
      <c r="S323" s="4" t="s">
        <v>1618</v>
      </c>
      <c r="U323" t="s">
        <v>1619</v>
      </c>
      <c r="V323" t="s">
        <v>1620</v>
      </c>
      <c r="W323">
        <v>1964</v>
      </c>
      <c r="X323" t="s">
        <v>78</v>
      </c>
      <c r="Y323" t="s">
        <v>44</v>
      </c>
    </row>
    <row r="324" spans="1:25" x14ac:dyDescent="0.25">
      <c r="A324" t="s">
        <v>49</v>
      </c>
      <c r="B324" t="s">
        <v>5588</v>
      </c>
      <c r="C324" t="s">
        <v>4717</v>
      </c>
      <c r="D324" t="s">
        <v>5293</v>
      </c>
      <c r="E324" t="s">
        <v>5348</v>
      </c>
      <c r="F324" t="s">
        <v>5293</v>
      </c>
      <c r="G324" t="s">
        <v>5347</v>
      </c>
      <c r="H324" t="s">
        <v>5291</v>
      </c>
      <c r="I324">
        <v>1</v>
      </c>
      <c r="J324">
        <v>0</v>
      </c>
      <c r="K324">
        <v>0</v>
      </c>
      <c r="L324">
        <v>14.6</v>
      </c>
      <c r="M324" t="s">
        <v>5361</v>
      </c>
      <c r="N324" t="s">
        <v>319</v>
      </c>
      <c r="O324" t="s">
        <v>320</v>
      </c>
      <c r="P324" t="s">
        <v>5587</v>
      </c>
      <c r="Q324" t="s">
        <v>37</v>
      </c>
      <c r="R324" t="s">
        <v>38</v>
      </c>
      <c r="V324" t="s">
        <v>5586</v>
      </c>
      <c r="Y324" t="s">
        <v>44</v>
      </c>
    </row>
    <row r="325" spans="1:25" x14ac:dyDescent="0.25">
      <c r="A325" t="s">
        <v>49</v>
      </c>
      <c r="B325" t="s">
        <v>5585</v>
      </c>
      <c r="C325" t="s">
        <v>4717</v>
      </c>
      <c r="D325" t="s">
        <v>5293</v>
      </c>
      <c r="E325" t="s">
        <v>5365</v>
      </c>
      <c r="F325" t="s">
        <v>5293</v>
      </c>
      <c r="G325" t="s">
        <v>5364</v>
      </c>
      <c r="H325" t="s">
        <v>5363</v>
      </c>
      <c r="I325">
        <v>1</v>
      </c>
      <c r="J325">
        <v>0</v>
      </c>
      <c r="K325">
        <v>0</v>
      </c>
      <c r="L325">
        <v>20.100000000000001</v>
      </c>
      <c r="M325" t="s">
        <v>847</v>
      </c>
      <c r="N325" t="s">
        <v>115</v>
      </c>
      <c r="O325" t="s">
        <v>116</v>
      </c>
      <c r="P325">
        <v>48083</v>
      </c>
      <c r="Q325" t="s">
        <v>37</v>
      </c>
      <c r="R325" t="s">
        <v>38</v>
      </c>
      <c r="V325" t="s">
        <v>5584</v>
      </c>
      <c r="Y325" t="s">
        <v>44</v>
      </c>
    </row>
    <row r="326" spans="1:25" x14ac:dyDescent="0.25">
      <c r="A326" t="s">
        <v>49</v>
      </c>
      <c r="B326" t="s">
        <v>5583</v>
      </c>
      <c r="C326" t="s">
        <v>4717</v>
      </c>
      <c r="D326" t="s">
        <v>5293</v>
      </c>
      <c r="E326" t="s">
        <v>5294</v>
      </c>
      <c r="F326" t="s">
        <v>5293</v>
      </c>
      <c r="G326" t="s">
        <v>5292</v>
      </c>
      <c r="H326" t="s">
        <v>5291</v>
      </c>
      <c r="I326">
        <v>1</v>
      </c>
      <c r="J326">
        <v>0</v>
      </c>
      <c r="K326">
        <v>0</v>
      </c>
      <c r="L326">
        <v>12.4</v>
      </c>
      <c r="M326" t="s">
        <v>2907</v>
      </c>
      <c r="N326" t="s">
        <v>873</v>
      </c>
      <c r="O326" t="s">
        <v>874</v>
      </c>
      <c r="P326" t="s">
        <v>5582</v>
      </c>
      <c r="Q326" t="s">
        <v>37</v>
      </c>
      <c r="R326" t="s">
        <v>38</v>
      </c>
      <c r="S326" s="4" t="s">
        <v>5581</v>
      </c>
      <c r="V326" t="s">
        <v>5580</v>
      </c>
      <c r="Y326" t="s">
        <v>44</v>
      </c>
    </row>
    <row r="327" spans="1:25" x14ac:dyDescent="0.25">
      <c r="A327" t="s">
        <v>26</v>
      </c>
      <c r="B327" t="s">
        <v>4324</v>
      </c>
      <c r="C327" t="s">
        <v>4717</v>
      </c>
      <c r="D327" t="s">
        <v>5293</v>
      </c>
      <c r="E327" t="s">
        <v>5348</v>
      </c>
      <c r="F327" t="s">
        <v>5293</v>
      </c>
      <c r="G327" t="s">
        <v>5347</v>
      </c>
      <c r="H327" t="s">
        <v>5291</v>
      </c>
      <c r="I327">
        <v>1</v>
      </c>
      <c r="J327">
        <v>0</v>
      </c>
      <c r="K327">
        <v>0</v>
      </c>
      <c r="L327">
        <v>15.7</v>
      </c>
      <c r="M327" t="s">
        <v>535</v>
      </c>
      <c r="N327" t="s">
        <v>430</v>
      </c>
      <c r="O327" t="s">
        <v>431</v>
      </c>
      <c r="P327" t="s">
        <v>536</v>
      </c>
      <c r="Q327" t="s">
        <v>432</v>
      </c>
      <c r="R327" t="s">
        <v>38</v>
      </c>
      <c r="S327" s="4" t="s">
        <v>4323</v>
      </c>
      <c r="T327" s="4" t="s">
        <v>4322</v>
      </c>
      <c r="U327" t="s">
        <v>4321</v>
      </c>
      <c r="V327" t="s">
        <v>4320</v>
      </c>
      <c r="X327" t="s">
        <v>443</v>
      </c>
      <c r="Y327" t="s">
        <v>541</v>
      </c>
    </row>
    <row r="328" spans="1:25" x14ac:dyDescent="0.25">
      <c r="A328" t="s">
        <v>49</v>
      </c>
      <c r="B328" t="s">
        <v>2249</v>
      </c>
      <c r="C328" t="s">
        <v>4717</v>
      </c>
      <c r="D328" t="s">
        <v>5293</v>
      </c>
      <c r="E328" t="s">
        <v>4716</v>
      </c>
      <c r="F328" t="s">
        <v>5293</v>
      </c>
      <c r="G328" t="s">
        <v>5298</v>
      </c>
      <c r="H328" t="s">
        <v>5306</v>
      </c>
      <c r="I328">
        <v>1</v>
      </c>
      <c r="J328">
        <v>0</v>
      </c>
      <c r="K328">
        <v>0</v>
      </c>
      <c r="L328">
        <v>24.5</v>
      </c>
      <c r="M328" t="s">
        <v>472</v>
      </c>
      <c r="O328" t="s">
        <v>2250</v>
      </c>
      <c r="P328" t="s">
        <v>2251</v>
      </c>
      <c r="Q328" t="s">
        <v>37</v>
      </c>
      <c r="R328" t="s">
        <v>38</v>
      </c>
      <c r="S328" s="4" t="s">
        <v>2252</v>
      </c>
      <c r="T328" s="4" t="s">
        <v>2253</v>
      </c>
      <c r="Y328" t="s">
        <v>44</v>
      </c>
    </row>
    <row r="329" spans="1:25" x14ac:dyDescent="0.25">
      <c r="A329" t="s">
        <v>49</v>
      </c>
      <c r="B329" t="s">
        <v>5579</v>
      </c>
      <c r="C329" t="s">
        <v>4717</v>
      </c>
      <c r="D329" t="s">
        <v>5293</v>
      </c>
      <c r="E329" t="s">
        <v>5301</v>
      </c>
      <c r="F329" t="s">
        <v>5293</v>
      </c>
      <c r="G329" t="s">
        <v>5300</v>
      </c>
      <c r="H329" t="s">
        <v>5291</v>
      </c>
      <c r="I329">
        <v>1</v>
      </c>
      <c r="J329">
        <v>0</v>
      </c>
      <c r="K329">
        <v>0</v>
      </c>
      <c r="L329">
        <v>5.3</v>
      </c>
      <c r="M329" t="s">
        <v>5578</v>
      </c>
      <c r="N329" t="s">
        <v>73</v>
      </c>
      <c r="O329" t="s">
        <v>74</v>
      </c>
      <c r="P329">
        <v>22911</v>
      </c>
      <c r="Q329" t="s">
        <v>37</v>
      </c>
      <c r="R329" t="s">
        <v>38</v>
      </c>
      <c r="Y329" t="s">
        <v>44</v>
      </c>
    </row>
    <row r="330" spans="1:25" x14ac:dyDescent="0.25">
      <c r="A330" t="s">
        <v>49</v>
      </c>
      <c r="B330" t="s">
        <v>5577</v>
      </c>
      <c r="C330" t="s">
        <v>4717</v>
      </c>
      <c r="D330" t="s">
        <v>5293</v>
      </c>
      <c r="E330" t="s">
        <v>5301</v>
      </c>
      <c r="F330" t="s">
        <v>5293</v>
      </c>
      <c r="G330" t="s">
        <v>5300</v>
      </c>
      <c r="H330" t="s">
        <v>5291</v>
      </c>
      <c r="I330">
        <v>1</v>
      </c>
      <c r="J330">
        <v>0</v>
      </c>
      <c r="K330">
        <v>0</v>
      </c>
      <c r="L330">
        <v>10.4</v>
      </c>
      <c r="M330" t="s">
        <v>1765</v>
      </c>
      <c r="N330" t="s">
        <v>35</v>
      </c>
      <c r="O330" t="s">
        <v>36</v>
      </c>
      <c r="P330">
        <v>33172</v>
      </c>
      <c r="Q330" t="s">
        <v>37</v>
      </c>
      <c r="R330" t="s">
        <v>38</v>
      </c>
      <c r="S330" s="4" t="s">
        <v>5576</v>
      </c>
      <c r="V330" t="s">
        <v>5575</v>
      </c>
      <c r="Y330" t="s">
        <v>44</v>
      </c>
    </row>
    <row r="331" spans="1:25" x14ac:dyDescent="0.25">
      <c r="A331" t="s">
        <v>26</v>
      </c>
      <c r="B331" t="s">
        <v>5574</v>
      </c>
      <c r="C331" t="s">
        <v>4717</v>
      </c>
      <c r="D331" t="s">
        <v>5293</v>
      </c>
      <c r="E331" t="s">
        <v>95</v>
      </c>
      <c r="F331" t="s">
        <v>5293</v>
      </c>
      <c r="G331" t="s">
        <v>5304</v>
      </c>
      <c r="H331" t="s">
        <v>5303</v>
      </c>
      <c r="I331">
        <v>1</v>
      </c>
      <c r="J331">
        <v>0</v>
      </c>
      <c r="K331">
        <v>0</v>
      </c>
      <c r="L331">
        <v>28.7</v>
      </c>
      <c r="M331" t="s">
        <v>5573</v>
      </c>
      <c r="P331" t="s">
        <v>5572</v>
      </c>
      <c r="Q331" t="s">
        <v>4803</v>
      </c>
      <c r="R331" t="s">
        <v>358</v>
      </c>
      <c r="S331" s="4" t="s">
        <v>5571</v>
      </c>
      <c r="T331" s="4" t="s">
        <v>5570</v>
      </c>
      <c r="U331" t="s">
        <v>5569</v>
      </c>
      <c r="V331" t="s">
        <v>5568</v>
      </c>
      <c r="W331">
        <v>1988</v>
      </c>
      <c r="X331" t="s">
        <v>43</v>
      </c>
      <c r="Y331" t="s">
        <v>44</v>
      </c>
    </row>
    <row r="332" spans="1:25" x14ac:dyDescent="0.25">
      <c r="A332" t="s">
        <v>49</v>
      </c>
      <c r="B332" t="s">
        <v>5567</v>
      </c>
      <c r="C332" t="s">
        <v>4717</v>
      </c>
      <c r="D332" t="s">
        <v>5293</v>
      </c>
      <c r="E332" t="s">
        <v>5301</v>
      </c>
      <c r="F332" t="s">
        <v>5293</v>
      </c>
      <c r="G332" t="s">
        <v>5300</v>
      </c>
      <c r="H332" t="s">
        <v>5291</v>
      </c>
      <c r="I332">
        <v>1</v>
      </c>
      <c r="J332">
        <v>0</v>
      </c>
      <c r="K332">
        <v>0</v>
      </c>
      <c r="L332">
        <v>20.2</v>
      </c>
      <c r="M332" t="s">
        <v>193</v>
      </c>
      <c r="Q332" t="s">
        <v>457</v>
      </c>
      <c r="R332" t="s">
        <v>383</v>
      </c>
      <c r="Y332" t="s">
        <v>44</v>
      </c>
    </row>
    <row r="333" spans="1:25" x14ac:dyDescent="0.25">
      <c r="A333" t="s">
        <v>49</v>
      </c>
      <c r="B333" t="s">
        <v>5566</v>
      </c>
      <c r="C333" t="s">
        <v>4717</v>
      </c>
      <c r="D333" t="s">
        <v>5293</v>
      </c>
      <c r="E333" t="s">
        <v>5301</v>
      </c>
      <c r="F333" t="s">
        <v>5293</v>
      </c>
      <c r="G333" t="s">
        <v>5300</v>
      </c>
      <c r="H333" t="s">
        <v>5291</v>
      </c>
      <c r="I333">
        <v>1</v>
      </c>
      <c r="J333">
        <v>0</v>
      </c>
      <c r="K333">
        <v>0</v>
      </c>
      <c r="L333">
        <v>19.5</v>
      </c>
      <c r="M333" t="s">
        <v>197</v>
      </c>
      <c r="N333" t="s">
        <v>197</v>
      </c>
      <c r="O333" t="s">
        <v>198</v>
      </c>
      <c r="Q333" t="s">
        <v>37</v>
      </c>
      <c r="R333" t="s">
        <v>38</v>
      </c>
      <c r="S333" s="4" t="s">
        <v>5565</v>
      </c>
      <c r="V333" t="s">
        <v>5564</v>
      </c>
      <c r="Y333" t="s">
        <v>44</v>
      </c>
    </row>
    <row r="334" spans="1:25" x14ac:dyDescent="0.25">
      <c r="A334" t="s">
        <v>49</v>
      </c>
      <c r="B334" t="s">
        <v>5137</v>
      </c>
      <c r="C334" t="s">
        <v>4717</v>
      </c>
      <c r="D334" t="s">
        <v>5293</v>
      </c>
      <c r="E334" t="s">
        <v>4716</v>
      </c>
      <c r="F334" t="s">
        <v>5293</v>
      </c>
      <c r="G334" t="s">
        <v>5298</v>
      </c>
      <c r="H334" t="s">
        <v>5306</v>
      </c>
      <c r="I334">
        <v>1</v>
      </c>
      <c r="J334">
        <v>0</v>
      </c>
      <c r="K334">
        <v>0</v>
      </c>
      <c r="L334">
        <v>23.9</v>
      </c>
      <c r="M334" t="s">
        <v>213</v>
      </c>
      <c r="N334" t="s">
        <v>35</v>
      </c>
      <c r="O334" t="s">
        <v>36</v>
      </c>
      <c r="P334">
        <v>33634</v>
      </c>
      <c r="Q334" t="s">
        <v>37</v>
      </c>
      <c r="R334" t="s">
        <v>38</v>
      </c>
      <c r="V334" t="s">
        <v>5136</v>
      </c>
      <c r="Y334" t="s">
        <v>44</v>
      </c>
    </row>
    <row r="335" spans="1:25" x14ac:dyDescent="0.25">
      <c r="A335" t="s">
        <v>49</v>
      </c>
      <c r="B335" t="s">
        <v>5563</v>
      </c>
      <c r="C335" t="s">
        <v>4717</v>
      </c>
      <c r="D335" t="s">
        <v>5293</v>
      </c>
      <c r="E335" t="s">
        <v>5365</v>
      </c>
      <c r="F335" t="s">
        <v>5293</v>
      </c>
      <c r="G335" t="s">
        <v>5364</v>
      </c>
      <c r="H335" t="s">
        <v>5363</v>
      </c>
      <c r="I335">
        <v>1</v>
      </c>
      <c r="J335">
        <v>0</v>
      </c>
      <c r="K335">
        <v>0</v>
      </c>
      <c r="L335">
        <v>22.1</v>
      </c>
      <c r="M335" t="s">
        <v>934</v>
      </c>
      <c r="N335" t="s">
        <v>277</v>
      </c>
      <c r="O335" t="s">
        <v>278</v>
      </c>
      <c r="P335" t="s">
        <v>5562</v>
      </c>
      <c r="Q335" t="s">
        <v>37</v>
      </c>
      <c r="R335" t="s">
        <v>38</v>
      </c>
      <c r="Y335" t="s">
        <v>44</v>
      </c>
    </row>
    <row r="336" spans="1:25" x14ac:dyDescent="0.25">
      <c r="A336" t="s">
        <v>49</v>
      </c>
      <c r="B336" t="s">
        <v>5561</v>
      </c>
      <c r="C336" t="s">
        <v>4717</v>
      </c>
      <c r="D336" t="s">
        <v>5293</v>
      </c>
      <c r="E336" t="s">
        <v>4716</v>
      </c>
      <c r="F336" t="s">
        <v>5293</v>
      </c>
      <c r="G336" t="s">
        <v>5298</v>
      </c>
      <c r="H336" t="s">
        <v>5306</v>
      </c>
      <c r="I336">
        <v>1</v>
      </c>
      <c r="J336">
        <v>0</v>
      </c>
      <c r="K336">
        <v>0</v>
      </c>
      <c r="L336">
        <v>25.2</v>
      </c>
      <c r="M336" t="s">
        <v>741</v>
      </c>
      <c r="N336" t="s">
        <v>128</v>
      </c>
      <c r="O336" t="s">
        <v>129</v>
      </c>
      <c r="P336" t="s">
        <v>5560</v>
      </c>
      <c r="Q336" t="s">
        <v>37</v>
      </c>
      <c r="R336" t="s">
        <v>38</v>
      </c>
      <c r="Y336" t="s">
        <v>44</v>
      </c>
    </row>
    <row r="337" spans="1:25" x14ac:dyDescent="0.25">
      <c r="A337" t="s">
        <v>49</v>
      </c>
      <c r="B337" t="s">
        <v>5559</v>
      </c>
      <c r="C337" t="s">
        <v>4717</v>
      </c>
      <c r="D337" t="s">
        <v>5293</v>
      </c>
      <c r="E337" t="s">
        <v>5301</v>
      </c>
      <c r="F337" t="s">
        <v>5293</v>
      </c>
      <c r="G337" t="s">
        <v>5300</v>
      </c>
      <c r="H337" t="s">
        <v>5291</v>
      </c>
      <c r="I337">
        <v>1</v>
      </c>
      <c r="J337">
        <v>0</v>
      </c>
      <c r="K337">
        <v>0</v>
      </c>
      <c r="L337">
        <v>16.100000000000001</v>
      </c>
      <c r="M337" t="s">
        <v>1296</v>
      </c>
      <c r="N337" t="s">
        <v>80</v>
      </c>
      <c r="O337" t="s">
        <v>413</v>
      </c>
      <c r="P337" t="s">
        <v>5558</v>
      </c>
      <c r="Q337" t="s">
        <v>37</v>
      </c>
      <c r="R337" t="s">
        <v>38</v>
      </c>
      <c r="S337" s="4" t="s">
        <v>5557</v>
      </c>
      <c r="T337" s="4" t="s">
        <v>5556</v>
      </c>
      <c r="Y337" t="s">
        <v>44</v>
      </c>
    </row>
    <row r="338" spans="1:25" x14ac:dyDescent="0.25">
      <c r="A338" t="s">
        <v>49</v>
      </c>
      <c r="B338" t="s">
        <v>5555</v>
      </c>
      <c r="C338" t="s">
        <v>4717</v>
      </c>
      <c r="D338" t="s">
        <v>5293</v>
      </c>
      <c r="E338" t="s">
        <v>5301</v>
      </c>
      <c r="F338" t="s">
        <v>5293</v>
      </c>
      <c r="G338" t="s">
        <v>5300</v>
      </c>
      <c r="H338" t="s">
        <v>5291</v>
      </c>
      <c r="I338">
        <v>1</v>
      </c>
      <c r="J338">
        <v>0</v>
      </c>
      <c r="K338">
        <v>0</v>
      </c>
      <c r="L338">
        <v>2.6</v>
      </c>
      <c r="M338" t="s">
        <v>5554</v>
      </c>
      <c r="N338" t="s">
        <v>726</v>
      </c>
      <c r="O338" t="s">
        <v>727</v>
      </c>
      <c r="P338" t="s">
        <v>5553</v>
      </c>
      <c r="Q338" t="s">
        <v>37</v>
      </c>
      <c r="R338" t="s">
        <v>38</v>
      </c>
      <c r="S338" s="4" t="s">
        <v>5552</v>
      </c>
      <c r="T338" s="4" t="s">
        <v>5551</v>
      </c>
      <c r="Y338" t="s">
        <v>44</v>
      </c>
    </row>
    <row r="339" spans="1:25" x14ac:dyDescent="0.25">
      <c r="A339" t="s">
        <v>49</v>
      </c>
      <c r="B339" t="s">
        <v>5550</v>
      </c>
      <c r="C339" t="s">
        <v>4717</v>
      </c>
      <c r="D339" t="s">
        <v>5293</v>
      </c>
      <c r="E339" t="s">
        <v>5301</v>
      </c>
      <c r="F339" t="s">
        <v>5293</v>
      </c>
      <c r="G339" t="s">
        <v>5300</v>
      </c>
      <c r="H339" t="s">
        <v>5291</v>
      </c>
      <c r="I339">
        <v>1</v>
      </c>
      <c r="J339">
        <v>0</v>
      </c>
      <c r="K339">
        <v>0</v>
      </c>
      <c r="L339">
        <v>11.4</v>
      </c>
      <c r="M339" t="s">
        <v>5549</v>
      </c>
      <c r="P339" t="s">
        <v>5548</v>
      </c>
      <c r="Q339" t="s">
        <v>432</v>
      </c>
      <c r="R339" t="s">
        <v>38</v>
      </c>
      <c r="S339" s="4" t="s">
        <v>5547</v>
      </c>
      <c r="V339" t="s">
        <v>5546</v>
      </c>
      <c r="Y339" t="s">
        <v>44</v>
      </c>
    </row>
    <row r="340" spans="1:25" x14ac:dyDescent="0.25">
      <c r="A340" t="s">
        <v>49</v>
      </c>
      <c r="B340" t="s">
        <v>5545</v>
      </c>
      <c r="C340" t="s">
        <v>4717</v>
      </c>
      <c r="D340" t="s">
        <v>5293</v>
      </c>
      <c r="E340" t="s">
        <v>4716</v>
      </c>
      <c r="F340" t="s">
        <v>5293</v>
      </c>
      <c r="G340" t="s">
        <v>5298</v>
      </c>
      <c r="H340" t="s">
        <v>5291</v>
      </c>
      <c r="I340">
        <v>1</v>
      </c>
      <c r="J340">
        <v>0</v>
      </c>
      <c r="K340">
        <v>0</v>
      </c>
      <c r="L340">
        <v>21.6</v>
      </c>
      <c r="M340" t="s">
        <v>2374</v>
      </c>
      <c r="N340" t="s">
        <v>128</v>
      </c>
      <c r="O340" t="s">
        <v>129</v>
      </c>
      <c r="P340" t="s">
        <v>5544</v>
      </c>
      <c r="Q340" t="s">
        <v>37</v>
      </c>
      <c r="R340" t="s">
        <v>38</v>
      </c>
      <c r="S340" s="4" t="s">
        <v>5543</v>
      </c>
      <c r="V340" t="s">
        <v>5542</v>
      </c>
      <c r="Y340" t="s">
        <v>44</v>
      </c>
    </row>
    <row r="341" spans="1:25" x14ac:dyDescent="0.25">
      <c r="A341" t="s">
        <v>49</v>
      </c>
      <c r="B341" t="s">
        <v>5130</v>
      </c>
      <c r="C341" t="s">
        <v>4717</v>
      </c>
      <c r="D341" t="s">
        <v>5293</v>
      </c>
      <c r="E341" t="s">
        <v>95</v>
      </c>
      <c r="F341" t="s">
        <v>5293</v>
      </c>
      <c r="G341" t="s">
        <v>5304</v>
      </c>
      <c r="H341" t="s">
        <v>5303</v>
      </c>
      <c r="I341">
        <v>2</v>
      </c>
      <c r="J341">
        <v>0</v>
      </c>
      <c r="K341">
        <v>0</v>
      </c>
      <c r="L341">
        <v>28.2</v>
      </c>
      <c r="M341" t="s">
        <v>4687</v>
      </c>
      <c r="P341">
        <v>1000</v>
      </c>
      <c r="Q341" t="s">
        <v>460</v>
      </c>
      <c r="R341" t="s">
        <v>383</v>
      </c>
      <c r="V341" t="s">
        <v>5129</v>
      </c>
      <c r="Y341" t="s">
        <v>44</v>
      </c>
    </row>
    <row r="342" spans="1:25" x14ac:dyDescent="0.25">
      <c r="A342" t="s">
        <v>49</v>
      </c>
      <c r="B342" t="s">
        <v>5130</v>
      </c>
      <c r="C342" t="s">
        <v>4717</v>
      </c>
      <c r="D342" t="s">
        <v>5293</v>
      </c>
      <c r="E342" t="s">
        <v>5294</v>
      </c>
      <c r="F342" t="s">
        <v>5293</v>
      </c>
      <c r="G342" t="s">
        <v>5292</v>
      </c>
      <c r="H342" t="s">
        <v>5291</v>
      </c>
      <c r="I342">
        <v>2</v>
      </c>
      <c r="J342">
        <v>0</v>
      </c>
      <c r="K342">
        <v>0</v>
      </c>
      <c r="L342">
        <v>13.8</v>
      </c>
      <c r="M342" t="s">
        <v>4687</v>
      </c>
      <c r="P342">
        <v>1000</v>
      </c>
      <c r="Q342" t="s">
        <v>460</v>
      </c>
      <c r="R342" t="s">
        <v>383</v>
      </c>
      <c r="V342" t="s">
        <v>5129</v>
      </c>
      <c r="Y342" t="s">
        <v>44</v>
      </c>
    </row>
    <row r="343" spans="1:25" x14ac:dyDescent="0.25">
      <c r="A343" t="s">
        <v>49</v>
      </c>
      <c r="B343" t="s">
        <v>5541</v>
      </c>
      <c r="C343" t="s">
        <v>4717</v>
      </c>
      <c r="D343" t="s">
        <v>5293</v>
      </c>
      <c r="E343" t="s">
        <v>4716</v>
      </c>
      <c r="F343" t="s">
        <v>5293</v>
      </c>
      <c r="G343" t="s">
        <v>5298</v>
      </c>
      <c r="H343" t="s">
        <v>5291</v>
      </c>
      <c r="I343">
        <v>1</v>
      </c>
      <c r="J343">
        <v>0</v>
      </c>
      <c r="K343">
        <v>0</v>
      </c>
      <c r="L343">
        <v>20.7</v>
      </c>
      <c r="M343" t="s">
        <v>261</v>
      </c>
      <c r="N343" t="s">
        <v>319</v>
      </c>
      <c r="O343" t="s">
        <v>320</v>
      </c>
      <c r="P343" t="s">
        <v>5540</v>
      </c>
      <c r="Q343" t="s">
        <v>37</v>
      </c>
      <c r="R343" t="s">
        <v>38</v>
      </c>
      <c r="S343" s="4" t="s">
        <v>5539</v>
      </c>
      <c r="Y343" t="s">
        <v>44</v>
      </c>
    </row>
    <row r="344" spans="1:25" x14ac:dyDescent="0.25">
      <c r="A344" t="s">
        <v>49</v>
      </c>
      <c r="B344" t="s">
        <v>5538</v>
      </c>
      <c r="C344" t="s">
        <v>4717</v>
      </c>
      <c r="D344" t="s">
        <v>5293</v>
      </c>
      <c r="E344" t="s">
        <v>5348</v>
      </c>
      <c r="F344" t="s">
        <v>5293</v>
      </c>
      <c r="G344" t="s">
        <v>5347</v>
      </c>
      <c r="H344" t="s">
        <v>5291</v>
      </c>
      <c r="I344">
        <v>1</v>
      </c>
      <c r="J344">
        <v>0</v>
      </c>
      <c r="K344">
        <v>0</v>
      </c>
      <c r="L344">
        <v>15.2</v>
      </c>
      <c r="M344" t="s">
        <v>5537</v>
      </c>
      <c r="P344" t="s">
        <v>5536</v>
      </c>
      <c r="Q344" t="s">
        <v>432</v>
      </c>
      <c r="R344" t="s">
        <v>38</v>
      </c>
      <c r="S344" s="4" t="s">
        <v>5535</v>
      </c>
      <c r="T344" s="4" t="s">
        <v>5534</v>
      </c>
      <c r="V344" t="s">
        <v>5533</v>
      </c>
      <c r="Y344" t="s">
        <v>44</v>
      </c>
    </row>
    <row r="345" spans="1:25" x14ac:dyDescent="0.25">
      <c r="A345" t="s">
        <v>49</v>
      </c>
      <c r="B345" t="s">
        <v>5532</v>
      </c>
      <c r="C345" t="s">
        <v>4717</v>
      </c>
      <c r="D345" t="s">
        <v>5293</v>
      </c>
      <c r="E345" t="s">
        <v>5301</v>
      </c>
      <c r="F345" t="s">
        <v>5293</v>
      </c>
      <c r="G345" t="s">
        <v>5300</v>
      </c>
      <c r="H345" t="s">
        <v>5291</v>
      </c>
      <c r="I345">
        <v>1</v>
      </c>
      <c r="J345">
        <v>0</v>
      </c>
      <c r="K345">
        <v>0</v>
      </c>
      <c r="L345">
        <v>2</v>
      </c>
      <c r="M345" t="s">
        <v>481</v>
      </c>
      <c r="P345" t="s">
        <v>4666</v>
      </c>
      <c r="Q345" t="s">
        <v>483</v>
      </c>
      <c r="R345" t="s">
        <v>358</v>
      </c>
      <c r="Y345" t="s">
        <v>44</v>
      </c>
    </row>
    <row r="346" spans="1:25" x14ac:dyDescent="0.25">
      <c r="A346" t="s">
        <v>49</v>
      </c>
      <c r="B346" t="s">
        <v>5531</v>
      </c>
      <c r="C346" t="s">
        <v>4717</v>
      </c>
      <c r="D346" t="s">
        <v>5293</v>
      </c>
      <c r="E346" t="s">
        <v>5301</v>
      </c>
      <c r="F346" t="s">
        <v>5293</v>
      </c>
      <c r="G346" t="s">
        <v>5300</v>
      </c>
      <c r="H346" t="s">
        <v>5306</v>
      </c>
      <c r="I346">
        <v>1</v>
      </c>
      <c r="J346">
        <v>0</v>
      </c>
      <c r="K346">
        <v>0</v>
      </c>
      <c r="L346">
        <v>23.5</v>
      </c>
      <c r="M346" t="s">
        <v>197</v>
      </c>
      <c r="N346" t="s">
        <v>197</v>
      </c>
      <c r="O346" t="s">
        <v>198</v>
      </c>
      <c r="P346">
        <v>10013</v>
      </c>
      <c r="Q346" t="s">
        <v>37</v>
      </c>
      <c r="R346" t="s">
        <v>38</v>
      </c>
      <c r="Y346" t="s">
        <v>44</v>
      </c>
    </row>
    <row r="347" spans="1:25" x14ac:dyDescent="0.25">
      <c r="A347" t="s">
        <v>49</v>
      </c>
      <c r="B347" t="s">
        <v>5530</v>
      </c>
      <c r="C347" t="s">
        <v>4717</v>
      </c>
      <c r="D347" t="s">
        <v>5293</v>
      </c>
      <c r="E347" t="s">
        <v>95</v>
      </c>
      <c r="F347" t="s">
        <v>5293</v>
      </c>
      <c r="G347" t="s">
        <v>5304</v>
      </c>
      <c r="H347" t="s">
        <v>5303</v>
      </c>
      <c r="I347">
        <v>1</v>
      </c>
      <c r="J347">
        <v>0</v>
      </c>
      <c r="K347">
        <v>0</v>
      </c>
      <c r="L347">
        <v>26.7</v>
      </c>
      <c r="M347" t="s">
        <v>5529</v>
      </c>
      <c r="N347" t="s">
        <v>123</v>
      </c>
      <c r="O347" t="s">
        <v>124</v>
      </c>
      <c r="P347">
        <v>91730</v>
      </c>
      <c r="Q347" t="s">
        <v>37</v>
      </c>
      <c r="R347" t="s">
        <v>38</v>
      </c>
      <c r="Y347" t="s">
        <v>44</v>
      </c>
    </row>
    <row r="348" spans="1:25" x14ac:dyDescent="0.25">
      <c r="A348" t="s">
        <v>49</v>
      </c>
      <c r="B348" t="s">
        <v>5528</v>
      </c>
      <c r="C348" t="s">
        <v>4717</v>
      </c>
      <c r="D348" t="s">
        <v>5293</v>
      </c>
      <c r="E348" t="s">
        <v>5365</v>
      </c>
      <c r="F348" t="s">
        <v>5293</v>
      </c>
      <c r="G348" t="s">
        <v>5364</v>
      </c>
      <c r="H348" t="s">
        <v>5363</v>
      </c>
      <c r="I348">
        <v>1</v>
      </c>
      <c r="J348">
        <v>0</v>
      </c>
      <c r="K348">
        <v>0</v>
      </c>
      <c r="L348">
        <v>20.9</v>
      </c>
      <c r="M348" t="s">
        <v>660</v>
      </c>
      <c r="N348" t="s">
        <v>123</v>
      </c>
      <c r="O348" t="s">
        <v>124</v>
      </c>
      <c r="P348">
        <v>94062</v>
      </c>
      <c r="Q348" t="s">
        <v>37</v>
      </c>
      <c r="R348" t="s">
        <v>38</v>
      </c>
      <c r="Y348" t="s">
        <v>44</v>
      </c>
    </row>
    <row r="349" spans="1:25" x14ac:dyDescent="0.25">
      <c r="A349" t="s">
        <v>49</v>
      </c>
      <c r="B349" t="s">
        <v>5527</v>
      </c>
      <c r="C349" t="s">
        <v>4717</v>
      </c>
      <c r="D349" t="s">
        <v>5293</v>
      </c>
      <c r="E349" t="s">
        <v>71</v>
      </c>
      <c r="F349" t="s">
        <v>5293</v>
      </c>
      <c r="G349" t="s">
        <v>5293</v>
      </c>
      <c r="H349" t="s">
        <v>5303</v>
      </c>
      <c r="I349">
        <v>1</v>
      </c>
      <c r="J349">
        <v>0</v>
      </c>
      <c r="K349">
        <v>0</v>
      </c>
      <c r="L349">
        <v>30.7</v>
      </c>
      <c r="M349" t="s">
        <v>3289</v>
      </c>
      <c r="N349" t="s">
        <v>128</v>
      </c>
      <c r="O349" t="s">
        <v>129</v>
      </c>
      <c r="P349" t="s">
        <v>5526</v>
      </c>
      <c r="Q349" t="s">
        <v>37</v>
      </c>
      <c r="R349" t="s">
        <v>38</v>
      </c>
      <c r="S349" s="4" t="s">
        <v>5525</v>
      </c>
      <c r="V349" t="s">
        <v>5524</v>
      </c>
      <c r="Y349" t="s">
        <v>44</v>
      </c>
    </row>
    <row r="350" spans="1:25" x14ac:dyDescent="0.25">
      <c r="A350" t="s">
        <v>49</v>
      </c>
      <c r="B350" t="s">
        <v>5523</v>
      </c>
      <c r="C350" t="s">
        <v>4717</v>
      </c>
      <c r="D350" t="s">
        <v>5293</v>
      </c>
      <c r="E350" t="s">
        <v>5294</v>
      </c>
      <c r="F350" t="s">
        <v>5293</v>
      </c>
      <c r="G350" t="s">
        <v>5292</v>
      </c>
      <c r="H350" t="s">
        <v>5291</v>
      </c>
      <c r="I350">
        <v>1</v>
      </c>
      <c r="J350">
        <v>0</v>
      </c>
      <c r="K350">
        <v>0</v>
      </c>
      <c r="L350">
        <v>14.8</v>
      </c>
      <c r="M350" t="s">
        <v>741</v>
      </c>
      <c r="N350" t="s">
        <v>128</v>
      </c>
      <c r="O350" t="s">
        <v>129</v>
      </c>
      <c r="P350">
        <v>75206</v>
      </c>
      <c r="Q350" t="s">
        <v>37</v>
      </c>
      <c r="R350" t="s">
        <v>38</v>
      </c>
      <c r="Y350" t="s">
        <v>44</v>
      </c>
    </row>
    <row r="351" spans="1:25" x14ac:dyDescent="0.25">
      <c r="A351" t="s">
        <v>49</v>
      </c>
      <c r="B351" t="s">
        <v>5522</v>
      </c>
      <c r="C351" t="s">
        <v>4717</v>
      </c>
      <c r="D351" t="s">
        <v>5293</v>
      </c>
      <c r="E351" t="s">
        <v>5301</v>
      </c>
      <c r="F351" t="s">
        <v>5293</v>
      </c>
      <c r="G351" t="s">
        <v>5300</v>
      </c>
      <c r="H351" t="s">
        <v>5291</v>
      </c>
      <c r="I351">
        <v>1</v>
      </c>
      <c r="J351">
        <v>0</v>
      </c>
      <c r="K351">
        <v>0</v>
      </c>
      <c r="L351">
        <v>12.4</v>
      </c>
      <c r="M351" t="s">
        <v>5521</v>
      </c>
      <c r="N351" t="s">
        <v>319</v>
      </c>
      <c r="O351" t="s">
        <v>320</v>
      </c>
      <c r="P351">
        <v>27612</v>
      </c>
      <c r="Q351" t="s">
        <v>37</v>
      </c>
      <c r="R351" t="s">
        <v>38</v>
      </c>
      <c r="Y351" t="s">
        <v>44</v>
      </c>
    </row>
    <row r="352" spans="1:25" x14ac:dyDescent="0.25">
      <c r="A352" t="s">
        <v>49</v>
      </c>
      <c r="B352" t="s">
        <v>5520</v>
      </c>
      <c r="C352" t="s">
        <v>4717</v>
      </c>
      <c r="D352" t="s">
        <v>5293</v>
      </c>
      <c r="E352" t="s">
        <v>95</v>
      </c>
      <c r="F352" t="s">
        <v>5293</v>
      </c>
      <c r="G352" t="s">
        <v>5304</v>
      </c>
      <c r="H352" t="s">
        <v>5303</v>
      </c>
      <c r="I352">
        <v>1</v>
      </c>
      <c r="J352">
        <v>0</v>
      </c>
      <c r="K352">
        <v>0</v>
      </c>
      <c r="L352">
        <v>29.6</v>
      </c>
      <c r="M352" t="s">
        <v>5519</v>
      </c>
      <c r="N352" t="s">
        <v>881</v>
      </c>
      <c r="O352" t="s">
        <v>882</v>
      </c>
      <c r="P352" t="s">
        <v>5518</v>
      </c>
      <c r="Q352" t="s">
        <v>37</v>
      </c>
      <c r="R352" t="s">
        <v>38</v>
      </c>
      <c r="S352" s="4" t="s">
        <v>5517</v>
      </c>
      <c r="Y352" t="s">
        <v>44</v>
      </c>
    </row>
    <row r="353" spans="1:25" x14ac:dyDescent="0.25">
      <c r="A353" t="s">
        <v>49</v>
      </c>
      <c r="B353" t="s">
        <v>5516</v>
      </c>
      <c r="C353" t="s">
        <v>4717</v>
      </c>
      <c r="D353" t="s">
        <v>5293</v>
      </c>
      <c r="E353" t="s">
        <v>4716</v>
      </c>
      <c r="F353" t="s">
        <v>5293</v>
      </c>
      <c r="G353" t="s">
        <v>5298</v>
      </c>
      <c r="H353" t="s">
        <v>5291</v>
      </c>
      <c r="I353">
        <v>1</v>
      </c>
      <c r="J353">
        <v>0</v>
      </c>
      <c r="K353">
        <v>0</v>
      </c>
      <c r="L353">
        <v>21.3</v>
      </c>
      <c r="M353" t="s">
        <v>1557</v>
      </c>
      <c r="O353" t="s">
        <v>5515</v>
      </c>
      <c r="P353" t="s">
        <v>5514</v>
      </c>
      <c r="Q353" t="s">
        <v>37</v>
      </c>
      <c r="R353" t="s">
        <v>38</v>
      </c>
      <c r="Y353" t="s">
        <v>44</v>
      </c>
    </row>
    <row r="354" spans="1:25" x14ac:dyDescent="0.25">
      <c r="A354" t="s">
        <v>49</v>
      </c>
      <c r="B354" t="s">
        <v>5513</v>
      </c>
      <c r="C354" t="s">
        <v>4717</v>
      </c>
      <c r="D354" t="s">
        <v>5293</v>
      </c>
      <c r="E354" t="s">
        <v>5301</v>
      </c>
      <c r="F354" t="s">
        <v>5293</v>
      </c>
      <c r="G354" t="s">
        <v>5300</v>
      </c>
      <c r="H354" t="s">
        <v>5291</v>
      </c>
      <c r="I354">
        <v>1</v>
      </c>
      <c r="J354">
        <v>0</v>
      </c>
      <c r="K354">
        <v>0</v>
      </c>
      <c r="L354">
        <v>10.7</v>
      </c>
      <c r="M354" t="s">
        <v>5512</v>
      </c>
      <c r="P354" t="s">
        <v>5511</v>
      </c>
      <c r="Q354" t="s">
        <v>483</v>
      </c>
      <c r="R354" t="s">
        <v>358</v>
      </c>
      <c r="Y354" t="s">
        <v>44</v>
      </c>
    </row>
    <row r="355" spans="1:25" x14ac:dyDescent="0.25">
      <c r="A355" t="s">
        <v>49</v>
      </c>
      <c r="B355" t="s">
        <v>5510</v>
      </c>
      <c r="C355" t="s">
        <v>4717</v>
      </c>
      <c r="D355" t="s">
        <v>5293</v>
      </c>
      <c r="E355" t="s">
        <v>5294</v>
      </c>
      <c r="F355" t="s">
        <v>5293</v>
      </c>
      <c r="G355" t="s">
        <v>5292</v>
      </c>
      <c r="H355" t="s">
        <v>5291</v>
      </c>
      <c r="I355">
        <v>2</v>
      </c>
      <c r="J355">
        <v>0</v>
      </c>
      <c r="K355">
        <v>0</v>
      </c>
      <c r="L355">
        <v>15</v>
      </c>
      <c r="M355" t="s">
        <v>2807</v>
      </c>
      <c r="P355">
        <v>400021</v>
      </c>
      <c r="Q355" t="s">
        <v>237</v>
      </c>
      <c r="R355" t="s">
        <v>238</v>
      </c>
      <c r="S355" s="4" t="s">
        <v>5509</v>
      </c>
      <c r="T355" s="4" t="s">
        <v>5508</v>
      </c>
      <c r="Y355" t="s">
        <v>44</v>
      </c>
    </row>
    <row r="356" spans="1:25" x14ac:dyDescent="0.25">
      <c r="A356" t="s">
        <v>49</v>
      </c>
      <c r="B356" t="s">
        <v>5507</v>
      </c>
      <c r="C356" t="s">
        <v>4717</v>
      </c>
      <c r="D356" t="s">
        <v>5293</v>
      </c>
      <c r="E356" t="s">
        <v>4716</v>
      </c>
      <c r="F356" t="s">
        <v>5293</v>
      </c>
      <c r="G356" t="s">
        <v>5298</v>
      </c>
      <c r="H356" t="s">
        <v>5291</v>
      </c>
      <c r="I356">
        <v>1</v>
      </c>
      <c r="J356">
        <v>0</v>
      </c>
      <c r="K356">
        <v>0</v>
      </c>
      <c r="L356">
        <v>20.2</v>
      </c>
      <c r="M356" t="s">
        <v>5506</v>
      </c>
      <c r="O356" t="s">
        <v>3070</v>
      </c>
      <c r="P356" t="s">
        <v>5505</v>
      </c>
      <c r="Q356" t="s">
        <v>37</v>
      </c>
      <c r="R356" t="s">
        <v>38</v>
      </c>
      <c r="Y356" t="s">
        <v>44</v>
      </c>
    </row>
    <row r="357" spans="1:25" x14ac:dyDescent="0.25">
      <c r="A357" t="s">
        <v>49</v>
      </c>
      <c r="B357" t="s">
        <v>5504</v>
      </c>
      <c r="C357" t="s">
        <v>4717</v>
      </c>
      <c r="D357" t="s">
        <v>5293</v>
      </c>
      <c r="E357" t="s">
        <v>5301</v>
      </c>
      <c r="F357" t="s">
        <v>5293</v>
      </c>
      <c r="G357" t="s">
        <v>5300</v>
      </c>
      <c r="H357" t="s">
        <v>5291</v>
      </c>
      <c r="I357">
        <v>1</v>
      </c>
      <c r="J357">
        <v>0</v>
      </c>
      <c r="K357">
        <v>0</v>
      </c>
      <c r="L357">
        <v>7.8</v>
      </c>
      <c r="M357" t="s">
        <v>5503</v>
      </c>
      <c r="N357" t="s">
        <v>228</v>
      </c>
      <c r="O357" t="s">
        <v>229</v>
      </c>
      <c r="P357" t="s">
        <v>5502</v>
      </c>
      <c r="Q357" t="s">
        <v>37</v>
      </c>
      <c r="R357" t="s">
        <v>38</v>
      </c>
      <c r="S357" s="4" t="s">
        <v>5501</v>
      </c>
      <c r="T357" s="4" t="s">
        <v>5500</v>
      </c>
      <c r="Y357" t="s">
        <v>44</v>
      </c>
    </row>
    <row r="358" spans="1:25" x14ac:dyDescent="0.25">
      <c r="A358" t="s">
        <v>49</v>
      </c>
      <c r="B358" t="s">
        <v>5499</v>
      </c>
      <c r="C358" t="s">
        <v>4717</v>
      </c>
      <c r="D358" t="s">
        <v>5293</v>
      </c>
      <c r="E358" t="s">
        <v>95</v>
      </c>
      <c r="F358" t="s">
        <v>5293</v>
      </c>
      <c r="G358" t="s">
        <v>5304</v>
      </c>
      <c r="H358" t="s">
        <v>5303</v>
      </c>
      <c r="I358">
        <v>1</v>
      </c>
      <c r="J358">
        <v>0</v>
      </c>
      <c r="K358">
        <v>0</v>
      </c>
      <c r="L358">
        <v>24.3</v>
      </c>
      <c r="M358" t="s">
        <v>5498</v>
      </c>
      <c r="N358" t="s">
        <v>5497</v>
      </c>
      <c r="O358" t="s">
        <v>5496</v>
      </c>
      <c r="P358" t="s">
        <v>5495</v>
      </c>
      <c r="Q358" t="s">
        <v>37</v>
      </c>
      <c r="R358" t="s">
        <v>38</v>
      </c>
      <c r="Y358" t="s">
        <v>44</v>
      </c>
    </row>
    <row r="359" spans="1:25" x14ac:dyDescent="0.25">
      <c r="A359" t="s">
        <v>49</v>
      </c>
      <c r="B359" t="s">
        <v>5494</v>
      </c>
      <c r="C359" t="s">
        <v>4717</v>
      </c>
      <c r="D359" t="s">
        <v>5293</v>
      </c>
      <c r="E359" t="s">
        <v>4716</v>
      </c>
      <c r="F359" t="s">
        <v>5293</v>
      </c>
      <c r="G359" t="s">
        <v>5298</v>
      </c>
      <c r="H359" t="s">
        <v>5291</v>
      </c>
      <c r="I359">
        <v>1</v>
      </c>
      <c r="J359">
        <v>0</v>
      </c>
      <c r="K359">
        <v>0</v>
      </c>
      <c r="L359">
        <v>20.2</v>
      </c>
      <c r="M359" t="s">
        <v>197</v>
      </c>
      <c r="N359" t="s">
        <v>197</v>
      </c>
      <c r="O359" t="s">
        <v>198</v>
      </c>
      <c r="P359">
        <v>10019</v>
      </c>
      <c r="Q359" t="s">
        <v>37</v>
      </c>
      <c r="R359" t="s">
        <v>38</v>
      </c>
      <c r="S359" s="4" t="s">
        <v>5493</v>
      </c>
      <c r="V359" t="s">
        <v>5492</v>
      </c>
      <c r="Y359" t="s">
        <v>44</v>
      </c>
    </row>
    <row r="360" spans="1:25" x14ac:dyDescent="0.25">
      <c r="A360" t="s">
        <v>65</v>
      </c>
      <c r="B360" t="s">
        <v>5491</v>
      </c>
      <c r="C360" t="s">
        <v>4717</v>
      </c>
      <c r="D360" t="s">
        <v>5293</v>
      </c>
      <c r="E360" t="s">
        <v>71</v>
      </c>
      <c r="F360" t="s">
        <v>5293</v>
      </c>
      <c r="G360" t="s">
        <v>5293</v>
      </c>
      <c r="I360">
        <v>1</v>
      </c>
      <c r="J360" t="s">
        <v>71</v>
      </c>
      <c r="K360" t="s">
        <v>71</v>
      </c>
      <c r="L360">
        <v>0</v>
      </c>
      <c r="M360" t="s">
        <v>4406</v>
      </c>
      <c r="P360">
        <v>50634</v>
      </c>
      <c r="Q360" t="s">
        <v>1313</v>
      </c>
      <c r="R360" t="s">
        <v>238</v>
      </c>
      <c r="S360" s="4" t="s">
        <v>5490</v>
      </c>
      <c r="T360" s="4">
        <f>60-3-2141-3649</f>
        <v>-5733</v>
      </c>
      <c r="V360" t="s">
        <v>5489</v>
      </c>
      <c r="X360" t="s">
        <v>78</v>
      </c>
      <c r="Y360" t="s">
        <v>44</v>
      </c>
    </row>
    <row r="361" spans="1:25" x14ac:dyDescent="0.25">
      <c r="A361" t="s">
        <v>26</v>
      </c>
      <c r="B361" t="s">
        <v>5488</v>
      </c>
      <c r="C361" t="s">
        <v>4717</v>
      </c>
      <c r="D361" t="s">
        <v>5293</v>
      </c>
      <c r="E361" t="s">
        <v>5294</v>
      </c>
      <c r="F361" t="s">
        <v>5293</v>
      </c>
      <c r="G361" t="s">
        <v>5292</v>
      </c>
      <c r="H361" t="s">
        <v>5291</v>
      </c>
      <c r="I361">
        <v>1</v>
      </c>
      <c r="J361">
        <v>0</v>
      </c>
      <c r="K361">
        <v>0</v>
      </c>
      <c r="L361">
        <v>12.1</v>
      </c>
      <c r="M361" t="s">
        <v>2203</v>
      </c>
      <c r="P361">
        <v>119027</v>
      </c>
      <c r="Q361" t="s">
        <v>2204</v>
      </c>
      <c r="R361" t="s">
        <v>358</v>
      </c>
      <c r="S361" s="4">
        <f>7-495-662-6850</f>
        <v>-8000</v>
      </c>
      <c r="T361" s="4">
        <f>7-495-662-6849</f>
        <v>-7999</v>
      </c>
      <c r="U361" t="s">
        <v>5487</v>
      </c>
      <c r="V361" t="s">
        <v>5486</v>
      </c>
      <c r="X361" t="s">
        <v>443</v>
      </c>
      <c r="Y361" t="s">
        <v>44</v>
      </c>
    </row>
    <row r="362" spans="1:25" x14ac:dyDescent="0.25">
      <c r="A362" t="s">
        <v>49</v>
      </c>
      <c r="B362" t="s">
        <v>5485</v>
      </c>
      <c r="C362" t="s">
        <v>4717</v>
      </c>
      <c r="D362" t="s">
        <v>5293</v>
      </c>
      <c r="E362" t="s">
        <v>95</v>
      </c>
      <c r="F362" t="s">
        <v>5293</v>
      </c>
      <c r="G362" t="s">
        <v>5304</v>
      </c>
      <c r="H362" t="s">
        <v>5303</v>
      </c>
      <c r="I362">
        <v>1</v>
      </c>
      <c r="J362">
        <v>0</v>
      </c>
      <c r="K362">
        <v>0</v>
      </c>
      <c r="L362">
        <v>27.6</v>
      </c>
      <c r="M362" t="s">
        <v>5484</v>
      </c>
      <c r="O362" t="s">
        <v>5483</v>
      </c>
      <c r="P362" t="s">
        <v>5482</v>
      </c>
      <c r="Q362" t="s">
        <v>37</v>
      </c>
      <c r="R362" t="s">
        <v>38</v>
      </c>
      <c r="Y362" t="s">
        <v>44</v>
      </c>
    </row>
    <row r="363" spans="1:25" x14ac:dyDescent="0.25">
      <c r="A363" t="s">
        <v>49</v>
      </c>
      <c r="B363" t="s">
        <v>5481</v>
      </c>
      <c r="C363" t="s">
        <v>4717</v>
      </c>
      <c r="D363" t="s">
        <v>5293</v>
      </c>
      <c r="E363" t="s">
        <v>5294</v>
      </c>
      <c r="F363" t="s">
        <v>5293</v>
      </c>
      <c r="G363" t="s">
        <v>5292</v>
      </c>
      <c r="H363" t="s">
        <v>5291</v>
      </c>
      <c r="I363">
        <v>1</v>
      </c>
      <c r="J363">
        <v>0</v>
      </c>
      <c r="K363">
        <v>0</v>
      </c>
      <c r="L363">
        <v>18.7</v>
      </c>
      <c r="M363" t="s">
        <v>573</v>
      </c>
      <c r="N363" t="s">
        <v>35</v>
      </c>
      <c r="O363" t="s">
        <v>36</v>
      </c>
      <c r="P363">
        <v>33132</v>
      </c>
      <c r="Q363" t="s">
        <v>37</v>
      </c>
      <c r="R363" t="s">
        <v>38</v>
      </c>
      <c r="Y363" t="s">
        <v>44</v>
      </c>
    </row>
    <row r="364" spans="1:25" x14ac:dyDescent="0.25">
      <c r="A364" t="s">
        <v>49</v>
      </c>
      <c r="B364" t="s">
        <v>5480</v>
      </c>
      <c r="C364" t="s">
        <v>4717</v>
      </c>
      <c r="D364" t="s">
        <v>5293</v>
      </c>
      <c r="E364" t="s">
        <v>5301</v>
      </c>
      <c r="F364" t="s">
        <v>5293</v>
      </c>
      <c r="G364" t="s">
        <v>5300</v>
      </c>
      <c r="H364" t="s">
        <v>5291</v>
      </c>
      <c r="I364">
        <v>1</v>
      </c>
      <c r="J364">
        <v>0</v>
      </c>
      <c r="K364">
        <v>0</v>
      </c>
      <c r="L364">
        <v>13.6</v>
      </c>
      <c r="M364" t="s">
        <v>5479</v>
      </c>
      <c r="N364" t="s">
        <v>805</v>
      </c>
      <c r="O364" t="s">
        <v>806</v>
      </c>
      <c r="P364" t="s">
        <v>5478</v>
      </c>
      <c r="Q364" t="s">
        <v>37</v>
      </c>
      <c r="R364" t="s">
        <v>38</v>
      </c>
      <c r="S364" s="4" t="s">
        <v>5477</v>
      </c>
      <c r="T364" s="4" t="s">
        <v>5476</v>
      </c>
      <c r="Y364" t="s">
        <v>44</v>
      </c>
    </row>
    <row r="365" spans="1:25" x14ac:dyDescent="0.25">
      <c r="A365" t="s">
        <v>26</v>
      </c>
      <c r="B365" t="s">
        <v>5475</v>
      </c>
      <c r="C365" t="s">
        <v>4717</v>
      </c>
      <c r="D365" t="s">
        <v>5293</v>
      </c>
      <c r="E365" t="s">
        <v>5407</v>
      </c>
      <c r="F365" t="s">
        <v>5293</v>
      </c>
      <c r="G365" t="s">
        <v>5406</v>
      </c>
      <c r="H365" t="s">
        <v>5291</v>
      </c>
      <c r="I365">
        <v>1</v>
      </c>
      <c r="J365">
        <v>0</v>
      </c>
      <c r="K365">
        <v>0</v>
      </c>
      <c r="L365">
        <v>15.8</v>
      </c>
      <c r="M365" t="s">
        <v>5474</v>
      </c>
      <c r="P365">
        <v>5020</v>
      </c>
      <c r="Q365" t="s">
        <v>1508</v>
      </c>
      <c r="R365" t="s">
        <v>358</v>
      </c>
      <c r="S365" s="4" t="s">
        <v>5473</v>
      </c>
      <c r="V365" t="s">
        <v>5472</v>
      </c>
      <c r="X365" t="s">
        <v>443</v>
      </c>
      <c r="Y365" t="s">
        <v>44</v>
      </c>
    </row>
    <row r="366" spans="1:25" x14ac:dyDescent="0.25">
      <c r="A366" t="s">
        <v>49</v>
      </c>
      <c r="B366" t="s">
        <v>5471</v>
      </c>
      <c r="C366" t="s">
        <v>4717</v>
      </c>
      <c r="D366" t="s">
        <v>5293</v>
      </c>
      <c r="E366" t="s">
        <v>5301</v>
      </c>
      <c r="F366" t="s">
        <v>5293</v>
      </c>
      <c r="G366" t="s">
        <v>5300</v>
      </c>
      <c r="H366" t="s">
        <v>5291</v>
      </c>
      <c r="I366">
        <v>2</v>
      </c>
      <c r="J366">
        <v>0</v>
      </c>
      <c r="K366">
        <v>0</v>
      </c>
      <c r="L366">
        <v>13.8</v>
      </c>
      <c r="M366" t="s">
        <v>5470</v>
      </c>
      <c r="N366" t="s">
        <v>319</v>
      </c>
      <c r="O366" t="s">
        <v>320</v>
      </c>
      <c r="P366" t="s">
        <v>5469</v>
      </c>
      <c r="Q366" t="s">
        <v>37</v>
      </c>
      <c r="R366" t="s">
        <v>38</v>
      </c>
      <c r="S366" s="4" t="s">
        <v>5468</v>
      </c>
      <c r="T366" s="4" t="s">
        <v>5467</v>
      </c>
      <c r="V366" t="s">
        <v>5466</v>
      </c>
      <c r="Y366" t="s">
        <v>44</v>
      </c>
    </row>
    <row r="367" spans="1:25" x14ac:dyDescent="0.25">
      <c r="A367" t="s">
        <v>49</v>
      </c>
      <c r="B367" t="s">
        <v>5465</v>
      </c>
      <c r="C367" t="s">
        <v>4717</v>
      </c>
      <c r="D367" t="s">
        <v>5293</v>
      </c>
      <c r="E367" t="s">
        <v>4716</v>
      </c>
      <c r="F367" t="s">
        <v>5293</v>
      </c>
      <c r="G367" t="s">
        <v>5298</v>
      </c>
      <c r="H367" t="s">
        <v>5291</v>
      </c>
      <c r="I367">
        <v>1</v>
      </c>
      <c r="J367">
        <v>0</v>
      </c>
      <c r="K367">
        <v>0</v>
      </c>
      <c r="L367">
        <v>21.4</v>
      </c>
      <c r="M367" t="s">
        <v>294</v>
      </c>
      <c r="N367" t="s">
        <v>123</v>
      </c>
      <c r="O367" t="s">
        <v>124</v>
      </c>
      <c r="P367">
        <v>94118</v>
      </c>
      <c r="Q367" t="s">
        <v>37</v>
      </c>
      <c r="R367" t="s">
        <v>38</v>
      </c>
      <c r="Y367" t="s">
        <v>44</v>
      </c>
    </row>
    <row r="368" spans="1:25" x14ac:dyDescent="0.25">
      <c r="A368" t="s">
        <v>49</v>
      </c>
      <c r="B368" t="s">
        <v>5464</v>
      </c>
      <c r="C368" t="s">
        <v>4717</v>
      </c>
      <c r="D368" t="s">
        <v>5293</v>
      </c>
      <c r="E368" t="s">
        <v>5294</v>
      </c>
      <c r="F368" t="s">
        <v>5293</v>
      </c>
      <c r="G368" t="s">
        <v>5292</v>
      </c>
      <c r="H368" t="s">
        <v>5291</v>
      </c>
      <c r="I368">
        <v>1</v>
      </c>
      <c r="J368">
        <v>0</v>
      </c>
      <c r="K368">
        <v>0</v>
      </c>
      <c r="L368">
        <v>12.8</v>
      </c>
      <c r="M368" t="s">
        <v>318</v>
      </c>
      <c r="N368" t="s">
        <v>319</v>
      </c>
      <c r="O368" t="s">
        <v>320</v>
      </c>
      <c r="P368" t="s">
        <v>5463</v>
      </c>
      <c r="Q368" t="s">
        <v>37</v>
      </c>
      <c r="R368" t="s">
        <v>38</v>
      </c>
      <c r="Y368" t="s">
        <v>44</v>
      </c>
    </row>
    <row r="369" spans="1:25" x14ac:dyDescent="0.25">
      <c r="A369" t="s">
        <v>49</v>
      </c>
      <c r="B369" t="s">
        <v>5462</v>
      </c>
      <c r="C369" t="s">
        <v>4717</v>
      </c>
      <c r="D369" t="s">
        <v>5293</v>
      </c>
      <c r="E369" t="s">
        <v>5301</v>
      </c>
      <c r="F369" t="s">
        <v>5293</v>
      </c>
      <c r="G369" t="s">
        <v>5300</v>
      </c>
      <c r="H369" t="s">
        <v>5291</v>
      </c>
      <c r="I369">
        <v>1</v>
      </c>
      <c r="J369">
        <v>0</v>
      </c>
      <c r="K369">
        <v>0</v>
      </c>
      <c r="L369">
        <v>10.1</v>
      </c>
      <c r="M369" t="s">
        <v>4246</v>
      </c>
      <c r="N369" t="s">
        <v>123</v>
      </c>
      <c r="O369" t="s">
        <v>124</v>
      </c>
      <c r="P369" t="s">
        <v>5461</v>
      </c>
      <c r="Q369" t="s">
        <v>37</v>
      </c>
      <c r="R369" t="s">
        <v>38</v>
      </c>
      <c r="Y369" t="s">
        <v>44</v>
      </c>
    </row>
    <row r="370" spans="1:25" x14ac:dyDescent="0.25">
      <c r="A370" t="s">
        <v>49</v>
      </c>
      <c r="B370" t="s">
        <v>5460</v>
      </c>
      <c r="C370" t="s">
        <v>4717</v>
      </c>
      <c r="D370" t="s">
        <v>5293</v>
      </c>
      <c r="E370" t="s">
        <v>4716</v>
      </c>
      <c r="F370" t="s">
        <v>5293</v>
      </c>
      <c r="G370" t="s">
        <v>5298</v>
      </c>
      <c r="H370" t="s">
        <v>5291</v>
      </c>
      <c r="I370">
        <v>1</v>
      </c>
      <c r="J370">
        <v>0</v>
      </c>
      <c r="K370">
        <v>0</v>
      </c>
      <c r="L370">
        <v>19.7</v>
      </c>
      <c r="M370" t="s">
        <v>197</v>
      </c>
      <c r="N370" t="s">
        <v>197</v>
      </c>
      <c r="O370" t="s">
        <v>198</v>
      </c>
      <c r="P370">
        <v>10003</v>
      </c>
      <c r="Q370" t="s">
        <v>37</v>
      </c>
      <c r="R370" t="s">
        <v>38</v>
      </c>
      <c r="S370" s="4" t="s">
        <v>5459</v>
      </c>
      <c r="V370" t="s">
        <v>5458</v>
      </c>
      <c r="Y370" t="s">
        <v>44</v>
      </c>
    </row>
    <row r="371" spans="1:25" x14ac:dyDescent="0.25">
      <c r="A371" t="s">
        <v>49</v>
      </c>
      <c r="B371" t="s">
        <v>5457</v>
      </c>
      <c r="C371" t="s">
        <v>4717</v>
      </c>
      <c r="D371" t="s">
        <v>5293</v>
      </c>
      <c r="E371" t="s">
        <v>95</v>
      </c>
      <c r="F371" t="s">
        <v>5293</v>
      </c>
      <c r="G371" t="s">
        <v>5304</v>
      </c>
      <c r="H371" t="s">
        <v>5303</v>
      </c>
      <c r="I371">
        <v>1</v>
      </c>
      <c r="J371">
        <v>0</v>
      </c>
      <c r="K371">
        <v>0</v>
      </c>
      <c r="L371">
        <v>26.7</v>
      </c>
      <c r="M371" t="s">
        <v>593</v>
      </c>
      <c r="N371" t="s">
        <v>805</v>
      </c>
      <c r="O371" t="s">
        <v>806</v>
      </c>
      <c r="P371" t="s">
        <v>5456</v>
      </c>
      <c r="Q371" t="s">
        <v>37</v>
      </c>
      <c r="R371" t="s">
        <v>38</v>
      </c>
      <c r="Y371" t="s">
        <v>44</v>
      </c>
    </row>
    <row r="372" spans="1:25" x14ac:dyDescent="0.25">
      <c r="A372" t="s">
        <v>49</v>
      </c>
      <c r="B372" t="s">
        <v>5455</v>
      </c>
      <c r="C372" t="s">
        <v>4717</v>
      </c>
      <c r="D372" t="s">
        <v>5293</v>
      </c>
      <c r="E372" t="s">
        <v>5294</v>
      </c>
      <c r="F372" t="s">
        <v>5293</v>
      </c>
      <c r="G372" t="s">
        <v>5292</v>
      </c>
      <c r="H372" t="s">
        <v>5291</v>
      </c>
      <c r="I372">
        <v>1</v>
      </c>
      <c r="J372">
        <v>0</v>
      </c>
      <c r="K372">
        <v>0</v>
      </c>
      <c r="L372">
        <v>14.2</v>
      </c>
      <c r="M372" t="s">
        <v>2942</v>
      </c>
      <c r="N372" t="s">
        <v>405</v>
      </c>
      <c r="O372" t="s">
        <v>406</v>
      </c>
      <c r="P372" t="s">
        <v>5454</v>
      </c>
      <c r="Q372" t="s">
        <v>37</v>
      </c>
      <c r="R372" t="s">
        <v>38</v>
      </c>
      <c r="Y372" t="s">
        <v>44</v>
      </c>
    </row>
    <row r="373" spans="1:25" x14ac:dyDescent="0.25">
      <c r="A373" t="s">
        <v>49</v>
      </c>
      <c r="B373" t="s">
        <v>5453</v>
      </c>
      <c r="C373" t="s">
        <v>4717</v>
      </c>
      <c r="D373" t="s">
        <v>5293</v>
      </c>
      <c r="E373" t="s">
        <v>95</v>
      </c>
      <c r="F373" t="s">
        <v>5293</v>
      </c>
      <c r="G373" t="s">
        <v>5304</v>
      </c>
      <c r="H373" t="s">
        <v>5303</v>
      </c>
      <c r="I373">
        <v>1</v>
      </c>
      <c r="J373">
        <v>0</v>
      </c>
      <c r="K373">
        <v>0</v>
      </c>
      <c r="L373">
        <v>27.2</v>
      </c>
      <c r="M373" t="s">
        <v>127</v>
      </c>
      <c r="N373" t="s">
        <v>128</v>
      </c>
      <c r="O373" t="s">
        <v>129</v>
      </c>
      <c r="P373">
        <v>77024</v>
      </c>
      <c r="Q373" t="s">
        <v>37</v>
      </c>
      <c r="R373" t="s">
        <v>38</v>
      </c>
      <c r="Y373" t="s">
        <v>44</v>
      </c>
    </row>
    <row r="374" spans="1:25" x14ac:dyDescent="0.25">
      <c r="A374" t="s">
        <v>26</v>
      </c>
      <c r="B374" t="s">
        <v>5452</v>
      </c>
      <c r="C374" t="s">
        <v>4717</v>
      </c>
      <c r="D374" t="s">
        <v>5293</v>
      </c>
      <c r="E374" t="s">
        <v>5365</v>
      </c>
      <c r="F374" t="s">
        <v>5293</v>
      </c>
      <c r="G374" t="s">
        <v>5364</v>
      </c>
      <c r="H374" t="s">
        <v>5363</v>
      </c>
      <c r="I374">
        <v>1</v>
      </c>
      <c r="J374">
        <v>0</v>
      </c>
      <c r="K374">
        <v>0</v>
      </c>
      <c r="L374">
        <v>20.7</v>
      </c>
      <c r="M374" t="s">
        <v>5451</v>
      </c>
      <c r="O374" t="s">
        <v>5450</v>
      </c>
      <c r="P374">
        <v>3041</v>
      </c>
      <c r="Q374" t="s">
        <v>861</v>
      </c>
      <c r="R374" t="s">
        <v>238</v>
      </c>
      <c r="S374" s="4" t="s">
        <v>5449</v>
      </c>
      <c r="T374" s="4">
        <f>61-3-9379-3643</f>
        <v>-12964</v>
      </c>
      <c r="U374" t="s">
        <v>5448</v>
      </c>
      <c r="V374" t="s">
        <v>5447</v>
      </c>
      <c r="W374">
        <v>1982</v>
      </c>
      <c r="X374" t="s">
        <v>443</v>
      </c>
      <c r="Y374" t="s">
        <v>44</v>
      </c>
    </row>
    <row r="375" spans="1:25" x14ac:dyDescent="0.25">
      <c r="A375" t="s">
        <v>26</v>
      </c>
      <c r="B375" t="s">
        <v>5446</v>
      </c>
      <c r="C375" t="s">
        <v>4717</v>
      </c>
      <c r="D375" t="s">
        <v>5293</v>
      </c>
      <c r="E375" t="s">
        <v>5365</v>
      </c>
      <c r="F375" t="s">
        <v>5293</v>
      </c>
      <c r="G375" t="s">
        <v>5364</v>
      </c>
      <c r="H375" t="s">
        <v>5363</v>
      </c>
      <c r="I375">
        <v>1</v>
      </c>
      <c r="J375">
        <v>0</v>
      </c>
      <c r="K375">
        <v>0</v>
      </c>
      <c r="L375">
        <v>21.2</v>
      </c>
      <c r="M375" t="s">
        <v>1772</v>
      </c>
      <c r="N375" t="s">
        <v>805</v>
      </c>
      <c r="O375" t="s">
        <v>806</v>
      </c>
      <c r="P375">
        <v>60087</v>
      </c>
      <c r="Q375" t="s">
        <v>37</v>
      </c>
      <c r="R375" t="s">
        <v>38</v>
      </c>
      <c r="S375" s="4" t="s">
        <v>5445</v>
      </c>
      <c r="T375" s="4" t="s">
        <v>5444</v>
      </c>
      <c r="U375" t="s">
        <v>5443</v>
      </c>
      <c r="V375" t="s">
        <v>5442</v>
      </c>
      <c r="W375">
        <v>2010</v>
      </c>
      <c r="X375" t="s">
        <v>1323</v>
      </c>
      <c r="Y375" t="s">
        <v>44</v>
      </c>
    </row>
    <row r="376" spans="1:25" x14ac:dyDescent="0.25">
      <c r="A376" t="s">
        <v>49</v>
      </c>
      <c r="B376" t="s">
        <v>5441</v>
      </c>
      <c r="C376" t="s">
        <v>4717</v>
      </c>
      <c r="D376" t="s">
        <v>5293</v>
      </c>
      <c r="E376" t="s">
        <v>5301</v>
      </c>
      <c r="F376" t="s">
        <v>5293</v>
      </c>
      <c r="G376" t="s">
        <v>5300</v>
      </c>
      <c r="H376" t="s">
        <v>5291</v>
      </c>
      <c r="I376">
        <v>1</v>
      </c>
      <c r="J376">
        <v>0</v>
      </c>
      <c r="K376">
        <v>0</v>
      </c>
      <c r="L376">
        <v>20.3</v>
      </c>
      <c r="M376" t="s">
        <v>1239</v>
      </c>
      <c r="N376" t="s">
        <v>128</v>
      </c>
      <c r="O376" t="s">
        <v>129</v>
      </c>
      <c r="P376">
        <v>78701</v>
      </c>
      <c r="Q376" t="s">
        <v>37</v>
      </c>
      <c r="R376" t="s">
        <v>38</v>
      </c>
      <c r="S376" s="4" t="s">
        <v>5440</v>
      </c>
      <c r="V376" t="s">
        <v>5439</v>
      </c>
      <c r="Y376" t="s">
        <v>44</v>
      </c>
    </row>
    <row r="377" spans="1:25" x14ac:dyDescent="0.25">
      <c r="A377" t="s">
        <v>49</v>
      </c>
      <c r="B377" t="s">
        <v>5438</v>
      </c>
      <c r="C377" t="s">
        <v>4717</v>
      </c>
      <c r="D377" t="s">
        <v>5293</v>
      </c>
      <c r="E377" t="s">
        <v>5301</v>
      </c>
      <c r="F377" t="s">
        <v>5293</v>
      </c>
      <c r="G377" t="s">
        <v>5300</v>
      </c>
      <c r="H377" t="s">
        <v>5291</v>
      </c>
      <c r="I377">
        <v>1</v>
      </c>
      <c r="J377">
        <v>0</v>
      </c>
      <c r="K377">
        <v>0</v>
      </c>
      <c r="L377">
        <v>3.7</v>
      </c>
      <c r="M377" t="s">
        <v>304</v>
      </c>
      <c r="N377" t="s">
        <v>128</v>
      </c>
      <c r="O377" t="s">
        <v>129</v>
      </c>
      <c r="P377">
        <v>78215</v>
      </c>
      <c r="Q377" t="s">
        <v>37</v>
      </c>
      <c r="R377" t="s">
        <v>38</v>
      </c>
      <c r="Y377" t="s">
        <v>44</v>
      </c>
    </row>
    <row r="378" spans="1:25" x14ac:dyDescent="0.25">
      <c r="A378" t="s">
        <v>49</v>
      </c>
      <c r="B378" t="s">
        <v>5437</v>
      </c>
      <c r="C378" t="s">
        <v>4717</v>
      </c>
      <c r="D378" t="s">
        <v>5293</v>
      </c>
      <c r="E378" t="s">
        <v>4716</v>
      </c>
      <c r="F378" t="s">
        <v>5293</v>
      </c>
      <c r="G378" t="s">
        <v>5298</v>
      </c>
      <c r="H378" t="s">
        <v>5291</v>
      </c>
      <c r="I378">
        <v>1</v>
      </c>
      <c r="J378">
        <v>0</v>
      </c>
      <c r="K378">
        <v>0</v>
      </c>
      <c r="L378">
        <v>21.8</v>
      </c>
      <c r="M378" t="s">
        <v>193</v>
      </c>
      <c r="Q378" t="s">
        <v>460</v>
      </c>
      <c r="R378" t="s">
        <v>383</v>
      </c>
      <c r="Y378" t="s">
        <v>44</v>
      </c>
    </row>
    <row r="379" spans="1:25" x14ac:dyDescent="0.25">
      <c r="A379" t="s">
        <v>49</v>
      </c>
      <c r="B379" t="s">
        <v>5436</v>
      </c>
      <c r="C379" t="s">
        <v>4717</v>
      </c>
      <c r="D379" t="s">
        <v>5293</v>
      </c>
      <c r="E379" t="s">
        <v>5301</v>
      </c>
      <c r="F379" t="s">
        <v>5293</v>
      </c>
      <c r="G379" t="s">
        <v>5300</v>
      </c>
      <c r="H379" t="s">
        <v>5291</v>
      </c>
      <c r="I379">
        <v>1</v>
      </c>
      <c r="J379">
        <v>0</v>
      </c>
      <c r="K379">
        <v>0</v>
      </c>
      <c r="L379">
        <v>20.7</v>
      </c>
      <c r="M379" t="s">
        <v>481</v>
      </c>
      <c r="P379" t="s">
        <v>2321</v>
      </c>
      <c r="Q379" t="s">
        <v>483</v>
      </c>
      <c r="R379" t="s">
        <v>358</v>
      </c>
      <c r="Y379" t="s">
        <v>44</v>
      </c>
    </row>
    <row r="380" spans="1:25" x14ac:dyDescent="0.25">
      <c r="A380" t="s">
        <v>26</v>
      </c>
      <c r="B380" t="s">
        <v>1178</v>
      </c>
      <c r="C380" t="s">
        <v>4717</v>
      </c>
      <c r="D380" t="s">
        <v>5293</v>
      </c>
      <c r="E380" t="s">
        <v>5301</v>
      </c>
      <c r="F380" t="s">
        <v>5293</v>
      </c>
      <c r="G380" t="s">
        <v>5300</v>
      </c>
      <c r="H380" t="s">
        <v>5291</v>
      </c>
      <c r="I380">
        <v>2</v>
      </c>
      <c r="J380">
        <v>0</v>
      </c>
      <c r="K380">
        <v>0</v>
      </c>
      <c r="L380">
        <v>21.6</v>
      </c>
      <c r="M380" t="s">
        <v>1179</v>
      </c>
      <c r="N380" t="s">
        <v>1180</v>
      </c>
      <c r="O380" t="s">
        <v>1181</v>
      </c>
      <c r="P380" t="s">
        <v>1182</v>
      </c>
      <c r="Q380" t="s">
        <v>432</v>
      </c>
      <c r="R380" t="s">
        <v>38</v>
      </c>
      <c r="S380" s="4" t="s">
        <v>1183</v>
      </c>
      <c r="T380" s="4" t="s">
        <v>1184</v>
      </c>
      <c r="U380" t="s">
        <v>1185</v>
      </c>
      <c r="V380" t="s">
        <v>1186</v>
      </c>
      <c r="W380">
        <v>1986</v>
      </c>
      <c r="X380" t="s">
        <v>1187</v>
      </c>
      <c r="Y380" t="s">
        <v>541</v>
      </c>
    </row>
    <row r="381" spans="1:25" x14ac:dyDescent="0.25">
      <c r="A381" t="s">
        <v>26</v>
      </c>
      <c r="B381" t="s">
        <v>1178</v>
      </c>
      <c r="C381" t="s">
        <v>4717</v>
      </c>
      <c r="D381" t="s">
        <v>5293</v>
      </c>
      <c r="E381" t="s">
        <v>4716</v>
      </c>
      <c r="F381" t="s">
        <v>5293</v>
      </c>
      <c r="G381" t="s">
        <v>5298</v>
      </c>
      <c r="H381" t="s">
        <v>5291</v>
      </c>
      <c r="I381">
        <v>1</v>
      </c>
      <c r="J381">
        <v>0</v>
      </c>
      <c r="K381">
        <v>0</v>
      </c>
      <c r="L381">
        <v>20.3</v>
      </c>
      <c r="M381" t="s">
        <v>1179</v>
      </c>
      <c r="N381" t="s">
        <v>1180</v>
      </c>
      <c r="O381" t="s">
        <v>1181</v>
      </c>
      <c r="P381" t="s">
        <v>1182</v>
      </c>
      <c r="Q381" t="s">
        <v>432</v>
      </c>
      <c r="R381" t="s">
        <v>38</v>
      </c>
      <c r="S381" s="4" t="s">
        <v>1183</v>
      </c>
      <c r="T381" s="4" t="s">
        <v>1184</v>
      </c>
      <c r="U381" t="s">
        <v>1185</v>
      </c>
      <c r="V381" t="s">
        <v>1186</v>
      </c>
      <c r="W381">
        <v>1986</v>
      </c>
      <c r="X381" t="s">
        <v>1187</v>
      </c>
      <c r="Y381" t="s">
        <v>541</v>
      </c>
    </row>
    <row r="382" spans="1:25" x14ac:dyDescent="0.25">
      <c r="A382" t="s">
        <v>49</v>
      </c>
      <c r="B382" t="s">
        <v>5435</v>
      </c>
      <c r="C382" t="s">
        <v>4717</v>
      </c>
      <c r="D382" t="s">
        <v>5293</v>
      </c>
      <c r="E382" t="s">
        <v>5301</v>
      </c>
      <c r="F382" t="s">
        <v>5293</v>
      </c>
      <c r="G382" t="s">
        <v>5300</v>
      </c>
      <c r="H382" t="s">
        <v>5291</v>
      </c>
      <c r="I382">
        <v>1</v>
      </c>
      <c r="J382">
        <v>0</v>
      </c>
      <c r="K382">
        <v>0</v>
      </c>
      <c r="L382">
        <v>12.8</v>
      </c>
      <c r="M382" t="s">
        <v>197</v>
      </c>
      <c r="N382" t="s">
        <v>197</v>
      </c>
      <c r="O382" t="s">
        <v>198</v>
      </c>
      <c r="P382" t="s">
        <v>5434</v>
      </c>
      <c r="Q382" t="s">
        <v>37</v>
      </c>
      <c r="R382" t="s">
        <v>38</v>
      </c>
      <c r="Y382" t="s">
        <v>44</v>
      </c>
    </row>
    <row r="383" spans="1:25" x14ac:dyDescent="0.25">
      <c r="A383" t="s">
        <v>49</v>
      </c>
      <c r="B383" t="s">
        <v>5433</v>
      </c>
      <c r="C383" t="s">
        <v>4717</v>
      </c>
      <c r="D383" t="s">
        <v>5293</v>
      </c>
      <c r="E383" t="s">
        <v>5301</v>
      </c>
      <c r="F383" t="s">
        <v>5293</v>
      </c>
      <c r="G383" t="s">
        <v>5300</v>
      </c>
      <c r="H383" t="s">
        <v>5291</v>
      </c>
      <c r="I383">
        <v>1</v>
      </c>
      <c r="J383">
        <v>0</v>
      </c>
      <c r="K383">
        <v>0</v>
      </c>
      <c r="L383">
        <v>9.4</v>
      </c>
      <c r="M383" t="s">
        <v>318</v>
      </c>
      <c r="N383" t="s">
        <v>319</v>
      </c>
      <c r="O383" t="s">
        <v>320</v>
      </c>
      <c r="P383">
        <v>28211</v>
      </c>
      <c r="Q383" t="s">
        <v>37</v>
      </c>
      <c r="R383" t="s">
        <v>38</v>
      </c>
      <c r="Y383" t="s">
        <v>44</v>
      </c>
    </row>
    <row r="384" spans="1:25" x14ac:dyDescent="0.25">
      <c r="A384" t="s">
        <v>65</v>
      </c>
      <c r="B384" t="s">
        <v>4786</v>
      </c>
      <c r="C384" t="s">
        <v>4717</v>
      </c>
      <c r="D384" t="s">
        <v>5293</v>
      </c>
      <c r="E384" t="s">
        <v>71</v>
      </c>
      <c r="F384" t="s">
        <v>5293</v>
      </c>
      <c r="G384" t="s">
        <v>5293</v>
      </c>
      <c r="I384">
        <v>1</v>
      </c>
      <c r="J384" t="s">
        <v>71</v>
      </c>
      <c r="K384" t="s">
        <v>71</v>
      </c>
      <c r="L384">
        <v>0</v>
      </c>
      <c r="M384" t="s">
        <v>4785</v>
      </c>
      <c r="P384">
        <v>1</v>
      </c>
      <c r="Q384" t="s">
        <v>793</v>
      </c>
      <c r="R384" t="s">
        <v>211</v>
      </c>
      <c r="S384" s="4" t="s">
        <v>4784</v>
      </c>
      <c r="V384" t="s">
        <v>4783</v>
      </c>
      <c r="X384" t="s">
        <v>78</v>
      </c>
      <c r="Y384" t="s">
        <v>44</v>
      </c>
    </row>
    <row r="385" spans="1:25" x14ac:dyDescent="0.25">
      <c r="A385" t="s">
        <v>49</v>
      </c>
      <c r="B385" t="s">
        <v>5432</v>
      </c>
      <c r="C385" t="s">
        <v>4717</v>
      </c>
      <c r="D385" t="s">
        <v>5293</v>
      </c>
      <c r="E385" t="s">
        <v>5301</v>
      </c>
      <c r="F385" t="s">
        <v>5293</v>
      </c>
      <c r="G385" t="s">
        <v>5300</v>
      </c>
      <c r="H385" t="s">
        <v>5291</v>
      </c>
      <c r="I385">
        <v>1</v>
      </c>
      <c r="J385">
        <v>0</v>
      </c>
      <c r="K385">
        <v>0</v>
      </c>
      <c r="L385">
        <v>17.7</v>
      </c>
      <c r="M385" t="s">
        <v>573</v>
      </c>
      <c r="N385" t="s">
        <v>35</v>
      </c>
      <c r="O385" t="s">
        <v>36</v>
      </c>
      <c r="P385">
        <v>33169</v>
      </c>
      <c r="Q385" t="s">
        <v>37</v>
      </c>
      <c r="R385" t="s">
        <v>38</v>
      </c>
      <c r="S385" s="4" t="s">
        <v>5431</v>
      </c>
      <c r="Y385" t="s">
        <v>44</v>
      </c>
    </row>
    <row r="386" spans="1:25" x14ac:dyDescent="0.25">
      <c r="A386" t="s">
        <v>49</v>
      </c>
      <c r="B386" t="s">
        <v>3210</v>
      </c>
      <c r="C386" t="s">
        <v>4717</v>
      </c>
      <c r="D386" t="s">
        <v>5293</v>
      </c>
      <c r="E386" t="s">
        <v>5301</v>
      </c>
      <c r="F386" t="s">
        <v>5293</v>
      </c>
      <c r="G386" t="s">
        <v>5300</v>
      </c>
      <c r="H386" t="s">
        <v>5291</v>
      </c>
      <c r="I386">
        <v>1</v>
      </c>
      <c r="J386">
        <v>0</v>
      </c>
      <c r="K386">
        <v>0</v>
      </c>
      <c r="L386">
        <v>15.2</v>
      </c>
      <c r="M386" t="s">
        <v>3211</v>
      </c>
      <c r="N386" t="s">
        <v>489</v>
      </c>
      <c r="O386" t="s">
        <v>490</v>
      </c>
      <c r="P386" t="s">
        <v>3212</v>
      </c>
      <c r="Q386" t="s">
        <v>37</v>
      </c>
      <c r="R386" t="s">
        <v>38</v>
      </c>
      <c r="Y386" t="s">
        <v>44</v>
      </c>
    </row>
    <row r="387" spans="1:25" x14ac:dyDescent="0.25">
      <c r="A387" t="s">
        <v>65</v>
      </c>
      <c r="B387" t="s">
        <v>5430</v>
      </c>
      <c r="C387" t="s">
        <v>4717</v>
      </c>
      <c r="D387" t="s">
        <v>5293</v>
      </c>
      <c r="E387" t="s">
        <v>71</v>
      </c>
      <c r="F387" t="s">
        <v>5293</v>
      </c>
      <c r="G387" t="s">
        <v>5293</v>
      </c>
      <c r="I387">
        <v>5</v>
      </c>
      <c r="J387" t="s">
        <v>71</v>
      </c>
      <c r="K387" t="s">
        <v>71</v>
      </c>
      <c r="L387">
        <v>0</v>
      </c>
      <c r="M387" t="s">
        <v>2780</v>
      </c>
      <c r="P387">
        <v>28071</v>
      </c>
      <c r="Q387" t="s">
        <v>1462</v>
      </c>
      <c r="R387" t="s">
        <v>358</v>
      </c>
      <c r="S387" s="4" t="s">
        <v>5429</v>
      </c>
      <c r="V387" t="s">
        <v>5428</v>
      </c>
      <c r="W387">
        <v>1958</v>
      </c>
      <c r="X387" t="s">
        <v>78</v>
      </c>
      <c r="Y387" t="s">
        <v>44</v>
      </c>
    </row>
    <row r="388" spans="1:25" x14ac:dyDescent="0.25">
      <c r="A388" t="s">
        <v>49</v>
      </c>
      <c r="B388" t="s">
        <v>5427</v>
      </c>
      <c r="C388" t="s">
        <v>4717</v>
      </c>
      <c r="D388" t="s">
        <v>5293</v>
      </c>
      <c r="E388" t="s">
        <v>5407</v>
      </c>
      <c r="F388" t="s">
        <v>5293</v>
      </c>
      <c r="G388" t="s">
        <v>5406</v>
      </c>
      <c r="H388" t="s">
        <v>5291</v>
      </c>
      <c r="I388">
        <v>1</v>
      </c>
      <c r="J388">
        <v>0</v>
      </c>
      <c r="K388">
        <v>0</v>
      </c>
      <c r="L388">
        <v>14</v>
      </c>
      <c r="M388" t="s">
        <v>5426</v>
      </c>
      <c r="N388" t="s">
        <v>189</v>
      </c>
      <c r="O388" t="s">
        <v>190</v>
      </c>
      <c r="P388">
        <v>84094</v>
      </c>
      <c r="Q388" t="s">
        <v>37</v>
      </c>
      <c r="R388" t="s">
        <v>38</v>
      </c>
      <c r="S388" s="4" t="s">
        <v>5425</v>
      </c>
      <c r="Y388" t="s">
        <v>44</v>
      </c>
    </row>
    <row r="389" spans="1:25" x14ac:dyDescent="0.25">
      <c r="A389" t="s">
        <v>49</v>
      </c>
      <c r="B389" t="s">
        <v>5424</v>
      </c>
      <c r="C389" t="s">
        <v>4717</v>
      </c>
      <c r="D389" t="s">
        <v>5293</v>
      </c>
      <c r="E389" t="s">
        <v>5294</v>
      </c>
      <c r="F389" t="s">
        <v>5293</v>
      </c>
      <c r="G389" t="s">
        <v>5292</v>
      </c>
      <c r="H389" t="s">
        <v>5291</v>
      </c>
      <c r="I389">
        <v>4</v>
      </c>
      <c r="J389">
        <v>0</v>
      </c>
      <c r="K389">
        <v>0</v>
      </c>
      <c r="L389">
        <v>14.8</v>
      </c>
      <c r="M389" t="s">
        <v>5423</v>
      </c>
      <c r="N389" t="s">
        <v>1175</v>
      </c>
      <c r="O389" t="s">
        <v>1176</v>
      </c>
      <c r="P389">
        <v>72202</v>
      </c>
      <c r="Q389" t="s">
        <v>37</v>
      </c>
      <c r="R389" t="s">
        <v>38</v>
      </c>
      <c r="S389" s="4" t="s">
        <v>5422</v>
      </c>
      <c r="T389" s="4" t="s">
        <v>5421</v>
      </c>
      <c r="V389" t="s">
        <v>5420</v>
      </c>
      <c r="Y389" t="s">
        <v>44</v>
      </c>
    </row>
    <row r="390" spans="1:25" x14ac:dyDescent="0.25">
      <c r="A390" t="s">
        <v>49</v>
      </c>
      <c r="B390" t="s">
        <v>5424</v>
      </c>
      <c r="C390" t="s">
        <v>4717</v>
      </c>
      <c r="D390" t="s">
        <v>5293</v>
      </c>
      <c r="E390" t="s">
        <v>5301</v>
      </c>
      <c r="F390" t="s">
        <v>5293</v>
      </c>
      <c r="G390" t="s">
        <v>5300</v>
      </c>
      <c r="H390" t="s">
        <v>5291</v>
      </c>
      <c r="I390">
        <v>1</v>
      </c>
      <c r="J390">
        <v>0</v>
      </c>
      <c r="K390">
        <v>0</v>
      </c>
      <c r="L390">
        <v>14.2</v>
      </c>
      <c r="M390" t="s">
        <v>5423</v>
      </c>
      <c r="N390" t="s">
        <v>1175</v>
      </c>
      <c r="O390" t="s">
        <v>1176</v>
      </c>
      <c r="P390">
        <v>72202</v>
      </c>
      <c r="Q390" t="s">
        <v>37</v>
      </c>
      <c r="R390" t="s">
        <v>38</v>
      </c>
      <c r="S390" s="4" t="s">
        <v>5422</v>
      </c>
      <c r="T390" s="4" t="s">
        <v>5421</v>
      </c>
      <c r="V390" t="s">
        <v>5420</v>
      </c>
      <c r="Y390" t="s">
        <v>44</v>
      </c>
    </row>
    <row r="391" spans="1:25" x14ac:dyDescent="0.25">
      <c r="A391" t="s">
        <v>49</v>
      </c>
      <c r="B391" t="s">
        <v>5419</v>
      </c>
      <c r="C391" t="s">
        <v>4717</v>
      </c>
      <c r="D391" t="s">
        <v>5293</v>
      </c>
      <c r="E391" t="s">
        <v>5348</v>
      </c>
      <c r="F391" t="s">
        <v>5293</v>
      </c>
      <c r="G391" t="s">
        <v>5347</v>
      </c>
      <c r="H391" t="s">
        <v>5291</v>
      </c>
      <c r="I391">
        <v>1</v>
      </c>
      <c r="J391">
        <v>0</v>
      </c>
      <c r="K391">
        <v>0</v>
      </c>
      <c r="L391">
        <v>14.5</v>
      </c>
      <c r="M391" t="s">
        <v>481</v>
      </c>
      <c r="P391" t="s">
        <v>5418</v>
      </c>
      <c r="Q391" t="s">
        <v>483</v>
      </c>
      <c r="R391" t="s">
        <v>358</v>
      </c>
      <c r="Y391" t="s">
        <v>44</v>
      </c>
    </row>
    <row r="392" spans="1:25" x14ac:dyDescent="0.25">
      <c r="A392" t="s">
        <v>65</v>
      </c>
      <c r="B392" t="s">
        <v>5417</v>
      </c>
      <c r="C392" t="s">
        <v>4717</v>
      </c>
      <c r="D392" t="s">
        <v>5293</v>
      </c>
      <c r="E392" t="s">
        <v>71</v>
      </c>
      <c r="F392" t="s">
        <v>5293</v>
      </c>
      <c r="G392" t="s">
        <v>5293</v>
      </c>
      <c r="I392">
        <v>1</v>
      </c>
      <c r="J392" t="s">
        <v>71</v>
      </c>
      <c r="K392" t="s">
        <v>71</v>
      </c>
      <c r="L392">
        <v>0</v>
      </c>
      <c r="M392" t="s">
        <v>5416</v>
      </c>
      <c r="P392">
        <v>3003</v>
      </c>
      <c r="Q392" t="s">
        <v>357</v>
      </c>
      <c r="R392" t="s">
        <v>358</v>
      </c>
      <c r="S392" s="4" t="s">
        <v>5415</v>
      </c>
      <c r="T392" s="4">
        <f>41-31-324-9793</f>
        <v>-10107</v>
      </c>
      <c r="U392" t="s">
        <v>5414</v>
      </c>
      <c r="V392" t="s">
        <v>5413</v>
      </c>
      <c r="X392" t="s">
        <v>78</v>
      </c>
      <c r="Y392" t="s">
        <v>44</v>
      </c>
    </row>
    <row r="393" spans="1:25" x14ac:dyDescent="0.25">
      <c r="A393" t="s">
        <v>65</v>
      </c>
      <c r="B393" t="s">
        <v>5412</v>
      </c>
      <c r="C393" t="s">
        <v>4717</v>
      </c>
      <c r="D393" t="s">
        <v>5293</v>
      </c>
      <c r="E393" t="s">
        <v>71</v>
      </c>
      <c r="F393" t="s">
        <v>5293</v>
      </c>
      <c r="G393" t="s">
        <v>5293</v>
      </c>
      <c r="I393">
        <v>1</v>
      </c>
      <c r="J393" t="s">
        <v>71</v>
      </c>
      <c r="K393" t="s">
        <v>71</v>
      </c>
      <c r="L393">
        <v>0</v>
      </c>
      <c r="M393" t="s">
        <v>5411</v>
      </c>
      <c r="Q393" t="s">
        <v>5410</v>
      </c>
      <c r="R393" t="s">
        <v>439</v>
      </c>
      <c r="S393" s="4" t="s">
        <v>5409</v>
      </c>
      <c r="X393" t="s">
        <v>78</v>
      </c>
      <c r="Y393" t="s">
        <v>44</v>
      </c>
    </row>
    <row r="394" spans="1:25" x14ac:dyDescent="0.25">
      <c r="A394" t="s">
        <v>49</v>
      </c>
      <c r="B394" t="s">
        <v>5408</v>
      </c>
      <c r="C394" t="s">
        <v>4717</v>
      </c>
      <c r="D394" t="s">
        <v>5293</v>
      </c>
      <c r="E394" t="s">
        <v>5407</v>
      </c>
      <c r="F394" t="s">
        <v>5293</v>
      </c>
      <c r="G394" t="s">
        <v>5406</v>
      </c>
      <c r="H394" t="s">
        <v>5291</v>
      </c>
      <c r="I394">
        <v>1</v>
      </c>
      <c r="J394">
        <v>0</v>
      </c>
      <c r="K394">
        <v>0</v>
      </c>
      <c r="L394">
        <v>15.6</v>
      </c>
      <c r="M394" t="s">
        <v>741</v>
      </c>
      <c r="N394" t="s">
        <v>128</v>
      </c>
      <c r="O394" t="s">
        <v>129</v>
      </c>
      <c r="P394">
        <v>75251</v>
      </c>
      <c r="Q394" t="s">
        <v>37</v>
      </c>
      <c r="R394" t="s">
        <v>38</v>
      </c>
      <c r="V394" t="s">
        <v>5405</v>
      </c>
      <c r="Y394" t="s">
        <v>44</v>
      </c>
    </row>
    <row r="395" spans="1:25" x14ac:dyDescent="0.25">
      <c r="A395" t="s">
        <v>49</v>
      </c>
      <c r="B395" t="s">
        <v>5404</v>
      </c>
      <c r="C395" t="s">
        <v>4717</v>
      </c>
      <c r="D395" t="s">
        <v>5293</v>
      </c>
      <c r="E395" t="s">
        <v>95</v>
      </c>
      <c r="F395" t="s">
        <v>5293</v>
      </c>
      <c r="G395" t="s">
        <v>5304</v>
      </c>
      <c r="H395" t="s">
        <v>5303</v>
      </c>
      <c r="I395">
        <v>1</v>
      </c>
      <c r="J395">
        <v>0</v>
      </c>
      <c r="K395">
        <v>0</v>
      </c>
      <c r="L395">
        <v>29.6</v>
      </c>
      <c r="M395" t="s">
        <v>2213</v>
      </c>
      <c r="N395" t="s">
        <v>277</v>
      </c>
      <c r="O395" t="s">
        <v>278</v>
      </c>
      <c r="P395" t="s">
        <v>2214</v>
      </c>
      <c r="Q395" t="s">
        <v>37</v>
      </c>
      <c r="R395" t="s">
        <v>38</v>
      </c>
      <c r="Y395" t="s">
        <v>44</v>
      </c>
    </row>
    <row r="396" spans="1:25" x14ac:dyDescent="0.25">
      <c r="A396" t="s">
        <v>49</v>
      </c>
      <c r="B396" t="s">
        <v>5403</v>
      </c>
      <c r="C396" t="s">
        <v>4717</v>
      </c>
      <c r="D396" t="s">
        <v>5293</v>
      </c>
      <c r="E396" t="s">
        <v>5294</v>
      </c>
      <c r="F396" t="s">
        <v>5293</v>
      </c>
      <c r="G396" t="s">
        <v>5292</v>
      </c>
      <c r="H396" t="s">
        <v>5291</v>
      </c>
      <c r="I396">
        <v>1</v>
      </c>
      <c r="J396">
        <v>0</v>
      </c>
      <c r="K396">
        <v>0</v>
      </c>
      <c r="L396">
        <v>13.4</v>
      </c>
      <c r="M396" t="s">
        <v>193</v>
      </c>
      <c r="Q396" t="s">
        <v>457</v>
      </c>
      <c r="R396" t="s">
        <v>383</v>
      </c>
      <c r="Y396" t="s">
        <v>44</v>
      </c>
    </row>
    <row r="397" spans="1:25" x14ac:dyDescent="0.25">
      <c r="A397" t="s">
        <v>49</v>
      </c>
      <c r="B397" t="s">
        <v>5402</v>
      </c>
      <c r="C397" t="s">
        <v>4717</v>
      </c>
      <c r="D397" t="s">
        <v>5293</v>
      </c>
      <c r="E397" t="s">
        <v>5301</v>
      </c>
      <c r="F397" t="s">
        <v>5293</v>
      </c>
      <c r="G397" t="s">
        <v>5300</v>
      </c>
      <c r="H397" t="s">
        <v>5291</v>
      </c>
      <c r="I397">
        <v>1</v>
      </c>
      <c r="J397">
        <v>0</v>
      </c>
      <c r="K397">
        <v>0</v>
      </c>
      <c r="L397">
        <v>10.199999999999999</v>
      </c>
      <c r="M397" t="s">
        <v>2099</v>
      </c>
      <c r="P397" t="s">
        <v>5401</v>
      </c>
      <c r="Q397" t="s">
        <v>432</v>
      </c>
      <c r="R397" t="s">
        <v>38</v>
      </c>
      <c r="Y397" t="s">
        <v>44</v>
      </c>
    </row>
    <row r="398" spans="1:25" x14ac:dyDescent="0.25">
      <c r="A398" t="s">
        <v>49</v>
      </c>
      <c r="B398" t="s">
        <v>5400</v>
      </c>
      <c r="C398" t="s">
        <v>4717</v>
      </c>
      <c r="D398" t="s">
        <v>5293</v>
      </c>
      <c r="E398" t="s">
        <v>5294</v>
      </c>
      <c r="F398" t="s">
        <v>5293</v>
      </c>
      <c r="G398" t="s">
        <v>5292</v>
      </c>
      <c r="H398" t="s">
        <v>5291</v>
      </c>
      <c r="I398">
        <v>1</v>
      </c>
      <c r="J398">
        <v>0</v>
      </c>
      <c r="K398">
        <v>0</v>
      </c>
      <c r="L398">
        <v>18.5</v>
      </c>
      <c r="M398" t="s">
        <v>5399</v>
      </c>
      <c r="N398" t="s">
        <v>197</v>
      </c>
      <c r="O398" t="s">
        <v>198</v>
      </c>
      <c r="P398" t="s">
        <v>5398</v>
      </c>
      <c r="Q398" t="s">
        <v>37</v>
      </c>
      <c r="R398" t="s">
        <v>38</v>
      </c>
      <c r="Y398" t="s">
        <v>44</v>
      </c>
    </row>
    <row r="399" spans="1:25" x14ac:dyDescent="0.25">
      <c r="A399" t="s">
        <v>49</v>
      </c>
      <c r="B399" t="s">
        <v>5397</v>
      </c>
      <c r="C399" t="s">
        <v>4717</v>
      </c>
      <c r="D399" t="s">
        <v>5293</v>
      </c>
      <c r="E399" t="s">
        <v>4716</v>
      </c>
      <c r="F399" t="s">
        <v>5293</v>
      </c>
      <c r="G399" t="s">
        <v>5298</v>
      </c>
      <c r="H399" t="s">
        <v>5306</v>
      </c>
      <c r="I399">
        <v>1</v>
      </c>
      <c r="J399">
        <v>0</v>
      </c>
      <c r="K399">
        <v>0</v>
      </c>
      <c r="L399">
        <v>25.1</v>
      </c>
      <c r="M399" t="s">
        <v>5396</v>
      </c>
      <c r="N399" t="s">
        <v>351</v>
      </c>
      <c r="O399" t="s">
        <v>352</v>
      </c>
      <c r="P399" t="s">
        <v>5395</v>
      </c>
      <c r="Q399" t="s">
        <v>37</v>
      </c>
      <c r="R399" t="s">
        <v>38</v>
      </c>
      <c r="S399" s="4" t="s">
        <v>5394</v>
      </c>
      <c r="T399" s="4" t="s">
        <v>5393</v>
      </c>
      <c r="V399" t="s">
        <v>5392</v>
      </c>
      <c r="Y399" t="s">
        <v>44</v>
      </c>
    </row>
    <row r="400" spans="1:25" x14ac:dyDescent="0.25">
      <c r="A400" t="s">
        <v>49</v>
      </c>
      <c r="B400" t="s">
        <v>5391</v>
      </c>
      <c r="C400" t="s">
        <v>4717</v>
      </c>
      <c r="D400" t="s">
        <v>5293</v>
      </c>
      <c r="E400" t="s">
        <v>5301</v>
      </c>
      <c r="F400" t="s">
        <v>5293</v>
      </c>
      <c r="G400" t="s">
        <v>5300</v>
      </c>
      <c r="H400" t="s">
        <v>5291</v>
      </c>
      <c r="I400">
        <v>1</v>
      </c>
      <c r="J400">
        <v>0</v>
      </c>
      <c r="K400">
        <v>0</v>
      </c>
      <c r="L400">
        <v>15.2</v>
      </c>
      <c r="M400" t="s">
        <v>197</v>
      </c>
      <c r="N400" t="s">
        <v>197</v>
      </c>
      <c r="O400" t="s">
        <v>198</v>
      </c>
      <c r="P400">
        <v>10017</v>
      </c>
      <c r="Q400" t="s">
        <v>37</v>
      </c>
      <c r="R400" t="s">
        <v>38</v>
      </c>
      <c r="S400" s="4" t="s">
        <v>5390</v>
      </c>
      <c r="Y400" t="s">
        <v>44</v>
      </c>
    </row>
    <row r="401" spans="1:25" x14ac:dyDescent="0.25">
      <c r="A401" t="s">
        <v>49</v>
      </c>
      <c r="B401" t="s">
        <v>5389</v>
      </c>
      <c r="C401" t="s">
        <v>4717</v>
      </c>
      <c r="D401" t="s">
        <v>5293</v>
      </c>
      <c r="E401" t="s">
        <v>5309</v>
      </c>
      <c r="F401" t="s">
        <v>5293</v>
      </c>
      <c r="G401" t="s">
        <v>5308</v>
      </c>
      <c r="H401" t="s">
        <v>5303</v>
      </c>
      <c r="I401">
        <v>1</v>
      </c>
      <c r="J401">
        <v>0</v>
      </c>
      <c r="K401">
        <v>0</v>
      </c>
      <c r="L401">
        <v>25.3</v>
      </c>
      <c r="M401" t="s">
        <v>1387</v>
      </c>
      <c r="N401" t="s">
        <v>301</v>
      </c>
      <c r="O401" t="s">
        <v>302</v>
      </c>
      <c r="P401" t="s">
        <v>5388</v>
      </c>
      <c r="Q401" t="s">
        <v>37</v>
      </c>
      <c r="R401" t="s">
        <v>38</v>
      </c>
      <c r="Y401" t="s">
        <v>44</v>
      </c>
    </row>
    <row r="402" spans="1:25" x14ac:dyDescent="0.25">
      <c r="A402" t="s">
        <v>49</v>
      </c>
      <c r="B402" t="s">
        <v>5387</v>
      </c>
      <c r="C402" t="s">
        <v>4717</v>
      </c>
      <c r="D402" t="s">
        <v>5293</v>
      </c>
      <c r="E402" t="s">
        <v>5294</v>
      </c>
      <c r="F402" t="s">
        <v>5293</v>
      </c>
      <c r="G402" t="s">
        <v>5292</v>
      </c>
      <c r="H402" t="s">
        <v>5291</v>
      </c>
      <c r="I402">
        <v>1</v>
      </c>
      <c r="J402">
        <v>0</v>
      </c>
      <c r="K402">
        <v>0</v>
      </c>
      <c r="L402">
        <v>12.7</v>
      </c>
      <c r="M402" t="s">
        <v>5386</v>
      </c>
      <c r="O402" t="s">
        <v>5385</v>
      </c>
      <c r="Q402" t="s">
        <v>483</v>
      </c>
      <c r="R402" t="s">
        <v>358</v>
      </c>
      <c r="Y402" t="s">
        <v>44</v>
      </c>
    </row>
    <row r="403" spans="1:25" x14ac:dyDescent="0.25">
      <c r="A403" t="s">
        <v>26</v>
      </c>
      <c r="B403" t="s">
        <v>5384</v>
      </c>
      <c r="C403" t="s">
        <v>4717</v>
      </c>
      <c r="D403" t="s">
        <v>5293</v>
      </c>
      <c r="E403" t="s">
        <v>5301</v>
      </c>
      <c r="F403" t="s">
        <v>5293</v>
      </c>
      <c r="G403" t="s">
        <v>5300</v>
      </c>
      <c r="H403" t="s">
        <v>5306</v>
      </c>
      <c r="I403">
        <v>1</v>
      </c>
      <c r="J403">
        <v>0</v>
      </c>
      <c r="K403">
        <v>0</v>
      </c>
      <c r="L403">
        <v>25.1</v>
      </c>
      <c r="M403" t="s">
        <v>2099</v>
      </c>
      <c r="N403" t="s">
        <v>710</v>
      </c>
      <c r="O403" t="s">
        <v>711</v>
      </c>
      <c r="P403">
        <v>6478</v>
      </c>
      <c r="Q403" t="s">
        <v>37</v>
      </c>
      <c r="R403" t="s">
        <v>38</v>
      </c>
      <c r="S403" s="4" t="s">
        <v>5383</v>
      </c>
      <c r="T403" s="4" t="s">
        <v>5382</v>
      </c>
      <c r="U403" t="s">
        <v>5381</v>
      </c>
      <c r="V403" t="s">
        <v>5380</v>
      </c>
      <c r="W403">
        <v>2001</v>
      </c>
      <c r="X403" t="s">
        <v>43</v>
      </c>
      <c r="Y403" t="s">
        <v>44</v>
      </c>
    </row>
    <row r="404" spans="1:25" x14ac:dyDescent="0.25">
      <c r="A404" t="s">
        <v>49</v>
      </c>
      <c r="B404" t="s">
        <v>5379</v>
      </c>
      <c r="C404" t="s">
        <v>4717</v>
      </c>
      <c r="D404" t="s">
        <v>5293</v>
      </c>
      <c r="E404" t="s">
        <v>5301</v>
      </c>
      <c r="F404" t="s">
        <v>5293</v>
      </c>
      <c r="G404" t="s">
        <v>5300</v>
      </c>
      <c r="H404" t="s">
        <v>5306</v>
      </c>
      <c r="I404">
        <v>1</v>
      </c>
      <c r="J404">
        <v>0</v>
      </c>
      <c r="K404">
        <v>0</v>
      </c>
      <c r="L404">
        <v>24.5</v>
      </c>
      <c r="M404" t="s">
        <v>1239</v>
      </c>
      <c r="N404" t="s">
        <v>128</v>
      </c>
      <c r="O404" t="s">
        <v>129</v>
      </c>
      <c r="P404">
        <v>78703</v>
      </c>
      <c r="Q404" t="s">
        <v>37</v>
      </c>
      <c r="R404" t="s">
        <v>38</v>
      </c>
      <c r="Y404" t="s">
        <v>44</v>
      </c>
    </row>
    <row r="405" spans="1:25" x14ac:dyDescent="0.25">
      <c r="A405" t="s">
        <v>49</v>
      </c>
      <c r="B405" t="s">
        <v>5378</v>
      </c>
      <c r="C405" t="s">
        <v>4717</v>
      </c>
      <c r="D405" t="s">
        <v>5293</v>
      </c>
      <c r="E405" t="s">
        <v>5301</v>
      </c>
      <c r="F405" t="s">
        <v>5293</v>
      </c>
      <c r="G405" t="s">
        <v>5300</v>
      </c>
      <c r="H405" t="s">
        <v>5291</v>
      </c>
      <c r="I405">
        <v>1</v>
      </c>
      <c r="J405">
        <v>0</v>
      </c>
      <c r="K405">
        <v>0</v>
      </c>
      <c r="L405">
        <v>3.1</v>
      </c>
      <c r="M405" t="s">
        <v>5377</v>
      </c>
      <c r="N405" t="s">
        <v>35</v>
      </c>
      <c r="O405" t="s">
        <v>36</v>
      </c>
      <c r="P405">
        <v>32789</v>
      </c>
      <c r="Q405" t="s">
        <v>37</v>
      </c>
      <c r="R405" t="s">
        <v>38</v>
      </c>
      <c r="S405" s="4" t="s">
        <v>5376</v>
      </c>
      <c r="U405" t="s">
        <v>5375</v>
      </c>
      <c r="V405" t="s">
        <v>5374</v>
      </c>
      <c r="Y405" t="s">
        <v>44</v>
      </c>
    </row>
    <row r="406" spans="1:25" x14ac:dyDescent="0.25">
      <c r="A406" t="s">
        <v>49</v>
      </c>
      <c r="B406" t="s">
        <v>5373</v>
      </c>
      <c r="C406" t="s">
        <v>4717</v>
      </c>
      <c r="D406" t="s">
        <v>5293</v>
      </c>
      <c r="E406" t="s">
        <v>4716</v>
      </c>
      <c r="F406" t="s">
        <v>5293</v>
      </c>
      <c r="G406" t="s">
        <v>5298</v>
      </c>
      <c r="H406" t="s">
        <v>5291</v>
      </c>
      <c r="I406">
        <v>1</v>
      </c>
      <c r="J406">
        <v>0</v>
      </c>
      <c r="K406">
        <v>0</v>
      </c>
      <c r="L406">
        <v>19.8</v>
      </c>
      <c r="M406" t="s">
        <v>1296</v>
      </c>
      <c r="N406" t="s">
        <v>1246</v>
      </c>
      <c r="O406" t="s">
        <v>1247</v>
      </c>
      <c r="P406">
        <v>98107</v>
      </c>
      <c r="Q406" t="s">
        <v>37</v>
      </c>
      <c r="R406" t="s">
        <v>38</v>
      </c>
      <c r="S406" s="4" t="s">
        <v>5372</v>
      </c>
      <c r="T406" s="4" t="s">
        <v>5371</v>
      </c>
      <c r="Y406" t="s">
        <v>44</v>
      </c>
    </row>
    <row r="407" spans="1:25" x14ac:dyDescent="0.25">
      <c r="A407" t="s">
        <v>49</v>
      </c>
      <c r="B407" t="s">
        <v>5370</v>
      </c>
      <c r="C407" t="s">
        <v>4717</v>
      </c>
      <c r="D407" t="s">
        <v>5293</v>
      </c>
      <c r="E407" t="s">
        <v>5301</v>
      </c>
      <c r="F407" t="s">
        <v>5293</v>
      </c>
      <c r="G407" t="s">
        <v>5300</v>
      </c>
      <c r="H407" t="s">
        <v>5291</v>
      </c>
      <c r="I407">
        <v>1</v>
      </c>
      <c r="J407">
        <v>0</v>
      </c>
      <c r="K407">
        <v>0</v>
      </c>
      <c r="L407">
        <v>18.899999999999999</v>
      </c>
      <c r="M407" t="s">
        <v>345</v>
      </c>
      <c r="O407" t="s">
        <v>1279</v>
      </c>
      <c r="P407" t="s">
        <v>346</v>
      </c>
      <c r="Q407" t="s">
        <v>37</v>
      </c>
      <c r="R407" t="s">
        <v>38</v>
      </c>
      <c r="U407" t="s">
        <v>347</v>
      </c>
      <c r="V407" t="s">
        <v>348</v>
      </c>
      <c r="Y407" t="s">
        <v>44</v>
      </c>
    </row>
    <row r="408" spans="1:25" x14ac:dyDescent="0.25">
      <c r="A408" t="s">
        <v>49</v>
      </c>
      <c r="B408" t="s">
        <v>5369</v>
      </c>
      <c r="C408" t="s">
        <v>4717</v>
      </c>
      <c r="D408" t="s">
        <v>5293</v>
      </c>
      <c r="E408" t="s">
        <v>5294</v>
      </c>
      <c r="F408" t="s">
        <v>5293</v>
      </c>
      <c r="G408" t="s">
        <v>5292</v>
      </c>
      <c r="H408" t="s">
        <v>5291</v>
      </c>
      <c r="I408">
        <v>1</v>
      </c>
      <c r="J408">
        <v>0</v>
      </c>
      <c r="K408">
        <v>0</v>
      </c>
      <c r="L408">
        <v>17.7</v>
      </c>
      <c r="M408" t="s">
        <v>345</v>
      </c>
      <c r="O408" t="s">
        <v>1279</v>
      </c>
      <c r="P408" t="s">
        <v>346</v>
      </c>
      <c r="Q408" t="s">
        <v>37</v>
      </c>
      <c r="R408" t="s">
        <v>38</v>
      </c>
      <c r="U408" t="s">
        <v>347</v>
      </c>
      <c r="V408" t="s">
        <v>348</v>
      </c>
      <c r="Y408" t="s">
        <v>44</v>
      </c>
    </row>
    <row r="409" spans="1:25" x14ac:dyDescent="0.25">
      <c r="A409" t="s">
        <v>49</v>
      </c>
      <c r="B409" t="s">
        <v>5368</v>
      </c>
      <c r="C409" t="s">
        <v>4717</v>
      </c>
      <c r="D409" t="s">
        <v>5293</v>
      </c>
      <c r="E409" t="s">
        <v>5301</v>
      </c>
      <c r="F409" t="s">
        <v>5293</v>
      </c>
      <c r="G409" t="s">
        <v>5300</v>
      </c>
      <c r="H409" t="s">
        <v>5291</v>
      </c>
      <c r="I409">
        <v>1</v>
      </c>
      <c r="J409">
        <v>0</v>
      </c>
      <c r="K409">
        <v>0</v>
      </c>
      <c r="L409">
        <v>13.9</v>
      </c>
      <c r="M409" t="s">
        <v>5367</v>
      </c>
      <c r="N409" t="s">
        <v>873</v>
      </c>
      <c r="O409" t="s">
        <v>874</v>
      </c>
      <c r="P409">
        <v>53158</v>
      </c>
      <c r="Q409" t="s">
        <v>37</v>
      </c>
      <c r="R409" t="s">
        <v>38</v>
      </c>
      <c r="V409" t="s">
        <v>5366</v>
      </c>
      <c r="Y409" t="s">
        <v>44</v>
      </c>
    </row>
    <row r="410" spans="1:25" x14ac:dyDescent="0.25">
      <c r="A410" t="s">
        <v>49</v>
      </c>
      <c r="B410" t="s">
        <v>164</v>
      </c>
      <c r="C410" t="s">
        <v>4717</v>
      </c>
      <c r="D410" t="s">
        <v>5293</v>
      </c>
      <c r="E410" t="s">
        <v>95</v>
      </c>
      <c r="F410" t="s">
        <v>5293</v>
      </c>
      <c r="G410" t="s">
        <v>5304</v>
      </c>
      <c r="H410" t="s">
        <v>5303</v>
      </c>
      <c r="I410">
        <v>1</v>
      </c>
      <c r="J410">
        <v>0</v>
      </c>
      <c r="K410">
        <v>0</v>
      </c>
      <c r="L410">
        <v>30.5</v>
      </c>
      <c r="Y410" t="s">
        <v>44</v>
      </c>
    </row>
    <row r="411" spans="1:25" x14ac:dyDescent="0.25">
      <c r="A411" t="s">
        <v>49</v>
      </c>
      <c r="B411" t="s">
        <v>164</v>
      </c>
      <c r="C411" t="s">
        <v>4717</v>
      </c>
      <c r="D411" t="s">
        <v>5293</v>
      </c>
      <c r="E411" t="s">
        <v>5301</v>
      </c>
      <c r="F411" t="s">
        <v>5293</v>
      </c>
      <c r="G411" t="s">
        <v>5300</v>
      </c>
      <c r="H411" t="s">
        <v>5291</v>
      </c>
      <c r="I411">
        <v>2</v>
      </c>
      <c r="J411">
        <v>0</v>
      </c>
      <c r="K411">
        <v>0</v>
      </c>
      <c r="L411">
        <v>15.5</v>
      </c>
      <c r="Y411" t="s">
        <v>44</v>
      </c>
    </row>
    <row r="412" spans="1:25" x14ac:dyDescent="0.25">
      <c r="A412" t="s">
        <v>49</v>
      </c>
      <c r="B412" t="s">
        <v>164</v>
      </c>
      <c r="C412" t="s">
        <v>4717</v>
      </c>
      <c r="D412" t="s">
        <v>5293</v>
      </c>
      <c r="E412" t="s">
        <v>5365</v>
      </c>
      <c r="F412" t="s">
        <v>5293</v>
      </c>
      <c r="G412" t="s">
        <v>5364</v>
      </c>
      <c r="H412" t="s">
        <v>5363</v>
      </c>
      <c r="I412">
        <v>1</v>
      </c>
      <c r="J412">
        <v>0</v>
      </c>
      <c r="K412">
        <v>0</v>
      </c>
      <c r="L412">
        <v>17</v>
      </c>
      <c r="Y412" t="s">
        <v>44</v>
      </c>
    </row>
    <row r="413" spans="1:25" x14ac:dyDescent="0.25">
      <c r="A413" t="s">
        <v>49</v>
      </c>
      <c r="B413" t="s">
        <v>5362</v>
      </c>
      <c r="C413" t="s">
        <v>4717</v>
      </c>
      <c r="D413" t="s">
        <v>5293</v>
      </c>
      <c r="E413" t="s">
        <v>5301</v>
      </c>
      <c r="F413" t="s">
        <v>5293</v>
      </c>
      <c r="G413" t="s">
        <v>5300</v>
      </c>
      <c r="H413" t="s">
        <v>5291</v>
      </c>
      <c r="I413">
        <v>1</v>
      </c>
      <c r="J413">
        <v>0</v>
      </c>
      <c r="K413">
        <v>0</v>
      </c>
      <c r="L413">
        <v>15.8</v>
      </c>
      <c r="M413" t="s">
        <v>5361</v>
      </c>
      <c r="N413" t="s">
        <v>581</v>
      </c>
      <c r="O413" t="s">
        <v>582</v>
      </c>
      <c r="P413" t="s">
        <v>5360</v>
      </c>
      <c r="Q413" t="s">
        <v>37</v>
      </c>
      <c r="R413" t="s">
        <v>38</v>
      </c>
      <c r="S413" s="4" t="s">
        <v>5359</v>
      </c>
      <c r="T413" s="4" t="s">
        <v>5358</v>
      </c>
      <c r="U413" t="s">
        <v>5357</v>
      </c>
      <c r="V413" t="s">
        <v>5356</v>
      </c>
      <c r="Y413" t="s">
        <v>44</v>
      </c>
    </row>
    <row r="414" spans="1:25" x14ac:dyDescent="0.25">
      <c r="A414" t="s">
        <v>49</v>
      </c>
      <c r="B414" t="s">
        <v>5355</v>
      </c>
      <c r="C414" t="s">
        <v>4717</v>
      </c>
      <c r="D414" t="s">
        <v>5293</v>
      </c>
      <c r="E414" t="s">
        <v>5301</v>
      </c>
      <c r="F414" t="s">
        <v>5293</v>
      </c>
      <c r="G414" t="s">
        <v>5300</v>
      </c>
      <c r="H414" t="s">
        <v>5291</v>
      </c>
      <c r="I414">
        <v>1</v>
      </c>
      <c r="J414">
        <v>0</v>
      </c>
      <c r="K414">
        <v>0</v>
      </c>
      <c r="L414">
        <v>7</v>
      </c>
      <c r="M414" t="s">
        <v>1446</v>
      </c>
      <c r="N414" t="s">
        <v>35</v>
      </c>
      <c r="O414" t="s">
        <v>36</v>
      </c>
      <c r="P414" t="s">
        <v>5354</v>
      </c>
      <c r="Q414" t="s">
        <v>37</v>
      </c>
      <c r="R414" t="s">
        <v>38</v>
      </c>
      <c r="S414" s="4" t="s">
        <v>5353</v>
      </c>
      <c r="T414" s="4" t="s">
        <v>5352</v>
      </c>
      <c r="Y414" t="s">
        <v>44</v>
      </c>
    </row>
    <row r="415" spans="1:25" x14ac:dyDescent="0.25">
      <c r="A415" t="s">
        <v>49</v>
      </c>
      <c r="B415" t="s">
        <v>5351</v>
      </c>
      <c r="C415" t="s">
        <v>4717</v>
      </c>
      <c r="D415" t="s">
        <v>5293</v>
      </c>
      <c r="E415" t="s">
        <v>95</v>
      </c>
      <c r="F415" t="s">
        <v>5293</v>
      </c>
      <c r="G415" t="s">
        <v>5304</v>
      </c>
      <c r="H415" t="s">
        <v>5303</v>
      </c>
      <c r="I415">
        <v>1</v>
      </c>
      <c r="J415">
        <v>0</v>
      </c>
      <c r="K415">
        <v>0</v>
      </c>
      <c r="L415">
        <v>29.7</v>
      </c>
      <c r="M415" t="s">
        <v>287</v>
      </c>
      <c r="N415" t="s">
        <v>128</v>
      </c>
      <c r="O415" t="s">
        <v>129</v>
      </c>
      <c r="P415">
        <v>77506</v>
      </c>
      <c r="Q415" t="s">
        <v>37</v>
      </c>
      <c r="R415" t="s">
        <v>38</v>
      </c>
      <c r="V415" t="s">
        <v>5350</v>
      </c>
      <c r="Y415" t="s">
        <v>44</v>
      </c>
    </row>
    <row r="416" spans="1:25" x14ac:dyDescent="0.25">
      <c r="A416" t="s">
        <v>49</v>
      </c>
      <c r="B416" t="s">
        <v>5349</v>
      </c>
      <c r="C416" t="s">
        <v>4717</v>
      </c>
      <c r="D416" t="s">
        <v>5293</v>
      </c>
      <c r="E416" t="s">
        <v>5348</v>
      </c>
      <c r="F416" t="s">
        <v>5293</v>
      </c>
      <c r="G416" t="s">
        <v>5347</v>
      </c>
      <c r="H416" t="s">
        <v>5291</v>
      </c>
      <c r="I416">
        <v>1</v>
      </c>
      <c r="J416">
        <v>0</v>
      </c>
      <c r="K416">
        <v>0</v>
      </c>
      <c r="L416">
        <v>14.8</v>
      </c>
      <c r="M416" t="s">
        <v>261</v>
      </c>
      <c r="N416" t="s">
        <v>182</v>
      </c>
      <c r="O416" t="s">
        <v>183</v>
      </c>
      <c r="P416" t="s">
        <v>3484</v>
      </c>
      <c r="Q416" t="s">
        <v>37</v>
      </c>
      <c r="R416" t="s">
        <v>38</v>
      </c>
      <c r="Y416" t="s">
        <v>44</v>
      </c>
    </row>
    <row r="417" spans="1:25" x14ac:dyDescent="0.25">
      <c r="A417" t="s">
        <v>49</v>
      </c>
      <c r="B417" t="s">
        <v>5346</v>
      </c>
      <c r="C417" t="s">
        <v>4717</v>
      </c>
      <c r="D417" t="s">
        <v>5293</v>
      </c>
      <c r="E417" t="s">
        <v>5294</v>
      </c>
      <c r="F417" t="s">
        <v>5293</v>
      </c>
      <c r="G417" t="s">
        <v>5292</v>
      </c>
      <c r="H417" t="s">
        <v>5291</v>
      </c>
      <c r="I417">
        <v>1</v>
      </c>
      <c r="J417">
        <v>0</v>
      </c>
      <c r="K417">
        <v>0</v>
      </c>
      <c r="L417">
        <v>14.4</v>
      </c>
      <c r="M417" t="s">
        <v>5345</v>
      </c>
      <c r="N417" t="s">
        <v>115</v>
      </c>
      <c r="O417" t="s">
        <v>116</v>
      </c>
      <c r="P417">
        <v>48188</v>
      </c>
      <c r="Q417" t="s">
        <v>37</v>
      </c>
      <c r="R417" t="s">
        <v>38</v>
      </c>
      <c r="S417" s="4" t="s">
        <v>5344</v>
      </c>
      <c r="V417" t="s">
        <v>5343</v>
      </c>
      <c r="Y417" t="s">
        <v>44</v>
      </c>
    </row>
    <row r="418" spans="1:25" x14ac:dyDescent="0.25">
      <c r="A418" t="s">
        <v>49</v>
      </c>
      <c r="B418" t="s">
        <v>4746</v>
      </c>
      <c r="C418" t="s">
        <v>4717</v>
      </c>
      <c r="D418" t="s">
        <v>5293</v>
      </c>
      <c r="E418" t="s">
        <v>4716</v>
      </c>
      <c r="F418" t="s">
        <v>5293</v>
      </c>
      <c r="G418" t="s">
        <v>5298</v>
      </c>
      <c r="H418" t="s">
        <v>5291</v>
      </c>
      <c r="I418">
        <v>3</v>
      </c>
      <c r="J418">
        <v>0</v>
      </c>
      <c r="K418">
        <v>0</v>
      </c>
      <c r="L418">
        <v>19.8</v>
      </c>
      <c r="M418" t="s">
        <v>4745</v>
      </c>
      <c r="N418" t="s">
        <v>35</v>
      </c>
      <c r="O418" t="s">
        <v>36</v>
      </c>
      <c r="P418" t="s">
        <v>4744</v>
      </c>
      <c r="Q418" t="s">
        <v>37</v>
      </c>
      <c r="R418" t="s">
        <v>38</v>
      </c>
      <c r="Y418" t="s">
        <v>44</v>
      </c>
    </row>
    <row r="419" spans="1:25" x14ac:dyDescent="0.25">
      <c r="A419" t="s">
        <v>26</v>
      </c>
      <c r="B419" t="s">
        <v>5342</v>
      </c>
      <c r="C419" t="s">
        <v>4717</v>
      </c>
      <c r="D419" t="s">
        <v>5293</v>
      </c>
      <c r="E419" t="s">
        <v>95</v>
      </c>
      <c r="F419" t="s">
        <v>5293</v>
      </c>
      <c r="G419" t="s">
        <v>5304</v>
      </c>
      <c r="H419" t="s">
        <v>5303</v>
      </c>
      <c r="I419">
        <v>1</v>
      </c>
      <c r="J419">
        <v>0</v>
      </c>
      <c r="K419">
        <v>0</v>
      </c>
      <c r="L419">
        <v>29.4</v>
      </c>
      <c r="M419" t="s">
        <v>5341</v>
      </c>
      <c r="O419" t="s">
        <v>5340</v>
      </c>
      <c r="P419" t="s">
        <v>5339</v>
      </c>
      <c r="Q419" t="s">
        <v>483</v>
      </c>
      <c r="R419" t="s">
        <v>358</v>
      </c>
      <c r="S419" s="4">
        <f>44-1959-575800</f>
        <v>-577715</v>
      </c>
      <c r="T419" s="4">
        <f>44-1959-540105</f>
        <v>-542020</v>
      </c>
      <c r="U419" t="s">
        <v>5338</v>
      </c>
      <c r="V419" t="s">
        <v>5337</v>
      </c>
      <c r="W419">
        <v>1974</v>
      </c>
      <c r="X419" t="s">
        <v>443</v>
      </c>
      <c r="Y419" t="s">
        <v>44</v>
      </c>
    </row>
    <row r="420" spans="1:25" x14ac:dyDescent="0.25">
      <c r="A420" t="s">
        <v>49</v>
      </c>
      <c r="B420" t="s">
        <v>5336</v>
      </c>
      <c r="C420" t="s">
        <v>4717</v>
      </c>
      <c r="D420" t="s">
        <v>5293</v>
      </c>
      <c r="E420" t="s">
        <v>95</v>
      </c>
      <c r="F420" t="s">
        <v>5293</v>
      </c>
      <c r="G420" t="s">
        <v>5304</v>
      </c>
      <c r="H420" t="s">
        <v>5303</v>
      </c>
      <c r="I420">
        <v>1</v>
      </c>
      <c r="J420">
        <v>0</v>
      </c>
      <c r="K420">
        <v>0</v>
      </c>
      <c r="L420">
        <v>24.4</v>
      </c>
      <c r="M420" t="s">
        <v>62</v>
      </c>
      <c r="N420" t="s">
        <v>73</v>
      </c>
      <c r="O420" t="s">
        <v>74</v>
      </c>
      <c r="P420" t="s">
        <v>5335</v>
      </c>
      <c r="Q420" t="s">
        <v>37</v>
      </c>
      <c r="R420" t="s">
        <v>38</v>
      </c>
      <c r="S420" s="4" t="s">
        <v>5334</v>
      </c>
      <c r="Y420" t="s">
        <v>44</v>
      </c>
    </row>
    <row r="421" spans="1:25" x14ac:dyDescent="0.25">
      <c r="A421" t="s">
        <v>49</v>
      </c>
      <c r="B421" t="s">
        <v>3927</v>
      </c>
      <c r="C421" t="s">
        <v>4717</v>
      </c>
      <c r="D421" t="s">
        <v>5293</v>
      </c>
      <c r="E421" t="s">
        <v>5301</v>
      </c>
      <c r="F421" t="s">
        <v>5293</v>
      </c>
      <c r="G421" t="s">
        <v>5300</v>
      </c>
      <c r="H421" t="s">
        <v>5291</v>
      </c>
      <c r="I421">
        <v>1</v>
      </c>
      <c r="J421">
        <v>0</v>
      </c>
      <c r="K421">
        <v>0</v>
      </c>
      <c r="L421">
        <v>7.6</v>
      </c>
      <c r="M421" t="s">
        <v>985</v>
      </c>
      <c r="N421" t="s">
        <v>710</v>
      </c>
      <c r="O421" t="s">
        <v>711</v>
      </c>
      <c r="P421" t="s">
        <v>3928</v>
      </c>
      <c r="Q421" t="s">
        <v>37</v>
      </c>
      <c r="R421" t="s">
        <v>38</v>
      </c>
      <c r="S421" s="4" t="s">
        <v>3929</v>
      </c>
      <c r="T421" s="4" t="s">
        <v>3930</v>
      </c>
      <c r="V421" t="s">
        <v>3931</v>
      </c>
      <c r="Y421" t="s">
        <v>44</v>
      </c>
    </row>
    <row r="422" spans="1:25" x14ac:dyDescent="0.25">
      <c r="A422" t="s">
        <v>49</v>
      </c>
      <c r="B422" t="s">
        <v>5333</v>
      </c>
      <c r="C422" t="s">
        <v>4717</v>
      </c>
      <c r="D422" t="s">
        <v>5293</v>
      </c>
      <c r="E422" t="s">
        <v>4716</v>
      </c>
      <c r="F422" t="s">
        <v>5293</v>
      </c>
      <c r="G422" t="s">
        <v>5298</v>
      </c>
      <c r="H422" t="s">
        <v>5291</v>
      </c>
      <c r="I422">
        <v>1</v>
      </c>
      <c r="J422">
        <v>0</v>
      </c>
      <c r="K422">
        <v>0</v>
      </c>
      <c r="L422">
        <v>22.3</v>
      </c>
      <c r="M422" t="s">
        <v>2746</v>
      </c>
      <c r="N422" t="s">
        <v>115</v>
      </c>
      <c r="O422" t="s">
        <v>116</v>
      </c>
      <c r="P422" t="s">
        <v>5332</v>
      </c>
      <c r="Q422" t="s">
        <v>37</v>
      </c>
      <c r="R422" t="s">
        <v>38</v>
      </c>
      <c r="S422" s="4" t="s">
        <v>5331</v>
      </c>
      <c r="T422" s="4" t="s">
        <v>5330</v>
      </c>
      <c r="Y422" t="s">
        <v>44</v>
      </c>
    </row>
    <row r="423" spans="1:25" x14ac:dyDescent="0.25">
      <c r="A423" t="s">
        <v>49</v>
      </c>
      <c r="B423" t="s">
        <v>5329</v>
      </c>
      <c r="C423" t="s">
        <v>4717</v>
      </c>
      <c r="D423" t="s">
        <v>5293</v>
      </c>
      <c r="E423" t="s">
        <v>4716</v>
      </c>
      <c r="F423" t="s">
        <v>5293</v>
      </c>
      <c r="G423" t="s">
        <v>5298</v>
      </c>
      <c r="H423" t="s">
        <v>5291</v>
      </c>
      <c r="I423">
        <v>1</v>
      </c>
      <c r="J423">
        <v>0</v>
      </c>
      <c r="K423">
        <v>0</v>
      </c>
      <c r="L423">
        <v>20.9</v>
      </c>
      <c r="M423" t="s">
        <v>529</v>
      </c>
      <c r="N423" t="s">
        <v>530</v>
      </c>
      <c r="O423" t="s">
        <v>531</v>
      </c>
      <c r="P423" t="s">
        <v>5328</v>
      </c>
      <c r="Q423" t="s">
        <v>37</v>
      </c>
      <c r="R423" t="s">
        <v>38</v>
      </c>
      <c r="S423" s="4" t="s">
        <v>5327</v>
      </c>
      <c r="Y423" t="s">
        <v>44</v>
      </c>
    </row>
    <row r="424" spans="1:25" x14ac:dyDescent="0.25">
      <c r="A424" t="s">
        <v>49</v>
      </c>
      <c r="B424" t="s">
        <v>5326</v>
      </c>
      <c r="C424" t="s">
        <v>4717</v>
      </c>
      <c r="D424" t="s">
        <v>5293</v>
      </c>
      <c r="E424" t="s">
        <v>5294</v>
      </c>
      <c r="F424" t="s">
        <v>5293</v>
      </c>
      <c r="G424" t="s">
        <v>5292</v>
      </c>
      <c r="H424" t="s">
        <v>5291</v>
      </c>
      <c r="I424">
        <v>1</v>
      </c>
      <c r="J424">
        <v>0</v>
      </c>
      <c r="K424">
        <v>0</v>
      </c>
      <c r="L424">
        <v>15.5</v>
      </c>
      <c r="M424" t="s">
        <v>333</v>
      </c>
      <c r="N424" t="s">
        <v>128</v>
      </c>
      <c r="O424" t="s">
        <v>129</v>
      </c>
      <c r="P424" t="s">
        <v>5325</v>
      </c>
      <c r="Q424" t="s">
        <v>37</v>
      </c>
      <c r="R424" t="s">
        <v>38</v>
      </c>
      <c r="Y424" t="s">
        <v>44</v>
      </c>
    </row>
    <row r="425" spans="1:25" x14ac:dyDescent="0.25">
      <c r="A425" t="s">
        <v>49</v>
      </c>
      <c r="B425" t="s">
        <v>5324</v>
      </c>
      <c r="C425" t="s">
        <v>4717</v>
      </c>
      <c r="D425" t="s">
        <v>5293</v>
      </c>
      <c r="E425" t="s">
        <v>5309</v>
      </c>
      <c r="F425" t="s">
        <v>5293</v>
      </c>
      <c r="G425" t="s">
        <v>5308</v>
      </c>
      <c r="H425" t="s">
        <v>5303</v>
      </c>
      <c r="I425">
        <v>1</v>
      </c>
      <c r="J425">
        <v>0</v>
      </c>
      <c r="K425">
        <v>0</v>
      </c>
      <c r="L425">
        <v>26</v>
      </c>
      <c r="M425" t="s">
        <v>908</v>
      </c>
      <c r="N425" t="s">
        <v>530</v>
      </c>
      <c r="O425" t="s">
        <v>531</v>
      </c>
      <c r="P425">
        <v>64116</v>
      </c>
      <c r="Q425" t="s">
        <v>37</v>
      </c>
      <c r="R425" t="s">
        <v>38</v>
      </c>
      <c r="Y425" t="s">
        <v>44</v>
      </c>
    </row>
    <row r="426" spans="1:25" x14ac:dyDescent="0.25">
      <c r="A426" t="s">
        <v>49</v>
      </c>
      <c r="B426" t="s">
        <v>5323</v>
      </c>
      <c r="C426" t="s">
        <v>4717</v>
      </c>
      <c r="D426" t="s">
        <v>5293</v>
      </c>
      <c r="E426" t="s">
        <v>5294</v>
      </c>
      <c r="F426" t="s">
        <v>5293</v>
      </c>
      <c r="G426" t="s">
        <v>5292</v>
      </c>
      <c r="H426" t="s">
        <v>5291</v>
      </c>
      <c r="I426">
        <v>1</v>
      </c>
      <c r="J426">
        <v>0</v>
      </c>
      <c r="K426">
        <v>0</v>
      </c>
      <c r="L426">
        <v>12.3</v>
      </c>
      <c r="M426" t="s">
        <v>127</v>
      </c>
      <c r="N426" t="s">
        <v>128</v>
      </c>
      <c r="O426" t="s">
        <v>129</v>
      </c>
      <c r="P426" t="s">
        <v>5322</v>
      </c>
      <c r="Q426" t="s">
        <v>37</v>
      </c>
      <c r="R426" t="s">
        <v>38</v>
      </c>
      <c r="S426" s="4" t="s">
        <v>5321</v>
      </c>
      <c r="T426" s="4" t="s">
        <v>5320</v>
      </c>
      <c r="V426" t="s">
        <v>5319</v>
      </c>
      <c r="Y426" t="s">
        <v>44</v>
      </c>
    </row>
    <row r="427" spans="1:25" x14ac:dyDescent="0.25">
      <c r="A427" t="s">
        <v>49</v>
      </c>
      <c r="B427" t="s">
        <v>5318</v>
      </c>
      <c r="C427" t="s">
        <v>4717</v>
      </c>
      <c r="D427" t="s">
        <v>5293</v>
      </c>
      <c r="E427" t="s">
        <v>95</v>
      </c>
      <c r="F427" t="s">
        <v>5293</v>
      </c>
      <c r="G427" t="s">
        <v>5304</v>
      </c>
      <c r="H427" t="s">
        <v>5303</v>
      </c>
      <c r="I427">
        <v>1</v>
      </c>
      <c r="J427">
        <v>0</v>
      </c>
      <c r="K427">
        <v>0</v>
      </c>
      <c r="L427">
        <v>25.7</v>
      </c>
      <c r="M427" t="s">
        <v>1239</v>
      </c>
      <c r="N427" t="s">
        <v>128</v>
      </c>
      <c r="O427" t="s">
        <v>129</v>
      </c>
      <c r="P427" t="s">
        <v>5317</v>
      </c>
      <c r="Q427" t="s">
        <v>37</v>
      </c>
      <c r="R427" t="s">
        <v>38</v>
      </c>
      <c r="Y427" t="s">
        <v>44</v>
      </c>
    </row>
    <row r="428" spans="1:25" x14ac:dyDescent="0.25">
      <c r="A428" t="s">
        <v>49</v>
      </c>
      <c r="B428" t="s">
        <v>5316</v>
      </c>
      <c r="C428" t="s">
        <v>4717</v>
      </c>
      <c r="D428" t="s">
        <v>5293</v>
      </c>
      <c r="E428" t="s">
        <v>5301</v>
      </c>
      <c r="F428" t="s">
        <v>5293</v>
      </c>
      <c r="G428" t="s">
        <v>5300</v>
      </c>
      <c r="H428" t="s">
        <v>5291</v>
      </c>
      <c r="I428">
        <v>1</v>
      </c>
      <c r="J428">
        <v>0</v>
      </c>
      <c r="K428">
        <v>0</v>
      </c>
      <c r="L428">
        <v>21.3</v>
      </c>
      <c r="M428" t="s">
        <v>5315</v>
      </c>
      <c r="N428" t="s">
        <v>128</v>
      </c>
      <c r="O428" t="s">
        <v>129</v>
      </c>
      <c r="P428">
        <v>78023</v>
      </c>
      <c r="Q428" t="s">
        <v>37</v>
      </c>
      <c r="R428" t="s">
        <v>38</v>
      </c>
      <c r="Y428" t="s">
        <v>44</v>
      </c>
    </row>
    <row r="429" spans="1:25" x14ac:dyDescent="0.25">
      <c r="A429" t="s">
        <v>49</v>
      </c>
      <c r="B429" t="s">
        <v>5314</v>
      </c>
      <c r="C429" t="s">
        <v>4717</v>
      </c>
      <c r="D429" t="s">
        <v>5293</v>
      </c>
      <c r="E429" t="s">
        <v>5301</v>
      </c>
      <c r="F429" t="s">
        <v>5293</v>
      </c>
      <c r="G429" t="s">
        <v>5300</v>
      </c>
      <c r="H429" t="s">
        <v>5291</v>
      </c>
      <c r="I429">
        <v>1</v>
      </c>
      <c r="J429">
        <v>0</v>
      </c>
      <c r="K429">
        <v>0</v>
      </c>
      <c r="L429">
        <v>16.2</v>
      </c>
      <c r="M429" t="s">
        <v>197</v>
      </c>
      <c r="N429" t="s">
        <v>197</v>
      </c>
      <c r="O429" t="s">
        <v>198</v>
      </c>
      <c r="P429">
        <v>10022</v>
      </c>
      <c r="Q429" t="s">
        <v>37</v>
      </c>
      <c r="R429" t="s">
        <v>38</v>
      </c>
      <c r="S429" s="4" t="s">
        <v>5313</v>
      </c>
      <c r="T429" s="4" t="s">
        <v>5312</v>
      </c>
      <c r="Y429" t="s">
        <v>44</v>
      </c>
    </row>
    <row r="430" spans="1:25" x14ac:dyDescent="0.25">
      <c r="A430" t="s">
        <v>49</v>
      </c>
      <c r="B430" t="s">
        <v>5311</v>
      </c>
      <c r="C430" t="s">
        <v>4717</v>
      </c>
      <c r="D430" t="s">
        <v>5293</v>
      </c>
      <c r="E430" t="s">
        <v>4716</v>
      </c>
      <c r="F430" t="s">
        <v>5293</v>
      </c>
      <c r="G430" t="s">
        <v>5298</v>
      </c>
      <c r="H430" t="s">
        <v>5306</v>
      </c>
      <c r="I430">
        <v>1</v>
      </c>
      <c r="J430">
        <v>0</v>
      </c>
      <c r="K430">
        <v>0</v>
      </c>
      <c r="L430">
        <v>24.9</v>
      </c>
      <c r="M430" t="s">
        <v>197</v>
      </c>
      <c r="N430" t="s">
        <v>197</v>
      </c>
      <c r="O430" t="s">
        <v>198</v>
      </c>
      <c r="P430">
        <v>10022</v>
      </c>
      <c r="Q430" t="s">
        <v>37</v>
      </c>
      <c r="R430" t="s">
        <v>38</v>
      </c>
      <c r="Y430" t="s">
        <v>44</v>
      </c>
    </row>
    <row r="431" spans="1:25" x14ac:dyDescent="0.25">
      <c r="A431" t="s">
        <v>49</v>
      </c>
      <c r="B431" t="s">
        <v>5310</v>
      </c>
      <c r="C431" t="s">
        <v>4717</v>
      </c>
      <c r="D431" t="s">
        <v>5293</v>
      </c>
      <c r="E431" t="s">
        <v>5301</v>
      </c>
      <c r="F431" t="s">
        <v>5293</v>
      </c>
      <c r="G431" t="s">
        <v>5300</v>
      </c>
      <c r="H431" t="s">
        <v>5291</v>
      </c>
      <c r="I431">
        <v>1</v>
      </c>
      <c r="J431">
        <v>0</v>
      </c>
      <c r="K431">
        <v>0</v>
      </c>
      <c r="L431">
        <v>22.2</v>
      </c>
      <c r="M431" t="s">
        <v>333</v>
      </c>
      <c r="N431" t="s">
        <v>128</v>
      </c>
      <c r="O431" t="s">
        <v>129</v>
      </c>
      <c r="P431">
        <v>79702</v>
      </c>
      <c r="Q431" t="s">
        <v>37</v>
      </c>
      <c r="R431" t="s">
        <v>38</v>
      </c>
      <c r="Y431" t="s">
        <v>44</v>
      </c>
    </row>
    <row r="432" spans="1:25" x14ac:dyDescent="0.25">
      <c r="A432" t="s">
        <v>49</v>
      </c>
      <c r="B432" t="s">
        <v>4731</v>
      </c>
      <c r="C432" t="s">
        <v>4717</v>
      </c>
      <c r="D432" t="s">
        <v>5293</v>
      </c>
      <c r="E432" t="s">
        <v>5309</v>
      </c>
      <c r="F432" t="s">
        <v>5293</v>
      </c>
      <c r="G432" t="s">
        <v>5308</v>
      </c>
      <c r="H432" t="s">
        <v>5303</v>
      </c>
      <c r="I432">
        <v>1</v>
      </c>
      <c r="J432">
        <v>0</v>
      </c>
      <c r="K432">
        <v>0</v>
      </c>
      <c r="L432">
        <v>27.7</v>
      </c>
      <c r="M432" t="s">
        <v>261</v>
      </c>
      <c r="N432" t="s">
        <v>182</v>
      </c>
      <c r="O432" t="s">
        <v>183</v>
      </c>
      <c r="P432" t="s">
        <v>1117</v>
      </c>
      <c r="Q432" t="s">
        <v>37</v>
      </c>
      <c r="R432" t="s">
        <v>38</v>
      </c>
      <c r="Y432" t="s">
        <v>44</v>
      </c>
    </row>
    <row r="433" spans="1:25" x14ac:dyDescent="0.25">
      <c r="A433" t="s">
        <v>49</v>
      </c>
      <c r="B433" t="s">
        <v>5307</v>
      </c>
      <c r="C433" t="s">
        <v>4717</v>
      </c>
      <c r="D433" t="s">
        <v>5293</v>
      </c>
      <c r="E433" t="s">
        <v>4716</v>
      </c>
      <c r="F433" t="s">
        <v>5293</v>
      </c>
      <c r="G433" t="s">
        <v>5298</v>
      </c>
      <c r="H433" t="s">
        <v>5306</v>
      </c>
      <c r="I433">
        <v>1</v>
      </c>
      <c r="J433">
        <v>0</v>
      </c>
      <c r="K433">
        <v>0</v>
      </c>
      <c r="L433">
        <v>23.4</v>
      </c>
      <c r="M433" t="s">
        <v>193</v>
      </c>
      <c r="Q433" t="s">
        <v>990</v>
      </c>
      <c r="R433" t="s">
        <v>383</v>
      </c>
      <c r="Y433" t="s">
        <v>44</v>
      </c>
    </row>
    <row r="434" spans="1:25" x14ac:dyDescent="0.25">
      <c r="A434" t="s">
        <v>49</v>
      </c>
      <c r="B434" t="s">
        <v>5305</v>
      </c>
      <c r="C434" t="s">
        <v>4717</v>
      </c>
      <c r="D434" t="s">
        <v>5293</v>
      </c>
      <c r="E434" t="s">
        <v>95</v>
      </c>
      <c r="F434" t="s">
        <v>5293</v>
      </c>
      <c r="G434" t="s">
        <v>5304</v>
      </c>
      <c r="H434" t="s">
        <v>5303</v>
      </c>
      <c r="I434">
        <v>1</v>
      </c>
      <c r="J434">
        <v>0</v>
      </c>
      <c r="K434">
        <v>0</v>
      </c>
      <c r="L434">
        <v>25.9</v>
      </c>
      <c r="M434" t="s">
        <v>193</v>
      </c>
      <c r="Q434" t="s">
        <v>446</v>
      </c>
      <c r="R434" t="s">
        <v>439</v>
      </c>
      <c r="Y434" t="s">
        <v>44</v>
      </c>
    </row>
    <row r="435" spans="1:25" x14ac:dyDescent="0.25">
      <c r="A435" t="s">
        <v>49</v>
      </c>
      <c r="B435" t="s">
        <v>5302</v>
      </c>
      <c r="C435" t="s">
        <v>4717</v>
      </c>
      <c r="D435" t="s">
        <v>5293</v>
      </c>
      <c r="E435" t="s">
        <v>5301</v>
      </c>
      <c r="F435" t="s">
        <v>5293</v>
      </c>
      <c r="G435" t="s">
        <v>5300</v>
      </c>
      <c r="H435" t="s">
        <v>5291</v>
      </c>
      <c r="I435">
        <v>1</v>
      </c>
      <c r="J435">
        <v>0</v>
      </c>
      <c r="K435">
        <v>0</v>
      </c>
      <c r="L435">
        <v>11.3</v>
      </c>
      <c r="M435" t="s">
        <v>589</v>
      </c>
      <c r="N435" t="s">
        <v>182</v>
      </c>
      <c r="O435" t="s">
        <v>183</v>
      </c>
      <c r="P435">
        <v>19720</v>
      </c>
      <c r="Q435" t="s">
        <v>37</v>
      </c>
      <c r="R435" t="s">
        <v>38</v>
      </c>
      <c r="Y435" t="s">
        <v>44</v>
      </c>
    </row>
    <row r="436" spans="1:25" x14ac:dyDescent="0.25">
      <c r="A436" t="s">
        <v>49</v>
      </c>
      <c r="B436" t="s">
        <v>5299</v>
      </c>
      <c r="C436" t="s">
        <v>4717</v>
      </c>
      <c r="D436" t="s">
        <v>5293</v>
      </c>
      <c r="E436" t="s">
        <v>4716</v>
      </c>
      <c r="F436" t="s">
        <v>5293</v>
      </c>
      <c r="G436" t="s">
        <v>5298</v>
      </c>
      <c r="H436" t="s">
        <v>5291</v>
      </c>
      <c r="I436">
        <v>1</v>
      </c>
      <c r="J436">
        <v>0</v>
      </c>
      <c r="K436">
        <v>0</v>
      </c>
      <c r="L436">
        <v>21.5</v>
      </c>
      <c r="M436" t="s">
        <v>1713</v>
      </c>
      <c r="N436" t="s">
        <v>151</v>
      </c>
      <c r="O436" t="s">
        <v>152</v>
      </c>
      <c r="P436" t="s">
        <v>5297</v>
      </c>
      <c r="Q436" t="s">
        <v>37</v>
      </c>
      <c r="R436" t="s">
        <v>38</v>
      </c>
      <c r="V436" t="s">
        <v>5296</v>
      </c>
      <c r="Y436" t="s">
        <v>44</v>
      </c>
    </row>
    <row r="437" spans="1:25" x14ac:dyDescent="0.25">
      <c r="A437" t="s">
        <v>49</v>
      </c>
      <c r="B437" t="s">
        <v>5295</v>
      </c>
      <c r="C437" t="s">
        <v>4717</v>
      </c>
      <c r="D437" t="s">
        <v>5293</v>
      </c>
      <c r="E437" t="s">
        <v>5294</v>
      </c>
      <c r="F437" t="s">
        <v>5293</v>
      </c>
      <c r="G437" t="s">
        <v>5292</v>
      </c>
      <c r="H437" t="s">
        <v>5291</v>
      </c>
      <c r="I437">
        <v>1</v>
      </c>
      <c r="J437">
        <v>0</v>
      </c>
      <c r="K437">
        <v>0</v>
      </c>
      <c r="L437">
        <v>18</v>
      </c>
      <c r="M437" t="s">
        <v>193</v>
      </c>
      <c r="Q437" t="s">
        <v>1836</v>
      </c>
      <c r="R437" t="s">
        <v>358</v>
      </c>
      <c r="Y437" t="s">
        <v>44</v>
      </c>
    </row>
    <row r="439" spans="1:25" x14ac:dyDescent="0.25">
      <c r="I439" s="1">
        <f>SUM(I2:I438)</f>
        <v>467</v>
      </c>
    </row>
    <row r="440" spans="1:25" x14ac:dyDescent="0.25">
      <c r="H440" t="s">
        <v>6277</v>
      </c>
      <c r="I440">
        <v>500</v>
      </c>
    </row>
  </sheetData>
  <autoFilter ref="A1:Z437" xr:uid="{00000000-0001-0000-0000-000000000000}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8"/>
  <sheetViews>
    <sheetView workbookViewId="0">
      <selection activeCell="B10" sqref="B10"/>
    </sheetView>
  </sheetViews>
  <sheetFormatPr defaultRowHeight="15" x14ac:dyDescent="0.25"/>
  <cols>
    <col min="1" max="1" width="17.28515625" bestFit="1" customWidth="1"/>
    <col min="2" max="2" width="36.28515625" bestFit="1" customWidth="1"/>
  </cols>
  <sheetData>
    <row r="1" spans="1:26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x14ac:dyDescent="0.25">
      <c r="A2" t="s">
        <v>49</v>
      </c>
      <c r="B2" t="s">
        <v>5290</v>
      </c>
      <c r="C2" t="s">
        <v>5040</v>
      </c>
      <c r="D2" t="s">
        <v>4715</v>
      </c>
      <c r="E2">
        <v>40</v>
      </c>
      <c r="F2" t="s">
        <v>4715</v>
      </c>
      <c r="G2" t="s">
        <v>5148</v>
      </c>
      <c r="H2" t="s">
        <v>4726</v>
      </c>
      <c r="I2">
        <v>1</v>
      </c>
      <c r="J2">
        <v>0</v>
      </c>
      <c r="K2">
        <v>0</v>
      </c>
      <c r="L2">
        <v>35</v>
      </c>
      <c r="M2" t="s">
        <v>934</v>
      </c>
      <c r="N2" t="s">
        <v>277</v>
      </c>
      <c r="O2" t="s">
        <v>278</v>
      </c>
      <c r="P2" t="s">
        <v>5289</v>
      </c>
      <c r="Q2" t="s">
        <v>37</v>
      </c>
      <c r="R2" t="s">
        <v>38</v>
      </c>
      <c r="S2" t="s">
        <v>5288</v>
      </c>
      <c r="Y2" t="s">
        <v>44</v>
      </c>
    </row>
    <row r="3" spans="1:26" x14ac:dyDescent="0.25">
      <c r="A3" t="s">
        <v>49</v>
      </c>
      <c r="B3" t="s">
        <v>5287</v>
      </c>
      <c r="C3" t="s">
        <v>5040</v>
      </c>
      <c r="D3" t="s">
        <v>4715</v>
      </c>
      <c r="E3" t="s">
        <v>71</v>
      </c>
      <c r="F3" t="s">
        <v>4715</v>
      </c>
      <c r="G3" t="s">
        <v>4715</v>
      </c>
      <c r="H3" t="s">
        <v>54</v>
      </c>
      <c r="I3">
        <v>1</v>
      </c>
      <c r="J3">
        <v>0</v>
      </c>
      <c r="K3">
        <v>0</v>
      </c>
      <c r="L3">
        <v>39.299999999999997</v>
      </c>
      <c r="M3" t="s">
        <v>4361</v>
      </c>
      <c r="N3" t="s">
        <v>277</v>
      </c>
      <c r="O3" t="s">
        <v>278</v>
      </c>
      <c r="P3">
        <v>80228</v>
      </c>
      <c r="Q3" t="s">
        <v>37</v>
      </c>
      <c r="R3" t="s">
        <v>38</v>
      </c>
      <c r="Y3" t="s">
        <v>44</v>
      </c>
    </row>
    <row r="4" spans="1:26" x14ac:dyDescent="0.25">
      <c r="A4" t="s">
        <v>49</v>
      </c>
      <c r="B4" t="s">
        <v>5286</v>
      </c>
      <c r="C4" t="s">
        <v>5040</v>
      </c>
      <c r="D4" t="s">
        <v>4715</v>
      </c>
      <c r="E4">
        <v>4</v>
      </c>
      <c r="F4" t="s">
        <v>4715</v>
      </c>
      <c r="G4" t="s">
        <v>5118</v>
      </c>
      <c r="H4" t="s">
        <v>5117</v>
      </c>
      <c r="I4">
        <v>1</v>
      </c>
      <c r="J4">
        <v>0</v>
      </c>
      <c r="K4">
        <v>0</v>
      </c>
      <c r="L4">
        <v>39.5</v>
      </c>
      <c r="M4" t="s">
        <v>5285</v>
      </c>
      <c r="O4" t="s">
        <v>5284</v>
      </c>
      <c r="P4">
        <v>74338</v>
      </c>
      <c r="Q4" t="s">
        <v>37</v>
      </c>
      <c r="R4" t="s">
        <v>38</v>
      </c>
      <c r="Y4" t="s">
        <v>44</v>
      </c>
    </row>
    <row r="5" spans="1:26" x14ac:dyDescent="0.25">
      <c r="A5" t="s">
        <v>49</v>
      </c>
      <c r="B5" t="s">
        <v>5283</v>
      </c>
      <c r="C5" t="s">
        <v>5040</v>
      </c>
      <c r="D5" t="s">
        <v>4715</v>
      </c>
      <c r="E5" t="s">
        <v>71</v>
      </c>
      <c r="F5" t="s">
        <v>4715</v>
      </c>
      <c r="G5" t="s">
        <v>4715</v>
      </c>
      <c r="H5" t="s">
        <v>54</v>
      </c>
      <c r="I5">
        <v>1</v>
      </c>
      <c r="J5">
        <v>0</v>
      </c>
      <c r="K5">
        <v>0</v>
      </c>
      <c r="L5">
        <v>40.299999999999997</v>
      </c>
      <c r="M5" t="s">
        <v>5282</v>
      </c>
      <c r="N5" t="s">
        <v>35</v>
      </c>
      <c r="O5" t="s">
        <v>36</v>
      </c>
      <c r="P5">
        <v>34682</v>
      </c>
      <c r="Q5" t="s">
        <v>37</v>
      </c>
      <c r="R5" t="s">
        <v>38</v>
      </c>
      <c r="Y5" t="s">
        <v>44</v>
      </c>
    </row>
    <row r="6" spans="1:26" x14ac:dyDescent="0.25">
      <c r="A6" t="s">
        <v>26</v>
      </c>
      <c r="B6" t="s">
        <v>5281</v>
      </c>
      <c r="C6" t="s">
        <v>5040</v>
      </c>
      <c r="D6" t="s">
        <v>4715</v>
      </c>
      <c r="E6" t="s">
        <v>71</v>
      </c>
      <c r="F6" t="s">
        <v>4715</v>
      </c>
      <c r="G6" t="s">
        <v>4715</v>
      </c>
      <c r="H6" t="s">
        <v>54</v>
      </c>
      <c r="I6">
        <v>1</v>
      </c>
      <c r="J6">
        <v>0</v>
      </c>
      <c r="K6">
        <v>0</v>
      </c>
      <c r="L6">
        <v>35.5</v>
      </c>
      <c r="M6" t="s">
        <v>5280</v>
      </c>
      <c r="P6">
        <v>93350</v>
      </c>
      <c r="Q6" t="s">
        <v>3976</v>
      </c>
      <c r="R6" t="s">
        <v>358</v>
      </c>
      <c r="S6">
        <f>33-1-48-35-77-0</f>
        <v>-128</v>
      </c>
      <c r="T6">
        <f>33-1-48-35-77-5</f>
        <v>-133</v>
      </c>
      <c r="U6" t="s">
        <v>5279</v>
      </c>
      <c r="V6" t="s">
        <v>5278</v>
      </c>
      <c r="W6">
        <v>1994</v>
      </c>
      <c r="X6" t="s">
        <v>443</v>
      </c>
      <c r="Y6" t="s">
        <v>44</v>
      </c>
    </row>
    <row r="7" spans="1:26" x14ac:dyDescent="0.25">
      <c r="A7" t="s">
        <v>49</v>
      </c>
      <c r="B7" t="s">
        <v>2470</v>
      </c>
      <c r="C7" t="s">
        <v>5040</v>
      </c>
      <c r="D7" t="s">
        <v>4715</v>
      </c>
      <c r="E7">
        <v>40</v>
      </c>
      <c r="F7" t="s">
        <v>4715</v>
      </c>
      <c r="G7" t="s">
        <v>5148</v>
      </c>
      <c r="H7" t="s">
        <v>4726</v>
      </c>
      <c r="I7">
        <v>1</v>
      </c>
      <c r="J7">
        <v>0</v>
      </c>
      <c r="K7">
        <v>0</v>
      </c>
      <c r="L7">
        <v>41.1</v>
      </c>
      <c r="M7" t="s">
        <v>2471</v>
      </c>
      <c r="O7" t="s">
        <v>2472</v>
      </c>
      <c r="P7" t="s">
        <v>2473</v>
      </c>
      <c r="Q7" t="s">
        <v>37</v>
      </c>
      <c r="R7" t="s">
        <v>38</v>
      </c>
      <c r="Y7" t="s">
        <v>44</v>
      </c>
    </row>
    <row r="8" spans="1:26" x14ac:dyDescent="0.25">
      <c r="A8" t="s">
        <v>49</v>
      </c>
      <c r="B8" t="s">
        <v>5277</v>
      </c>
      <c r="C8" t="s">
        <v>5040</v>
      </c>
      <c r="D8" t="s">
        <v>4715</v>
      </c>
      <c r="E8" t="s">
        <v>71</v>
      </c>
      <c r="F8" t="s">
        <v>4715</v>
      </c>
      <c r="G8" t="s">
        <v>4715</v>
      </c>
      <c r="H8" t="s">
        <v>54</v>
      </c>
      <c r="I8">
        <v>1</v>
      </c>
      <c r="J8">
        <v>0</v>
      </c>
      <c r="K8">
        <v>0</v>
      </c>
      <c r="L8">
        <v>40.200000000000003</v>
      </c>
      <c r="M8" t="s">
        <v>5276</v>
      </c>
      <c r="N8" t="s">
        <v>405</v>
      </c>
      <c r="O8" t="s">
        <v>406</v>
      </c>
      <c r="P8">
        <v>21601</v>
      </c>
      <c r="Q8" t="s">
        <v>37</v>
      </c>
      <c r="R8" t="s">
        <v>38</v>
      </c>
      <c r="Y8" t="s">
        <v>44</v>
      </c>
    </row>
    <row r="9" spans="1:26" x14ac:dyDescent="0.25">
      <c r="A9" t="s">
        <v>49</v>
      </c>
      <c r="B9" t="s">
        <v>5275</v>
      </c>
      <c r="C9" t="s">
        <v>5040</v>
      </c>
      <c r="D9" t="s">
        <v>4715</v>
      </c>
      <c r="E9" t="s">
        <v>71</v>
      </c>
      <c r="F9" t="s">
        <v>4715</v>
      </c>
      <c r="G9" t="s">
        <v>4715</v>
      </c>
      <c r="H9" t="s">
        <v>54</v>
      </c>
      <c r="I9">
        <v>1</v>
      </c>
      <c r="J9">
        <v>0</v>
      </c>
      <c r="K9">
        <v>0</v>
      </c>
      <c r="L9">
        <v>33.799999999999997</v>
      </c>
      <c r="M9" t="s">
        <v>476</v>
      </c>
      <c r="N9" t="s">
        <v>35</v>
      </c>
      <c r="O9" t="s">
        <v>36</v>
      </c>
      <c r="P9" t="s">
        <v>5274</v>
      </c>
      <c r="Q9" t="s">
        <v>37</v>
      </c>
      <c r="R9" t="s">
        <v>38</v>
      </c>
      <c r="Y9" t="s">
        <v>44</v>
      </c>
    </row>
    <row r="10" spans="1:26" x14ac:dyDescent="0.25">
      <c r="A10" t="s">
        <v>49</v>
      </c>
      <c r="B10" t="s">
        <v>5273</v>
      </c>
      <c r="C10" t="s">
        <v>5040</v>
      </c>
      <c r="D10" t="s">
        <v>4715</v>
      </c>
      <c r="E10" t="s">
        <v>71</v>
      </c>
      <c r="F10" t="s">
        <v>4715</v>
      </c>
      <c r="G10" t="s">
        <v>4715</v>
      </c>
      <c r="H10" t="s">
        <v>54</v>
      </c>
      <c r="I10">
        <v>1</v>
      </c>
      <c r="J10">
        <v>0</v>
      </c>
      <c r="K10">
        <v>0</v>
      </c>
      <c r="L10">
        <v>30.8</v>
      </c>
      <c r="M10" t="s">
        <v>5272</v>
      </c>
      <c r="N10" t="s">
        <v>301</v>
      </c>
      <c r="O10" t="s">
        <v>302</v>
      </c>
      <c r="P10">
        <v>70508</v>
      </c>
      <c r="Q10" t="s">
        <v>37</v>
      </c>
      <c r="R10" t="s">
        <v>38</v>
      </c>
      <c r="Y10" t="s">
        <v>44</v>
      </c>
    </row>
    <row r="11" spans="1:26" x14ac:dyDescent="0.25">
      <c r="A11" t="s">
        <v>49</v>
      </c>
      <c r="B11" t="s">
        <v>5271</v>
      </c>
      <c r="C11" t="s">
        <v>5040</v>
      </c>
      <c r="D11" t="s">
        <v>4715</v>
      </c>
      <c r="E11" t="s">
        <v>71</v>
      </c>
      <c r="F11" t="s">
        <v>4715</v>
      </c>
      <c r="G11" t="s">
        <v>4715</v>
      </c>
      <c r="H11" t="s">
        <v>54</v>
      </c>
      <c r="I11">
        <v>1</v>
      </c>
      <c r="J11">
        <v>0</v>
      </c>
      <c r="K11">
        <v>0</v>
      </c>
      <c r="L11">
        <v>38.799999999999997</v>
      </c>
      <c r="M11" t="s">
        <v>276</v>
      </c>
      <c r="N11" t="s">
        <v>277</v>
      </c>
      <c r="O11" t="s">
        <v>278</v>
      </c>
      <c r="P11" t="s">
        <v>5270</v>
      </c>
      <c r="Q11" t="s">
        <v>37</v>
      </c>
      <c r="R11" t="s">
        <v>38</v>
      </c>
      <c r="S11" t="s">
        <v>5269</v>
      </c>
      <c r="Y11" t="s">
        <v>44</v>
      </c>
    </row>
    <row r="12" spans="1:26" x14ac:dyDescent="0.25">
      <c r="A12" t="s">
        <v>49</v>
      </c>
      <c r="B12" t="s">
        <v>5268</v>
      </c>
      <c r="C12" t="s">
        <v>5040</v>
      </c>
      <c r="D12" t="s">
        <v>4715</v>
      </c>
      <c r="E12" t="s">
        <v>71</v>
      </c>
      <c r="F12" t="s">
        <v>4715</v>
      </c>
      <c r="G12" t="s">
        <v>4715</v>
      </c>
      <c r="H12" t="s">
        <v>54</v>
      </c>
      <c r="I12">
        <v>1</v>
      </c>
      <c r="J12">
        <v>0</v>
      </c>
      <c r="K12">
        <v>0</v>
      </c>
      <c r="L12">
        <v>39.700000000000003</v>
      </c>
      <c r="M12" t="s">
        <v>80</v>
      </c>
      <c r="N12" t="s">
        <v>81</v>
      </c>
      <c r="O12" t="s">
        <v>82</v>
      </c>
      <c r="P12" t="s">
        <v>5267</v>
      </c>
      <c r="Q12" t="s">
        <v>37</v>
      </c>
      <c r="R12" t="s">
        <v>38</v>
      </c>
      <c r="S12" t="s">
        <v>5266</v>
      </c>
      <c r="Y12" t="s">
        <v>44</v>
      </c>
    </row>
    <row r="13" spans="1:26" x14ac:dyDescent="0.25">
      <c r="A13" t="s">
        <v>49</v>
      </c>
      <c r="B13" t="s">
        <v>5265</v>
      </c>
      <c r="C13" t="s">
        <v>5040</v>
      </c>
      <c r="D13" t="s">
        <v>4715</v>
      </c>
      <c r="E13" t="s">
        <v>71</v>
      </c>
      <c r="F13" t="s">
        <v>4715</v>
      </c>
      <c r="G13" t="s">
        <v>4715</v>
      </c>
      <c r="H13" t="s">
        <v>54</v>
      </c>
      <c r="I13">
        <v>1</v>
      </c>
      <c r="J13">
        <v>0</v>
      </c>
      <c r="K13">
        <v>0</v>
      </c>
      <c r="L13">
        <v>36</v>
      </c>
      <c r="M13" t="s">
        <v>5264</v>
      </c>
      <c r="N13" t="s">
        <v>73</v>
      </c>
      <c r="O13" t="s">
        <v>74</v>
      </c>
      <c r="P13">
        <v>20110</v>
      </c>
      <c r="Q13" t="s">
        <v>37</v>
      </c>
      <c r="R13" t="s">
        <v>38</v>
      </c>
      <c r="Y13" t="s">
        <v>44</v>
      </c>
    </row>
    <row r="14" spans="1:26" x14ac:dyDescent="0.25">
      <c r="A14" t="s">
        <v>49</v>
      </c>
      <c r="B14" t="s">
        <v>5263</v>
      </c>
      <c r="C14" t="s">
        <v>5040</v>
      </c>
      <c r="D14" t="s">
        <v>4715</v>
      </c>
      <c r="E14" t="s">
        <v>71</v>
      </c>
      <c r="F14" t="s">
        <v>4715</v>
      </c>
      <c r="G14" t="s">
        <v>4715</v>
      </c>
      <c r="H14" t="s">
        <v>54</v>
      </c>
      <c r="I14">
        <v>1</v>
      </c>
      <c r="J14">
        <v>0</v>
      </c>
      <c r="K14">
        <v>0</v>
      </c>
      <c r="L14">
        <v>31.3</v>
      </c>
      <c r="M14" t="s">
        <v>5262</v>
      </c>
      <c r="N14" t="s">
        <v>756</v>
      </c>
      <c r="O14" t="s">
        <v>757</v>
      </c>
      <c r="P14" t="s">
        <v>5261</v>
      </c>
      <c r="Q14" t="s">
        <v>37</v>
      </c>
      <c r="R14" t="s">
        <v>38</v>
      </c>
      <c r="S14" t="s">
        <v>5260</v>
      </c>
      <c r="Y14" t="s">
        <v>44</v>
      </c>
    </row>
    <row r="15" spans="1:26" x14ac:dyDescent="0.25">
      <c r="A15" t="s">
        <v>49</v>
      </c>
      <c r="B15" t="s">
        <v>5259</v>
      </c>
      <c r="C15" t="s">
        <v>5040</v>
      </c>
      <c r="D15" t="s">
        <v>4715</v>
      </c>
      <c r="E15" t="s">
        <v>71</v>
      </c>
      <c r="F15" t="s">
        <v>4715</v>
      </c>
      <c r="G15" t="s">
        <v>4715</v>
      </c>
      <c r="H15" t="s">
        <v>54</v>
      </c>
      <c r="I15">
        <v>1</v>
      </c>
      <c r="J15">
        <v>0</v>
      </c>
      <c r="K15">
        <v>0</v>
      </c>
      <c r="L15">
        <v>38</v>
      </c>
      <c r="M15" t="s">
        <v>741</v>
      </c>
      <c r="N15" t="s">
        <v>128</v>
      </c>
      <c r="O15" t="s">
        <v>129</v>
      </c>
      <c r="P15" t="s">
        <v>5258</v>
      </c>
      <c r="Q15" t="s">
        <v>37</v>
      </c>
      <c r="R15" t="s">
        <v>38</v>
      </c>
      <c r="Y15" t="s">
        <v>44</v>
      </c>
    </row>
    <row r="16" spans="1:26" x14ac:dyDescent="0.25">
      <c r="A16" t="s">
        <v>49</v>
      </c>
      <c r="B16" t="s">
        <v>5257</v>
      </c>
      <c r="C16" t="s">
        <v>5040</v>
      </c>
      <c r="D16" t="s">
        <v>4715</v>
      </c>
      <c r="E16">
        <v>4</v>
      </c>
      <c r="F16" t="s">
        <v>4715</v>
      </c>
      <c r="G16" t="s">
        <v>5118</v>
      </c>
      <c r="H16" t="s">
        <v>5117</v>
      </c>
      <c r="I16">
        <v>1</v>
      </c>
      <c r="J16">
        <v>0</v>
      </c>
      <c r="K16">
        <v>0</v>
      </c>
      <c r="L16">
        <v>39.700000000000003</v>
      </c>
      <c r="M16" t="s">
        <v>696</v>
      </c>
      <c r="N16" t="s">
        <v>128</v>
      </c>
      <c r="O16" t="s">
        <v>129</v>
      </c>
      <c r="P16">
        <v>77705</v>
      </c>
      <c r="Q16" t="s">
        <v>37</v>
      </c>
      <c r="R16" t="s">
        <v>38</v>
      </c>
      <c r="Y16" t="s">
        <v>44</v>
      </c>
    </row>
    <row r="17" spans="1:25" x14ac:dyDescent="0.25">
      <c r="A17" t="s">
        <v>49</v>
      </c>
      <c r="B17" t="s">
        <v>5256</v>
      </c>
      <c r="C17" t="s">
        <v>5040</v>
      </c>
      <c r="D17" t="s">
        <v>4715</v>
      </c>
      <c r="E17" t="s">
        <v>71</v>
      </c>
      <c r="F17" t="s">
        <v>4715</v>
      </c>
      <c r="G17" t="s">
        <v>4715</v>
      </c>
      <c r="H17" t="s">
        <v>54</v>
      </c>
      <c r="I17">
        <v>1</v>
      </c>
      <c r="J17">
        <v>0</v>
      </c>
      <c r="K17">
        <v>0</v>
      </c>
      <c r="L17">
        <v>40</v>
      </c>
      <c r="M17" t="s">
        <v>5255</v>
      </c>
      <c r="N17" t="s">
        <v>128</v>
      </c>
      <c r="O17" t="s">
        <v>129</v>
      </c>
      <c r="P17">
        <v>75234</v>
      </c>
      <c r="Q17" t="s">
        <v>37</v>
      </c>
      <c r="R17" t="s">
        <v>38</v>
      </c>
      <c r="Y17" t="s">
        <v>44</v>
      </c>
    </row>
    <row r="18" spans="1:25" x14ac:dyDescent="0.25">
      <c r="A18" t="s">
        <v>49</v>
      </c>
      <c r="B18" t="s">
        <v>5254</v>
      </c>
      <c r="C18" t="s">
        <v>5040</v>
      </c>
      <c r="D18" t="s">
        <v>4715</v>
      </c>
      <c r="E18" t="s">
        <v>71</v>
      </c>
      <c r="F18" t="s">
        <v>4715</v>
      </c>
      <c r="G18" t="s">
        <v>4715</v>
      </c>
      <c r="H18" t="s">
        <v>54</v>
      </c>
      <c r="I18">
        <v>1</v>
      </c>
      <c r="J18">
        <v>0</v>
      </c>
      <c r="K18">
        <v>0</v>
      </c>
      <c r="L18">
        <v>40.6</v>
      </c>
      <c r="M18" t="s">
        <v>62</v>
      </c>
      <c r="N18" t="s">
        <v>35</v>
      </c>
      <c r="O18" t="s">
        <v>36</v>
      </c>
      <c r="P18">
        <v>33431</v>
      </c>
      <c r="Q18" t="s">
        <v>37</v>
      </c>
      <c r="R18" t="s">
        <v>38</v>
      </c>
      <c r="Y18" t="s">
        <v>44</v>
      </c>
    </row>
    <row r="19" spans="1:25" x14ac:dyDescent="0.25">
      <c r="A19" t="s">
        <v>49</v>
      </c>
      <c r="B19" t="s">
        <v>5253</v>
      </c>
      <c r="C19" t="s">
        <v>5040</v>
      </c>
      <c r="D19" t="s">
        <v>4715</v>
      </c>
      <c r="E19" t="s">
        <v>71</v>
      </c>
      <c r="F19" t="s">
        <v>4715</v>
      </c>
      <c r="G19" t="s">
        <v>4715</v>
      </c>
      <c r="H19" t="s">
        <v>54</v>
      </c>
      <c r="I19">
        <v>1</v>
      </c>
      <c r="J19">
        <v>0</v>
      </c>
      <c r="K19">
        <v>0</v>
      </c>
      <c r="L19">
        <v>39.700000000000003</v>
      </c>
      <c r="M19" t="s">
        <v>193</v>
      </c>
      <c r="Q19" t="s">
        <v>457</v>
      </c>
      <c r="R19" t="s">
        <v>383</v>
      </c>
      <c r="Y19" t="s">
        <v>44</v>
      </c>
    </row>
    <row r="20" spans="1:25" x14ac:dyDescent="0.25">
      <c r="A20" t="s">
        <v>49</v>
      </c>
      <c r="B20" t="s">
        <v>5252</v>
      </c>
      <c r="C20" t="s">
        <v>5040</v>
      </c>
      <c r="D20" t="s">
        <v>4715</v>
      </c>
      <c r="E20" t="s">
        <v>71</v>
      </c>
      <c r="F20" t="s">
        <v>4715</v>
      </c>
      <c r="G20" t="s">
        <v>4715</v>
      </c>
      <c r="H20" t="s">
        <v>54</v>
      </c>
      <c r="I20">
        <v>1</v>
      </c>
      <c r="J20">
        <v>0</v>
      </c>
      <c r="K20">
        <v>0</v>
      </c>
      <c r="L20">
        <v>34.9</v>
      </c>
      <c r="M20" t="s">
        <v>4120</v>
      </c>
      <c r="N20" t="s">
        <v>604</v>
      </c>
      <c r="O20" t="s">
        <v>605</v>
      </c>
      <c r="P20">
        <v>68510</v>
      </c>
      <c r="Q20" t="s">
        <v>37</v>
      </c>
      <c r="R20" t="s">
        <v>38</v>
      </c>
      <c r="S20" t="s">
        <v>5251</v>
      </c>
      <c r="T20" t="s">
        <v>5250</v>
      </c>
      <c r="Y20" t="s">
        <v>44</v>
      </c>
    </row>
    <row r="21" spans="1:25" x14ac:dyDescent="0.25">
      <c r="A21" t="s">
        <v>49</v>
      </c>
      <c r="B21" t="s">
        <v>5249</v>
      </c>
      <c r="C21" t="s">
        <v>5040</v>
      </c>
      <c r="D21" t="s">
        <v>4715</v>
      </c>
      <c r="E21" t="s">
        <v>71</v>
      </c>
      <c r="F21" t="s">
        <v>4715</v>
      </c>
      <c r="G21" t="s">
        <v>4715</v>
      </c>
      <c r="H21" t="s">
        <v>54</v>
      </c>
      <c r="I21">
        <v>1</v>
      </c>
      <c r="J21">
        <v>0</v>
      </c>
      <c r="K21">
        <v>0</v>
      </c>
      <c r="L21">
        <v>43.5</v>
      </c>
      <c r="M21" t="s">
        <v>5073</v>
      </c>
      <c r="N21" t="s">
        <v>805</v>
      </c>
      <c r="O21" t="s">
        <v>806</v>
      </c>
      <c r="P21">
        <v>60131</v>
      </c>
      <c r="Q21" t="s">
        <v>37</v>
      </c>
      <c r="R21" t="s">
        <v>38</v>
      </c>
      <c r="Y21" t="s">
        <v>44</v>
      </c>
    </row>
    <row r="22" spans="1:25" x14ac:dyDescent="0.25">
      <c r="A22" t="s">
        <v>49</v>
      </c>
      <c r="B22" t="s">
        <v>5248</v>
      </c>
      <c r="C22" t="s">
        <v>5040</v>
      </c>
      <c r="D22" t="s">
        <v>4715</v>
      </c>
      <c r="E22" t="s">
        <v>71</v>
      </c>
      <c r="F22" t="s">
        <v>4715</v>
      </c>
      <c r="G22" t="s">
        <v>4715</v>
      </c>
      <c r="H22" t="s">
        <v>54</v>
      </c>
      <c r="I22">
        <v>1</v>
      </c>
      <c r="J22">
        <v>0</v>
      </c>
      <c r="K22">
        <v>0</v>
      </c>
      <c r="L22">
        <v>34.799999999999997</v>
      </c>
      <c r="M22" t="s">
        <v>2511</v>
      </c>
      <c r="N22" t="s">
        <v>115</v>
      </c>
      <c r="O22" t="s">
        <v>116</v>
      </c>
      <c r="P22">
        <v>49546</v>
      </c>
      <c r="Q22" t="s">
        <v>37</v>
      </c>
      <c r="R22" t="s">
        <v>38</v>
      </c>
      <c r="Y22" t="s">
        <v>44</v>
      </c>
    </row>
    <row r="23" spans="1:25" x14ac:dyDescent="0.25">
      <c r="A23" t="s">
        <v>49</v>
      </c>
      <c r="B23" t="s">
        <v>5247</v>
      </c>
      <c r="C23" t="s">
        <v>5040</v>
      </c>
      <c r="D23" t="s">
        <v>4715</v>
      </c>
      <c r="E23" t="s">
        <v>71</v>
      </c>
      <c r="F23" t="s">
        <v>4715</v>
      </c>
      <c r="G23" t="s">
        <v>4715</v>
      </c>
      <c r="H23" t="s">
        <v>54</v>
      </c>
      <c r="I23">
        <v>1</v>
      </c>
      <c r="J23">
        <v>0</v>
      </c>
      <c r="K23">
        <v>0</v>
      </c>
      <c r="L23">
        <v>31.6</v>
      </c>
      <c r="M23" t="s">
        <v>5246</v>
      </c>
      <c r="N23" t="s">
        <v>319</v>
      </c>
      <c r="O23" t="s">
        <v>320</v>
      </c>
      <c r="P23">
        <v>28650</v>
      </c>
      <c r="Q23" t="s">
        <v>37</v>
      </c>
      <c r="R23" t="s">
        <v>38</v>
      </c>
      <c r="Y23" t="s">
        <v>44</v>
      </c>
    </row>
    <row r="24" spans="1:25" x14ac:dyDescent="0.25">
      <c r="A24" t="s">
        <v>49</v>
      </c>
      <c r="B24" t="s">
        <v>5245</v>
      </c>
      <c r="C24" t="s">
        <v>5040</v>
      </c>
      <c r="D24" t="s">
        <v>4715</v>
      </c>
      <c r="E24">
        <v>40</v>
      </c>
      <c r="F24" t="s">
        <v>4715</v>
      </c>
      <c r="G24" t="s">
        <v>5148</v>
      </c>
      <c r="H24" t="s">
        <v>4726</v>
      </c>
      <c r="I24">
        <v>1</v>
      </c>
      <c r="J24">
        <v>0</v>
      </c>
      <c r="K24">
        <v>0</v>
      </c>
      <c r="L24">
        <v>39.700000000000003</v>
      </c>
      <c r="M24" t="s">
        <v>658</v>
      </c>
      <c r="N24" t="s">
        <v>35</v>
      </c>
      <c r="O24" t="s">
        <v>36</v>
      </c>
      <c r="P24">
        <v>34990</v>
      </c>
      <c r="Q24" t="s">
        <v>37</v>
      </c>
      <c r="R24" t="s">
        <v>38</v>
      </c>
      <c r="Y24" t="s">
        <v>44</v>
      </c>
    </row>
    <row r="25" spans="1:25" x14ac:dyDescent="0.25">
      <c r="A25" t="s">
        <v>49</v>
      </c>
      <c r="B25" t="s">
        <v>5244</v>
      </c>
      <c r="C25" t="s">
        <v>5040</v>
      </c>
      <c r="D25" t="s">
        <v>4715</v>
      </c>
      <c r="E25" t="s">
        <v>71</v>
      </c>
      <c r="F25" t="s">
        <v>4715</v>
      </c>
      <c r="G25" t="s">
        <v>4715</v>
      </c>
      <c r="H25" t="s">
        <v>54</v>
      </c>
      <c r="I25">
        <v>1</v>
      </c>
      <c r="J25">
        <v>0</v>
      </c>
      <c r="K25">
        <v>0</v>
      </c>
      <c r="L25">
        <v>36.6</v>
      </c>
      <c r="M25" t="s">
        <v>4331</v>
      </c>
      <c r="N25" t="s">
        <v>881</v>
      </c>
      <c r="O25" t="s">
        <v>882</v>
      </c>
      <c r="P25">
        <v>37067</v>
      </c>
      <c r="Q25" t="s">
        <v>37</v>
      </c>
      <c r="R25" t="s">
        <v>38</v>
      </c>
      <c r="Y25" t="s">
        <v>44</v>
      </c>
    </row>
    <row r="26" spans="1:25" x14ac:dyDescent="0.25">
      <c r="A26" t="s">
        <v>49</v>
      </c>
      <c r="B26" t="s">
        <v>5243</v>
      </c>
      <c r="C26" t="s">
        <v>5040</v>
      </c>
      <c r="D26" t="s">
        <v>4715</v>
      </c>
      <c r="E26" t="s">
        <v>71</v>
      </c>
      <c r="F26" t="s">
        <v>4715</v>
      </c>
      <c r="G26" t="s">
        <v>4715</v>
      </c>
      <c r="H26" t="s">
        <v>54</v>
      </c>
      <c r="I26">
        <v>1</v>
      </c>
      <c r="J26">
        <v>0</v>
      </c>
      <c r="K26">
        <v>0</v>
      </c>
      <c r="L26">
        <v>30.9</v>
      </c>
      <c r="M26" t="s">
        <v>1442</v>
      </c>
      <c r="N26" t="s">
        <v>35</v>
      </c>
      <c r="O26" t="s">
        <v>36</v>
      </c>
      <c r="P26" t="s">
        <v>5242</v>
      </c>
      <c r="Q26" t="s">
        <v>37</v>
      </c>
      <c r="R26" t="s">
        <v>38</v>
      </c>
      <c r="S26" t="s">
        <v>5241</v>
      </c>
      <c r="V26" t="s">
        <v>5240</v>
      </c>
      <c r="Y26" t="s">
        <v>44</v>
      </c>
    </row>
    <row r="27" spans="1:25" x14ac:dyDescent="0.25">
      <c r="A27" t="s">
        <v>49</v>
      </c>
      <c r="B27" t="s">
        <v>5239</v>
      </c>
      <c r="C27" t="s">
        <v>5040</v>
      </c>
      <c r="D27" t="s">
        <v>4715</v>
      </c>
      <c r="E27" t="s">
        <v>5238</v>
      </c>
      <c r="F27" t="s">
        <v>4715</v>
      </c>
      <c r="G27" t="s">
        <v>5237</v>
      </c>
      <c r="H27" t="s">
        <v>5117</v>
      </c>
      <c r="I27">
        <v>1</v>
      </c>
      <c r="J27">
        <v>0</v>
      </c>
      <c r="K27">
        <v>0</v>
      </c>
      <c r="L27">
        <v>39.6</v>
      </c>
      <c r="M27" t="s">
        <v>985</v>
      </c>
      <c r="N27" t="s">
        <v>710</v>
      </c>
      <c r="O27" t="s">
        <v>711</v>
      </c>
      <c r="P27" t="s">
        <v>5236</v>
      </c>
      <c r="Q27" t="s">
        <v>37</v>
      </c>
      <c r="R27" t="s">
        <v>38</v>
      </c>
      <c r="S27" t="s">
        <v>5235</v>
      </c>
      <c r="T27" t="s">
        <v>5234</v>
      </c>
      <c r="Y27" t="s">
        <v>44</v>
      </c>
    </row>
    <row r="28" spans="1:25" x14ac:dyDescent="0.25">
      <c r="A28" t="s">
        <v>49</v>
      </c>
      <c r="B28" t="s">
        <v>525</v>
      </c>
      <c r="C28" t="s">
        <v>5040</v>
      </c>
      <c r="D28" t="s">
        <v>4715</v>
      </c>
      <c r="E28" t="s">
        <v>71</v>
      </c>
      <c r="F28" t="s">
        <v>4715</v>
      </c>
      <c r="G28" t="s">
        <v>4715</v>
      </c>
      <c r="H28" t="s">
        <v>54</v>
      </c>
      <c r="I28">
        <v>1</v>
      </c>
      <c r="J28">
        <v>0</v>
      </c>
      <c r="K28">
        <v>0</v>
      </c>
      <c r="L28">
        <v>39.799999999999997</v>
      </c>
      <c r="M28" t="s">
        <v>526</v>
      </c>
      <c r="N28" t="s">
        <v>73</v>
      </c>
      <c r="O28" t="s">
        <v>74</v>
      </c>
      <c r="P28" t="s">
        <v>527</v>
      </c>
      <c r="Q28" t="s">
        <v>37</v>
      </c>
      <c r="R28" t="s">
        <v>38</v>
      </c>
      <c r="Y28" t="s">
        <v>44</v>
      </c>
    </row>
    <row r="29" spans="1:25" x14ac:dyDescent="0.25">
      <c r="A29" t="s">
        <v>49</v>
      </c>
      <c r="B29" t="s">
        <v>5233</v>
      </c>
      <c r="C29" t="s">
        <v>5040</v>
      </c>
      <c r="D29" t="s">
        <v>4715</v>
      </c>
      <c r="E29" t="s">
        <v>71</v>
      </c>
      <c r="F29" t="s">
        <v>4715</v>
      </c>
      <c r="G29" t="s">
        <v>4715</v>
      </c>
      <c r="H29" t="s">
        <v>54</v>
      </c>
      <c r="I29">
        <v>2</v>
      </c>
      <c r="J29">
        <v>0</v>
      </c>
      <c r="K29">
        <v>0</v>
      </c>
      <c r="L29">
        <v>31.6</v>
      </c>
      <c r="M29" t="s">
        <v>1557</v>
      </c>
      <c r="N29" t="s">
        <v>801</v>
      </c>
      <c r="O29" t="s">
        <v>802</v>
      </c>
      <c r="P29">
        <v>96819</v>
      </c>
      <c r="Q29" t="s">
        <v>37</v>
      </c>
      <c r="R29" t="s">
        <v>38</v>
      </c>
      <c r="Y29" t="s">
        <v>44</v>
      </c>
    </row>
    <row r="30" spans="1:25" x14ac:dyDescent="0.25">
      <c r="A30" t="s">
        <v>49</v>
      </c>
      <c r="B30" t="s">
        <v>5232</v>
      </c>
      <c r="C30" t="s">
        <v>5040</v>
      </c>
      <c r="D30" t="s">
        <v>4715</v>
      </c>
      <c r="E30" t="s">
        <v>71</v>
      </c>
      <c r="F30" t="s">
        <v>4715</v>
      </c>
      <c r="G30" t="s">
        <v>4715</v>
      </c>
      <c r="H30" t="s">
        <v>54</v>
      </c>
      <c r="I30">
        <v>1</v>
      </c>
      <c r="J30">
        <v>0</v>
      </c>
      <c r="K30">
        <v>0</v>
      </c>
      <c r="L30">
        <v>41.2</v>
      </c>
      <c r="M30" t="s">
        <v>1664</v>
      </c>
      <c r="N30" t="s">
        <v>251</v>
      </c>
      <c r="O30" t="s">
        <v>252</v>
      </c>
      <c r="P30" t="s">
        <v>1666</v>
      </c>
      <c r="Q30" t="s">
        <v>37</v>
      </c>
      <c r="R30" t="s">
        <v>38</v>
      </c>
      <c r="Y30" t="s">
        <v>44</v>
      </c>
    </row>
    <row r="31" spans="1:25" x14ac:dyDescent="0.25">
      <c r="A31" t="s">
        <v>49</v>
      </c>
      <c r="B31" t="s">
        <v>5231</v>
      </c>
      <c r="C31" t="s">
        <v>5040</v>
      </c>
      <c r="D31" t="s">
        <v>4715</v>
      </c>
      <c r="E31" t="s">
        <v>71</v>
      </c>
      <c r="F31" t="s">
        <v>4715</v>
      </c>
      <c r="G31" t="s">
        <v>4715</v>
      </c>
      <c r="H31" t="s">
        <v>54</v>
      </c>
      <c r="I31">
        <v>1</v>
      </c>
      <c r="J31">
        <v>0</v>
      </c>
      <c r="K31">
        <v>0</v>
      </c>
      <c r="L31">
        <v>35.799999999999997</v>
      </c>
      <c r="M31" t="s">
        <v>5230</v>
      </c>
      <c r="N31" t="s">
        <v>405</v>
      </c>
      <c r="O31" t="s">
        <v>406</v>
      </c>
      <c r="P31">
        <v>21601</v>
      </c>
      <c r="Q31" t="s">
        <v>37</v>
      </c>
      <c r="R31" t="s">
        <v>38</v>
      </c>
      <c r="Y31" t="s">
        <v>44</v>
      </c>
    </row>
    <row r="32" spans="1:25" x14ac:dyDescent="0.25">
      <c r="A32" t="s">
        <v>49</v>
      </c>
      <c r="B32" t="s">
        <v>5229</v>
      </c>
      <c r="C32" t="s">
        <v>5040</v>
      </c>
      <c r="D32" t="s">
        <v>4715</v>
      </c>
      <c r="E32" t="s">
        <v>71</v>
      </c>
      <c r="F32" t="s">
        <v>4715</v>
      </c>
      <c r="G32" t="s">
        <v>4715</v>
      </c>
      <c r="H32" t="s">
        <v>54</v>
      </c>
      <c r="I32">
        <v>1</v>
      </c>
      <c r="J32">
        <v>0</v>
      </c>
      <c r="K32">
        <v>0</v>
      </c>
      <c r="L32">
        <v>39.799999999999997</v>
      </c>
      <c r="M32" t="s">
        <v>643</v>
      </c>
      <c r="N32" t="s">
        <v>182</v>
      </c>
      <c r="O32" t="s">
        <v>183</v>
      </c>
      <c r="P32" t="s">
        <v>644</v>
      </c>
      <c r="Q32" t="s">
        <v>37</v>
      </c>
      <c r="R32" t="s">
        <v>38</v>
      </c>
      <c r="Y32" t="s">
        <v>44</v>
      </c>
    </row>
    <row r="33" spans="1:25" x14ac:dyDescent="0.25">
      <c r="A33" t="s">
        <v>49</v>
      </c>
      <c r="B33" t="s">
        <v>5228</v>
      </c>
      <c r="C33" t="s">
        <v>5040</v>
      </c>
      <c r="D33" t="s">
        <v>4715</v>
      </c>
      <c r="E33" t="s">
        <v>71</v>
      </c>
      <c r="F33" t="s">
        <v>4715</v>
      </c>
      <c r="G33" t="s">
        <v>4715</v>
      </c>
      <c r="H33" t="s">
        <v>54</v>
      </c>
      <c r="I33">
        <v>1</v>
      </c>
      <c r="J33">
        <v>0</v>
      </c>
      <c r="K33">
        <v>0</v>
      </c>
      <c r="L33">
        <v>35.299999999999997</v>
      </c>
      <c r="M33" t="s">
        <v>5227</v>
      </c>
      <c r="N33" t="s">
        <v>1682</v>
      </c>
      <c r="O33" t="s">
        <v>1683</v>
      </c>
      <c r="P33" t="s">
        <v>5226</v>
      </c>
      <c r="Q33" t="s">
        <v>37</v>
      </c>
      <c r="R33" t="s">
        <v>38</v>
      </c>
      <c r="Y33" t="s">
        <v>44</v>
      </c>
    </row>
    <row r="34" spans="1:25" x14ac:dyDescent="0.25">
      <c r="A34" t="s">
        <v>49</v>
      </c>
      <c r="B34" t="s">
        <v>5225</v>
      </c>
      <c r="C34" t="s">
        <v>5040</v>
      </c>
      <c r="D34" t="s">
        <v>4715</v>
      </c>
      <c r="E34" t="s">
        <v>71</v>
      </c>
      <c r="F34" t="s">
        <v>4715</v>
      </c>
      <c r="G34" t="s">
        <v>4715</v>
      </c>
      <c r="H34" t="s">
        <v>54</v>
      </c>
      <c r="I34">
        <v>1</v>
      </c>
      <c r="J34">
        <v>0</v>
      </c>
      <c r="K34">
        <v>0</v>
      </c>
      <c r="L34">
        <v>39.9</v>
      </c>
      <c r="M34" t="s">
        <v>5224</v>
      </c>
      <c r="N34" t="s">
        <v>123</v>
      </c>
      <c r="O34" t="s">
        <v>124</v>
      </c>
      <c r="P34">
        <v>91945</v>
      </c>
      <c r="Q34" t="s">
        <v>37</v>
      </c>
      <c r="R34" t="s">
        <v>38</v>
      </c>
      <c r="S34" t="s">
        <v>5223</v>
      </c>
      <c r="V34" t="s">
        <v>5222</v>
      </c>
      <c r="Y34" t="s">
        <v>44</v>
      </c>
    </row>
    <row r="35" spans="1:25" x14ac:dyDescent="0.25">
      <c r="A35" t="s">
        <v>49</v>
      </c>
      <c r="B35" t="s">
        <v>5221</v>
      </c>
      <c r="C35" t="s">
        <v>5040</v>
      </c>
      <c r="D35" t="s">
        <v>4715</v>
      </c>
      <c r="E35" t="s">
        <v>71</v>
      </c>
      <c r="F35" t="s">
        <v>4715</v>
      </c>
      <c r="G35" t="s">
        <v>4715</v>
      </c>
      <c r="H35" t="s">
        <v>54</v>
      </c>
      <c r="I35">
        <v>1</v>
      </c>
      <c r="J35">
        <v>0</v>
      </c>
      <c r="K35">
        <v>0</v>
      </c>
      <c r="L35">
        <v>41.5</v>
      </c>
      <c r="M35" t="s">
        <v>472</v>
      </c>
      <c r="N35" t="s">
        <v>123</v>
      </c>
      <c r="O35" t="s">
        <v>124</v>
      </c>
      <c r="P35">
        <v>90025</v>
      </c>
      <c r="Q35" t="s">
        <v>37</v>
      </c>
      <c r="R35" t="s">
        <v>38</v>
      </c>
      <c r="Y35" t="s">
        <v>44</v>
      </c>
    </row>
    <row r="36" spans="1:25" x14ac:dyDescent="0.25">
      <c r="A36" t="s">
        <v>49</v>
      </c>
      <c r="B36" t="s">
        <v>5220</v>
      </c>
      <c r="C36" t="s">
        <v>5040</v>
      </c>
      <c r="D36" t="s">
        <v>4715</v>
      </c>
      <c r="E36" t="s">
        <v>71</v>
      </c>
      <c r="F36" t="s">
        <v>4715</v>
      </c>
      <c r="G36" t="s">
        <v>4715</v>
      </c>
      <c r="H36" t="s">
        <v>54</v>
      </c>
      <c r="I36">
        <v>1</v>
      </c>
      <c r="J36">
        <v>0</v>
      </c>
      <c r="K36">
        <v>0</v>
      </c>
      <c r="L36">
        <v>35.700000000000003</v>
      </c>
      <c r="M36" t="s">
        <v>1296</v>
      </c>
      <c r="N36" t="s">
        <v>80</v>
      </c>
      <c r="O36" t="s">
        <v>413</v>
      </c>
      <c r="P36">
        <v>98109</v>
      </c>
      <c r="Q36" t="s">
        <v>37</v>
      </c>
      <c r="R36" t="s">
        <v>38</v>
      </c>
      <c r="Y36" t="s">
        <v>44</v>
      </c>
    </row>
    <row r="37" spans="1:25" x14ac:dyDescent="0.25">
      <c r="A37" t="s">
        <v>49</v>
      </c>
      <c r="B37" t="s">
        <v>5219</v>
      </c>
      <c r="C37" t="s">
        <v>5040</v>
      </c>
      <c r="D37" t="s">
        <v>4715</v>
      </c>
      <c r="E37" t="s">
        <v>71</v>
      </c>
      <c r="F37" t="s">
        <v>4715</v>
      </c>
      <c r="G37" t="s">
        <v>4715</v>
      </c>
      <c r="H37" t="s">
        <v>54</v>
      </c>
      <c r="I37">
        <v>1</v>
      </c>
      <c r="J37">
        <v>0</v>
      </c>
      <c r="K37">
        <v>0</v>
      </c>
      <c r="L37">
        <v>39.299999999999997</v>
      </c>
      <c r="M37" t="s">
        <v>5218</v>
      </c>
      <c r="N37" t="s">
        <v>489</v>
      </c>
      <c r="O37" t="s">
        <v>490</v>
      </c>
      <c r="P37" t="s">
        <v>5217</v>
      </c>
      <c r="Q37" t="s">
        <v>37</v>
      </c>
      <c r="R37" t="s">
        <v>38</v>
      </c>
      <c r="Y37" t="s">
        <v>44</v>
      </c>
    </row>
    <row r="38" spans="1:25" x14ac:dyDescent="0.25">
      <c r="A38" t="s">
        <v>49</v>
      </c>
      <c r="B38" t="s">
        <v>5216</v>
      </c>
      <c r="C38" t="s">
        <v>5040</v>
      </c>
      <c r="D38" t="s">
        <v>4715</v>
      </c>
      <c r="E38" t="s">
        <v>71</v>
      </c>
      <c r="F38" t="s">
        <v>4715</v>
      </c>
      <c r="G38" t="s">
        <v>4715</v>
      </c>
      <c r="H38" t="s">
        <v>54</v>
      </c>
      <c r="I38">
        <v>1</v>
      </c>
      <c r="J38">
        <v>0</v>
      </c>
      <c r="K38">
        <v>0</v>
      </c>
      <c r="L38">
        <v>39.700000000000003</v>
      </c>
      <c r="M38" t="s">
        <v>5215</v>
      </c>
      <c r="O38" t="s">
        <v>5214</v>
      </c>
      <c r="P38">
        <v>6412</v>
      </c>
      <c r="Q38" t="s">
        <v>37</v>
      </c>
      <c r="R38" t="s">
        <v>38</v>
      </c>
      <c r="Y38" t="s">
        <v>44</v>
      </c>
    </row>
    <row r="39" spans="1:25" x14ac:dyDescent="0.25">
      <c r="A39" t="s">
        <v>49</v>
      </c>
      <c r="B39" t="s">
        <v>5213</v>
      </c>
      <c r="C39" t="s">
        <v>5040</v>
      </c>
      <c r="D39" t="s">
        <v>4715</v>
      </c>
      <c r="E39" t="s">
        <v>71</v>
      </c>
      <c r="F39" t="s">
        <v>4715</v>
      </c>
      <c r="G39" t="s">
        <v>4715</v>
      </c>
      <c r="H39" t="s">
        <v>54</v>
      </c>
      <c r="I39">
        <v>1</v>
      </c>
      <c r="J39">
        <v>0</v>
      </c>
      <c r="K39">
        <v>0</v>
      </c>
      <c r="L39">
        <v>34.200000000000003</v>
      </c>
      <c r="M39" t="s">
        <v>261</v>
      </c>
      <c r="N39" t="s">
        <v>182</v>
      </c>
      <c r="O39" t="s">
        <v>183</v>
      </c>
      <c r="P39" t="s">
        <v>501</v>
      </c>
      <c r="Q39" t="s">
        <v>37</v>
      </c>
      <c r="R39" t="s">
        <v>38</v>
      </c>
      <c r="Y39" t="s">
        <v>44</v>
      </c>
    </row>
    <row r="40" spans="1:25" x14ac:dyDescent="0.25">
      <c r="A40" t="s">
        <v>49</v>
      </c>
      <c r="B40" t="s">
        <v>638</v>
      </c>
      <c r="C40" t="s">
        <v>5040</v>
      </c>
      <c r="D40" t="s">
        <v>4715</v>
      </c>
      <c r="E40" t="s">
        <v>71</v>
      </c>
      <c r="F40" t="s">
        <v>4715</v>
      </c>
      <c r="G40" t="s">
        <v>4715</v>
      </c>
      <c r="H40" t="s">
        <v>54</v>
      </c>
      <c r="I40">
        <v>1</v>
      </c>
      <c r="J40">
        <v>0</v>
      </c>
      <c r="K40">
        <v>0</v>
      </c>
      <c r="L40">
        <v>31.3</v>
      </c>
      <c r="M40" t="s">
        <v>639</v>
      </c>
      <c r="N40" t="s">
        <v>35</v>
      </c>
      <c r="O40" t="s">
        <v>36</v>
      </c>
      <c r="P40" t="s">
        <v>640</v>
      </c>
      <c r="Q40" t="s">
        <v>37</v>
      </c>
      <c r="R40" t="s">
        <v>38</v>
      </c>
      <c r="Y40" t="s">
        <v>44</v>
      </c>
    </row>
    <row r="41" spans="1:25" x14ac:dyDescent="0.25">
      <c r="A41" t="s">
        <v>49</v>
      </c>
      <c r="B41" t="s">
        <v>5212</v>
      </c>
      <c r="C41" t="s">
        <v>5040</v>
      </c>
      <c r="D41" t="s">
        <v>4715</v>
      </c>
      <c r="E41" t="s">
        <v>71</v>
      </c>
      <c r="F41" t="s">
        <v>4715</v>
      </c>
      <c r="G41" t="s">
        <v>4715</v>
      </c>
      <c r="H41" t="s">
        <v>54</v>
      </c>
      <c r="I41">
        <v>1</v>
      </c>
      <c r="J41">
        <v>0</v>
      </c>
      <c r="K41">
        <v>0</v>
      </c>
      <c r="L41">
        <v>33.6</v>
      </c>
      <c r="M41" t="s">
        <v>1245</v>
      </c>
      <c r="N41" t="s">
        <v>1246</v>
      </c>
      <c r="O41" t="s">
        <v>1247</v>
      </c>
      <c r="P41" t="s">
        <v>5211</v>
      </c>
      <c r="Q41" t="s">
        <v>37</v>
      </c>
      <c r="R41" t="s">
        <v>38</v>
      </c>
      <c r="Y41" t="s">
        <v>44</v>
      </c>
    </row>
    <row r="42" spans="1:25" x14ac:dyDescent="0.25">
      <c r="A42" t="s">
        <v>49</v>
      </c>
      <c r="B42" t="s">
        <v>5210</v>
      </c>
      <c r="C42" t="s">
        <v>5040</v>
      </c>
      <c r="D42" t="s">
        <v>4715</v>
      </c>
      <c r="E42" t="s">
        <v>71</v>
      </c>
      <c r="F42" t="s">
        <v>4715</v>
      </c>
      <c r="G42" t="s">
        <v>4715</v>
      </c>
      <c r="H42" t="s">
        <v>54</v>
      </c>
      <c r="I42">
        <v>1</v>
      </c>
      <c r="J42">
        <v>0</v>
      </c>
      <c r="K42">
        <v>0</v>
      </c>
      <c r="L42">
        <v>40.5</v>
      </c>
      <c r="M42" t="s">
        <v>1423</v>
      </c>
      <c r="N42" t="s">
        <v>35</v>
      </c>
      <c r="O42" t="s">
        <v>36</v>
      </c>
      <c r="P42" t="s">
        <v>5209</v>
      </c>
      <c r="Q42" t="s">
        <v>37</v>
      </c>
      <c r="R42" t="s">
        <v>38</v>
      </c>
      <c r="Y42" t="s">
        <v>44</v>
      </c>
    </row>
    <row r="43" spans="1:25" x14ac:dyDescent="0.25">
      <c r="A43" t="s">
        <v>49</v>
      </c>
      <c r="B43" t="s">
        <v>4931</v>
      </c>
      <c r="C43" t="s">
        <v>5040</v>
      </c>
      <c r="D43" t="s">
        <v>4715</v>
      </c>
      <c r="E43" t="s">
        <v>71</v>
      </c>
      <c r="F43" t="s">
        <v>4715</v>
      </c>
      <c r="G43" t="s">
        <v>4715</v>
      </c>
      <c r="H43" t="s">
        <v>54</v>
      </c>
      <c r="I43">
        <v>1</v>
      </c>
      <c r="J43">
        <v>0</v>
      </c>
      <c r="K43">
        <v>0</v>
      </c>
      <c r="L43">
        <v>39.1</v>
      </c>
      <c r="M43" t="s">
        <v>2374</v>
      </c>
      <c r="N43" t="s">
        <v>128</v>
      </c>
      <c r="O43" t="s">
        <v>129</v>
      </c>
      <c r="P43">
        <v>76177</v>
      </c>
      <c r="Q43" t="s">
        <v>37</v>
      </c>
      <c r="R43" t="s">
        <v>38</v>
      </c>
      <c r="Y43" t="s">
        <v>44</v>
      </c>
    </row>
    <row r="44" spans="1:25" x14ac:dyDescent="0.25">
      <c r="A44" t="s">
        <v>49</v>
      </c>
      <c r="B44" t="s">
        <v>5208</v>
      </c>
      <c r="C44" t="s">
        <v>5040</v>
      </c>
      <c r="D44" t="s">
        <v>4715</v>
      </c>
      <c r="E44" t="s">
        <v>71</v>
      </c>
      <c r="F44" t="s">
        <v>4715</v>
      </c>
      <c r="G44" t="s">
        <v>4715</v>
      </c>
      <c r="H44" t="s">
        <v>54</v>
      </c>
      <c r="I44">
        <v>1</v>
      </c>
      <c r="J44">
        <v>0</v>
      </c>
      <c r="K44">
        <v>0</v>
      </c>
      <c r="L44">
        <v>40.6</v>
      </c>
      <c r="M44" t="s">
        <v>2374</v>
      </c>
      <c r="N44" t="s">
        <v>128</v>
      </c>
      <c r="O44" t="s">
        <v>129</v>
      </c>
      <c r="P44" t="s">
        <v>5207</v>
      </c>
      <c r="Q44" t="s">
        <v>37</v>
      </c>
      <c r="R44" t="s">
        <v>38</v>
      </c>
      <c r="S44" t="s">
        <v>5206</v>
      </c>
      <c r="Y44" t="s">
        <v>44</v>
      </c>
    </row>
    <row r="45" spans="1:25" x14ac:dyDescent="0.25">
      <c r="A45" t="s">
        <v>49</v>
      </c>
      <c r="B45" t="s">
        <v>5205</v>
      </c>
      <c r="C45" t="s">
        <v>5040</v>
      </c>
      <c r="D45" t="s">
        <v>4715</v>
      </c>
      <c r="E45" t="s">
        <v>71</v>
      </c>
      <c r="F45" t="s">
        <v>4715</v>
      </c>
      <c r="G45" t="s">
        <v>4715</v>
      </c>
      <c r="H45" t="s">
        <v>54</v>
      </c>
      <c r="I45">
        <v>1</v>
      </c>
      <c r="J45">
        <v>0</v>
      </c>
      <c r="K45">
        <v>0</v>
      </c>
      <c r="L45">
        <v>39.299999999999997</v>
      </c>
      <c r="M45" t="s">
        <v>667</v>
      </c>
      <c r="N45" t="s">
        <v>255</v>
      </c>
      <c r="O45" t="s">
        <v>256</v>
      </c>
      <c r="P45">
        <v>89129</v>
      </c>
      <c r="Q45" t="s">
        <v>37</v>
      </c>
      <c r="R45" t="s">
        <v>38</v>
      </c>
      <c r="S45" t="s">
        <v>5204</v>
      </c>
      <c r="Y45" t="s">
        <v>44</v>
      </c>
    </row>
    <row r="46" spans="1:25" x14ac:dyDescent="0.25">
      <c r="A46" t="s">
        <v>49</v>
      </c>
      <c r="B46" t="s">
        <v>5203</v>
      </c>
      <c r="C46" t="s">
        <v>5040</v>
      </c>
      <c r="D46" t="s">
        <v>4715</v>
      </c>
      <c r="E46" t="s">
        <v>71</v>
      </c>
      <c r="F46" t="s">
        <v>4715</v>
      </c>
      <c r="G46" t="s">
        <v>4715</v>
      </c>
      <c r="H46" t="s">
        <v>54</v>
      </c>
      <c r="I46">
        <v>1</v>
      </c>
      <c r="J46">
        <v>0</v>
      </c>
      <c r="K46">
        <v>0</v>
      </c>
      <c r="L46">
        <v>39.200000000000003</v>
      </c>
      <c r="M46" t="s">
        <v>1914</v>
      </c>
      <c r="N46" t="s">
        <v>555</v>
      </c>
      <c r="O46" t="s">
        <v>556</v>
      </c>
      <c r="P46">
        <v>29406</v>
      </c>
      <c r="Q46" t="s">
        <v>37</v>
      </c>
      <c r="R46" t="s">
        <v>38</v>
      </c>
      <c r="Y46" t="s">
        <v>44</v>
      </c>
    </row>
    <row r="47" spans="1:25" x14ac:dyDescent="0.25">
      <c r="A47" t="s">
        <v>49</v>
      </c>
      <c r="B47" t="s">
        <v>5202</v>
      </c>
      <c r="C47" t="s">
        <v>5040</v>
      </c>
      <c r="D47" t="s">
        <v>4715</v>
      </c>
      <c r="E47" t="s">
        <v>71</v>
      </c>
      <c r="F47" t="s">
        <v>4715</v>
      </c>
      <c r="G47" t="s">
        <v>4715</v>
      </c>
      <c r="H47" t="s">
        <v>54</v>
      </c>
      <c r="I47">
        <v>1</v>
      </c>
      <c r="J47">
        <v>0</v>
      </c>
      <c r="K47">
        <v>0</v>
      </c>
      <c r="L47">
        <v>40.6</v>
      </c>
      <c r="M47" t="s">
        <v>1106</v>
      </c>
      <c r="N47" t="s">
        <v>881</v>
      </c>
      <c r="O47" t="s">
        <v>882</v>
      </c>
      <c r="P47" t="s">
        <v>5201</v>
      </c>
      <c r="Q47" t="s">
        <v>37</v>
      </c>
      <c r="R47" t="s">
        <v>38</v>
      </c>
      <c r="Y47" t="s">
        <v>44</v>
      </c>
    </row>
    <row r="48" spans="1:25" x14ac:dyDescent="0.25">
      <c r="A48" t="s">
        <v>49</v>
      </c>
      <c r="B48" t="s">
        <v>5200</v>
      </c>
      <c r="C48" t="s">
        <v>5040</v>
      </c>
      <c r="D48" t="s">
        <v>4715</v>
      </c>
      <c r="E48" t="s">
        <v>71</v>
      </c>
      <c r="F48" t="s">
        <v>4715</v>
      </c>
      <c r="G48" t="s">
        <v>4715</v>
      </c>
      <c r="H48" t="s">
        <v>54</v>
      </c>
      <c r="I48">
        <v>1</v>
      </c>
      <c r="J48">
        <v>0</v>
      </c>
      <c r="K48">
        <v>0</v>
      </c>
      <c r="L48">
        <v>34.1</v>
      </c>
      <c r="M48" t="s">
        <v>5199</v>
      </c>
      <c r="N48" t="s">
        <v>73</v>
      </c>
      <c r="O48" t="s">
        <v>74</v>
      </c>
      <c r="P48">
        <v>23060</v>
      </c>
      <c r="Q48" t="s">
        <v>37</v>
      </c>
      <c r="R48" t="s">
        <v>38</v>
      </c>
      <c r="Y48" t="s">
        <v>44</v>
      </c>
    </row>
    <row r="49" spans="1:25" x14ac:dyDescent="0.25">
      <c r="A49" t="s">
        <v>49</v>
      </c>
      <c r="B49" t="s">
        <v>5198</v>
      </c>
      <c r="C49" t="s">
        <v>5040</v>
      </c>
      <c r="D49" t="s">
        <v>4715</v>
      </c>
      <c r="E49" t="s">
        <v>71</v>
      </c>
      <c r="F49" t="s">
        <v>4715</v>
      </c>
      <c r="G49" t="s">
        <v>4715</v>
      </c>
      <c r="H49" t="s">
        <v>54</v>
      </c>
      <c r="I49">
        <v>1</v>
      </c>
      <c r="J49">
        <v>0</v>
      </c>
      <c r="K49">
        <v>0</v>
      </c>
      <c r="L49">
        <v>33.1</v>
      </c>
      <c r="M49" t="s">
        <v>2792</v>
      </c>
      <c r="P49" t="s">
        <v>5197</v>
      </c>
      <c r="Q49" t="s">
        <v>2792</v>
      </c>
      <c r="R49" t="s">
        <v>358</v>
      </c>
      <c r="Y49" t="s">
        <v>44</v>
      </c>
    </row>
    <row r="50" spans="1:25" x14ac:dyDescent="0.25">
      <c r="A50" t="s">
        <v>49</v>
      </c>
      <c r="B50" t="s">
        <v>5196</v>
      </c>
      <c r="C50" t="s">
        <v>5040</v>
      </c>
      <c r="D50" t="s">
        <v>4715</v>
      </c>
      <c r="E50" t="s">
        <v>71</v>
      </c>
      <c r="F50" t="s">
        <v>4715</v>
      </c>
      <c r="G50" t="s">
        <v>4715</v>
      </c>
      <c r="H50" t="s">
        <v>54</v>
      </c>
      <c r="I50">
        <v>1</v>
      </c>
      <c r="J50">
        <v>0</v>
      </c>
      <c r="K50">
        <v>0</v>
      </c>
      <c r="L50">
        <v>31.4</v>
      </c>
      <c r="M50" t="s">
        <v>3075</v>
      </c>
      <c r="N50" t="s">
        <v>35</v>
      </c>
      <c r="O50" t="s">
        <v>36</v>
      </c>
      <c r="P50">
        <v>34996</v>
      </c>
      <c r="Q50" t="s">
        <v>37</v>
      </c>
      <c r="R50" t="s">
        <v>38</v>
      </c>
      <c r="Y50" t="s">
        <v>44</v>
      </c>
    </row>
    <row r="51" spans="1:25" x14ac:dyDescent="0.25">
      <c r="A51" t="s">
        <v>49</v>
      </c>
      <c r="B51" t="s">
        <v>5195</v>
      </c>
      <c r="C51" t="s">
        <v>5040</v>
      </c>
      <c r="D51" t="s">
        <v>4715</v>
      </c>
      <c r="E51" t="s">
        <v>71</v>
      </c>
      <c r="F51" t="s">
        <v>4715</v>
      </c>
      <c r="G51" t="s">
        <v>4715</v>
      </c>
      <c r="H51" t="s">
        <v>54</v>
      </c>
      <c r="I51">
        <v>1</v>
      </c>
      <c r="J51">
        <v>0</v>
      </c>
      <c r="K51">
        <v>0</v>
      </c>
      <c r="L51">
        <v>37.5</v>
      </c>
      <c r="M51" t="s">
        <v>5194</v>
      </c>
      <c r="N51" t="s">
        <v>530</v>
      </c>
      <c r="O51" t="s">
        <v>531</v>
      </c>
      <c r="P51" t="s">
        <v>5193</v>
      </c>
      <c r="Q51" t="s">
        <v>37</v>
      </c>
      <c r="R51" t="s">
        <v>38</v>
      </c>
      <c r="Y51" t="s">
        <v>44</v>
      </c>
    </row>
    <row r="52" spans="1:25" x14ac:dyDescent="0.25">
      <c r="A52" t="s">
        <v>49</v>
      </c>
      <c r="B52" t="s">
        <v>5192</v>
      </c>
      <c r="C52" t="s">
        <v>5040</v>
      </c>
      <c r="D52" t="s">
        <v>4715</v>
      </c>
      <c r="E52" t="s">
        <v>71</v>
      </c>
      <c r="F52" t="s">
        <v>4715</v>
      </c>
      <c r="G52" t="s">
        <v>4715</v>
      </c>
      <c r="H52" t="s">
        <v>54</v>
      </c>
      <c r="I52">
        <v>1</v>
      </c>
      <c r="J52">
        <v>0</v>
      </c>
      <c r="K52">
        <v>0</v>
      </c>
      <c r="L52">
        <v>38.9</v>
      </c>
      <c r="M52" t="s">
        <v>5191</v>
      </c>
      <c r="P52">
        <v>0</v>
      </c>
      <c r="Q52" t="s">
        <v>194</v>
      </c>
      <c r="R52" t="s">
        <v>38</v>
      </c>
      <c r="Y52" t="s">
        <v>44</v>
      </c>
    </row>
    <row r="53" spans="1:25" x14ac:dyDescent="0.25">
      <c r="A53" t="s">
        <v>49</v>
      </c>
      <c r="B53" t="s">
        <v>5190</v>
      </c>
      <c r="C53" t="s">
        <v>5040</v>
      </c>
      <c r="D53" t="s">
        <v>4715</v>
      </c>
      <c r="E53" t="s">
        <v>71</v>
      </c>
      <c r="F53" t="s">
        <v>4715</v>
      </c>
      <c r="G53" t="s">
        <v>4715</v>
      </c>
      <c r="H53" t="s">
        <v>54</v>
      </c>
      <c r="I53">
        <v>1</v>
      </c>
      <c r="J53">
        <v>0</v>
      </c>
      <c r="K53">
        <v>0</v>
      </c>
      <c r="L53">
        <v>38.700000000000003</v>
      </c>
      <c r="M53" t="s">
        <v>5189</v>
      </c>
      <c r="O53" t="s">
        <v>633</v>
      </c>
      <c r="P53" t="s">
        <v>5188</v>
      </c>
      <c r="Q53" t="s">
        <v>37</v>
      </c>
      <c r="R53" t="s">
        <v>38</v>
      </c>
      <c r="Y53" t="s">
        <v>44</v>
      </c>
    </row>
    <row r="54" spans="1:25" x14ac:dyDescent="0.25">
      <c r="A54" t="s">
        <v>49</v>
      </c>
      <c r="B54" t="s">
        <v>5187</v>
      </c>
      <c r="C54" t="s">
        <v>5040</v>
      </c>
      <c r="D54" t="s">
        <v>4715</v>
      </c>
      <c r="E54" t="s">
        <v>71</v>
      </c>
      <c r="F54" t="s">
        <v>4715</v>
      </c>
      <c r="G54" t="s">
        <v>4715</v>
      </c>
      <c r="H54" t="s">
        <v>54</v>
      </c>
      <c r="I54">
        <v>1</v>
      </c>
      <c r="J54">
        <v>0</v>
      </c>
      <c r="K54">
        <v>0</v>
      </c>
      <c r="L54">
        <v>37.9</v>
      </c>
      <c r="M54" t="s">
        <v>213</v>
      </c>
      <c r="O54" t="s">
        <v>1447</v>
      </c>
      <c r="P54">
        <v>33602</v>
      </c>
      <c r="Q54" t="s">
        <v>37</v>
      </c>
      <c r="R54" t="s">
        <v>38</v>
      </c>
      <c r="Y54" t="s">
        <v>44</v>
      </c>
    </row>
    <row r="55" spans="1:25" x14ac:dyDescent="0.25">
      <c r="A55" t="s">
        <v>49</v>
      </c>
      <c r="B55" t="s">
        <v>5186</v>
      </c>
      <c r="C55" t="s">
        <v>5040</v>
      </c>
      <c r="D55" t="s">
        <v>4715</v>
      </c>
      <c r="E55" t="s">
        <v>71</v>
      </c>
      <c r="F55" t="s">
        <v>4715</v>
      </c>
      <c r="G55" t="s">
        <v>4715</v>
      </c>
      <c r="H55" t="s">
        <v>54</v>
      </c>
      <c r="I55">
        <v>1</v>
      </c>
      <c r="J55">
        <v>0</v>
      </c>
      <c r="K55">
        <v>0</v>
      </c>
      <c r="L55">
        <v>40.700000000000003</v>
      </c>
      <c r="M55" t="s">
        <v>5185</v>
      </c>
      <c r="N55" t="s">
        <v>386</v>
      </c>
      <c r="O55" t="s">
        <v>387</v>
      </c>
      <c r="P55" t="s">
        <v>5184</v>
      </c>
      <c r="Q55" t="s">
        <v>37</v>
      </c>
      <c r="R55" t="s">
        <v>38</v>
      </c>
      <c r="S55" t="s">
        <v>5183</v>
      </c>
      <c r="V55" t="s">
        <v>5182</v>
      </c>
      <c r="Y55" t="s">
        <v>44</v>
      </c>
    </row>
    <row r="56" spans="1:25" x14ac:dyDescent="0.25">
      <c r="A56" t="s">
        <v>49</v>
      </c>
      <c r="B56" t="s">
        <v>5181</v>
      </c>
      <c r="C56" t="s">
        <v>5040</v>
      </c>
      <c r="D56" t="s">
        <v>4715</v>
      </c>
      <c r="E56" t="s">
        <v>71</v>
      </c>
      <c r="F56" t="s">
        <v>4715</v>
      </c>
      <c r="G56" t="s">
        <v>4715</v>
      </c>
      <c r="H56" t="s">
        <v>54</v>
      </c>
      <c r="I56">
        <v>1</v>
      </c>
      <c r="J56">
        <v>0</v>
      </c>
      <c r="K56">
        <v>0</v>
      </c>
      <c r="L56">
        <v>32.1</v>
      </c>
      <c r="M56" t="s">
        <v>196</v>
      </c>
      <c r="N56" t="s">
        <v>197</v>
      </c>
      <c r="O56" t="s">
        <v>198</v>
      </c>
      <c r="P56">
        <v>11021</v>
      </c>
      <c r="Q56" t="s">
        <v>37</v>
      </c>
      <c r="R56" t="s">
        <v>38</v>
      </c>
      <c r="Y56" t="s">
        <v>44</v>
      </c>
    </row>
    <row r="57" spans="1:25" x14ac:dyDescent="0.25">
      <c r="A57" t="s">
        <v>49</v>
      </c>
      <c r="B57" t="s">
        <v>5180</v>
      </c>
      <c r="C57" t="s">
        <v>5040</v>
      </c>
      <c r="D57" t="s">
        <v>4715</v>
      </c>
      <c r="E57" t="s">
        <v>4778</v>
      </c>
      <c r="F57" t="s">
        <v>4715</v>
      </c>
      <c r="G57" t="s">
        <v>4777</v>
      </c>
      <c r="H57" t="s">
        <v>54</v>
      </c>
      <c r="I57">
        <v>1</v>
      </c>
      <c r="J57">
        <v>0</v>
      </c>
      <c r="K57">
        <v>0</v>
      </c>
      <c r="L57">
        <v>40.1</v>
      </c>
      <c r="M57" t="s">
        <v>5179</v>
      </c>
      <c r="N57" t="s">
        <v>128</v>
      </c>
      <c r="O57" t="s">
        <v>129</v>
      </c>
      <c r="P57" t="s">
        <v>5178</v>
      </c>
      <c r="Q57" t="s">
        <v>37</v>
      </c>
      <c r="R57" t="s">
        <v>38</v>
      </c>
      <c r="Y57" t="s">
        <v>44</v>
      </c>
    </row>
    <row r="58" spans="1:25" x14ac:dyDescent="0.25">
      <c r="A58" t="s">
        <v>49</v>
      </c>
      <c r="B58" t="s">
        <v>5177</v>
      </c>
      <c r="C58" t="s">
        <v>5040</v>
      </c>
      <c r="D58" t="s">
        <v>4715</v>
      </c>
      <c r="E58" t="s">
        <v>71</v>
      </c>
      <c r="F58" t="s">
        <v>4715</v>
      </c>
      <c r="G58" t="s">
        <v>4715</v>
      </c>
      <c r="H58" t="s">
        <v>54</v>
      </c>
      <c r="I58">
        <v>1</v>
      </c>
      <c r="J58">
        <v>0</v>
      </c>
      <c r="K58">
        <v>0</v>
      </c>
      <c r="L58">
        <v>39.200000000000003</v>
      </c>
      <c r="M58" t="s">
        <v>2076</v>
      </c>
      <c r="N58" t="s">
        <v>319</v>
      </c>
      <c r="O58" t="s">
        <v>320</v>
      </c>
      <c r="P58" t="s">
        <v>5176</v>
      </c>
      <c r="Q58" t="s">
        <v>37</v>
      </c>
      <c r="R58" t="s">
        <v>38</v>
      </c>
      <c r="Y58" t="s">
        <v>44</v>
      </c>
    </row>
    <row r="59" spans="1:25" x14ac:dyDescent="0.25">
      <c r="A59" t="s">
        <v>49</v>
      </c>
      <c r="B59" t="s">
        <v>5175</v>
      </c>
      <c r="C59" t="s">
        <v>5040</v>
      </c>
      <c r="D59" t="s">
        <v>4715</v>
      </c>
      <c r="E59" t="s">
        <v>71</v>
      </c>
      <c r="F59" t="s">
        <v>4715</v>
      </c>
      <c r="G59" t="s">
        <v>4715</v>
      </c>
      <c r="H59" t="s">
        <v>54</v>
      </c>
      <c r="I59">
        <v>1</v>
      </c>
      <c r="J59">
        <v>0</v>
      </c>
      <c r="K59">
        <v>0</v>
      </c>
      <c r="L59">
        <v>43.2</v>
      </c>
      <c r="M59" t="s">
        <v>340</v>
      </c>
      <c r="N59" t="s">
        <v>197</v>
      </c>
      <c r="O59" t="s">
        <v>198</v>
      </c>
      <c r="P59">
        <v>11735</v>
      </c>
      <c r="Q59" t="s">
        <v>37</v>
      </c>
      <c r="R59" t="s">
        <v>38</v>
      </c>
      <c r="Y59" t="s">
        <v>44</v>
      </c>
    </row>
    <row r="60" spans="1:25" x14ac:dyDescent="0.25">
      <c r="A60" t="s">
        <v>49</v>
      </c>
      <c r="B60" t="s">
        <v>5174</v>
      </c>
      <c r="C60" t="s">
        <v>5040</v>
      </c>
      <c r="D60" t="s">
        <v>4715</v>
      </c>
      <c r="E60" t="s">
        <v>71</v>
      </c>
      <c r="F60" t="s">
        <v>4715</v>
      </c>
      <c r="G60" t="s">
        <v>4715</v>
      </c>
      <c r="H60" t="s">
        <v>54</v>
      </c>
      <c r="I60">
        <v>1</v>
      </c>
      <c r="J60">
        <v>0</v>
      </c>
      <c r="K60">
        <v>0</v>
      </c>
      <c r="L60">
        <v>31.7</v>
      </c>
      <c r="M60" t="s">
        <v>599</v>
      </c>
      <c r="N60" t="s">
        <v>128</v>
      </c>
      <c r="O60" t="s">
        <v>129</v>
      </c>
      <c r="P60">
        <v>77345</v>
      </c>
      <c r="Q60" t="s">
        <v>37</v>
      </c>
      <c r="R60" t="s">
        <v>38</v>
      </c>
      <c r="Y60" t="s">
        <v>44</v>
      </c>
    </row>
    <row r="61" spans="1:25" x14ac:dyDescent="0.25">
      <c r="A61" t="s">
        <v>49</v>
      </c>
      <c r="B61" t="s">
        <v>5173</v>
      </c>
      <c r="C61" t="s">
        <v>5040</v>
      </c>
      <c r="D61" t="s">
        <v>4715</v>
      </c>
      <c r="E61" t="s">
        <v>71</v>
      </c>
      <c r="F61" t="s">
        <v>4715</v>
      </c>
      <c r="G61" t="s">
        <v>4715</v>
      </c>
      <c r="H61" t="s">
        <v>54</v>
      </c>
      <c r="I61">
        <v>1</v>
      </c>
      <c r="J61">
        <v>0</v>
      </c>
      <c r="K61">
        <v>0</v>
      </c>
      <c r="L61">
        <v>34.700000000000003</v>
      </c>
      <c r="M61" t="s">
        <v>1387</v>
      </c>
      <c r="N61" t="s">
        <v>301</v>
      </c>
      <c r="O61" t="s">
        <v>302</v>
      </c>
      <c r="P61" t="s">
        <v>5172</v>
      </c>
      <c r="Q61" t="s">
        <v>37</v>
      </c>
      <c r="R61" t="s">
        <v>38</v>
      </c>
      <c r="V61" t="s">
        <v>5171</v>
      </c>
      <c r="Y61" t="s">
        <v>44</v>
      </c>
    </row>
    <row r="62" spans="1:25" x14ac:dyDescent="0.25">
      <c r="A62" t="s">
        <v>49</v>
      </c>
      <c r="B62" t="s">
        <v>5170</v>
      </c>
      <c r="C62" t="s">
        <v>5040</v>
      </c>
      <c r="D62" t="s">
        <v>4715</v>
      </c>
      <c r="E62" t="s">
        <v>71</v>
      </c>
      <c r="F62" t="s">
        <v>4715</v>
      </c>
      <c r="G62" t="s">
        <v>4715</v>
      </c>
      <c r="H62" t="s">
        <v>54</v>
      </c>
      <c r="I62">
        <v>1</v>
      </c>
      <c r="J62">
        <v>0</v>
      </c>
      <c r="K62">
        <v>0</v>
      </c>
      <c r="L62">
        <v>39.200000000000003</v>
      </c>
      <c r="M62" t="s">
        <v>333</v>
      </c>
      <c r="N62" t="s">
        <v>128</v>
      </c>
      <c r="O62" t="s">
        <v>129</v>
      </c>
      <c r="P62" t="s">
        <v>5169</v>
      </c>
      <c r="Q62" t="s">
        <v>37</v>
      </c>
      <c r="R62" t="s">
        <v>38</v>
      </c>
      <c r="S62" t="s">
        <v>5168</v>
      </c>
      <c r="T62" t="s">
        <v>5167</v>
      </c>
      <c r="Y62" t="s">
        <v>44</v>
      </c>
    </row>
    <row r="63" spans="1:25" x14ac:dyDescent="0.25">
      <c r="A63" t="s">
        <v>49</v>
      </c>
      <c r="B63" t="s">
        <v>5166</v>
      </c>
      <c r="C63" t="s">
        <v>5040</v>
      </c>
      <c r="D63" t="s">
        <v>4715</v>
      </c>
      <c r="E63" t="s">
        <v>71</v>
      </c>
      <c r="F63" t="s">
        <v>4715</v>
      </c>
      <c r="G63" t="s">
        <v>4715</v>
      </c>
      <c r="H63" t="s">
        <v>54</v>
      </c>
      <c r="I63">
        <v>1</v>
      </c>
      <c r="J63">
        <v>0</v>
      </c>
      <c r="K63">
        <v>0</v>
      </c>
      <c r="L63">
        <v>40.4</v>
      </c>
      <c r="M63" t="s">
        <v>261</v>
      </c>
      <c r="N63" t="s">
        <v>182</v>
      </c>
      <c r="O63" t="s">
        <v>183</v>
      </c>
      <c r="P63" t="s">
        <v>5165</v>
      </c>
      <c r="Q63" t="s">
        <v>37</v>
      </c>
      <c r="R63" t="s">
        <v>38</v>
      </c>
      <c r="Y63" t="s">
        <v>44</v>
      </c>
    </row>
    <row r="64" spans="1:25" x14ac:dyDescent="0.25">
      <c r="A64" t="s">
        <v>49</v>
      </c>
      <c r="B64" t="s">
        <v>5164</v>
      </c>
      <c r="C64" t="s">
        <v>5040</v>
      </c>
      <c r="D64" t="s">
        <v>4715</v>
      </c>
      <c r="E64" t="s">
        <v>71</v>
      </c>
      <c r="F64" t="s">
        <v>4715</v>
      </c>
      <c r="G64" t="s">
        <v>4715</v>
      </c>
      <c r="H64" t="s">
        <v>54</v>
      </c>
      <c r="I64">
        <v>2</v>
      </c>
      <c r="J64">
        <v>0</v>
      </c>
      <c r="K64">
        <v>0</v>
      </c>
      <c r="L64">
        <v>34.799999999999997</v>
      </c>
      <c r="M64" t="s">
        <v>5163</v>
      </c>
      <c r="N64" t="s">
        <v>128</v>
      </c>
      <c r="O64" t="s">
        <v>129</v>
      </c>
      <c r="P64" t="s">
        <v>5162</v>
      </c>
      <c r="Q64" t="s">
        <v>37</v>
      </c>
      <c r="R64" t="s">
        <v>38</v>
      </c>
      <c r="V64" t="s">
        <v>5161</v>
      </c>
      <c r="Y64" t="s">
        <v>44</v>
      </c>
    </row>
    <row r="65" spans="1:25" x14ac:dyDescent="0.25">
      <c r="A65" t="s">
        <v>49</v>
      </c>
      <c r="B65" t="s">
        <v>904</v>
      </c>
      <c r="C65" t="s">
        <v>5040</v>
      </c>
      <c r="D65" t="s">
        <v>4715</v>
      </c>
      <c r="E65" t="s">
        <v>71</v>
      </c>
      <c r="F65" t="s">
        <v>4715</v>
      </c>
      <c r="G65" t="s">
        <v>4715</v>
      </c>
      <c r="H65" t="s">
        <v>54</v>
      </c>
      <c r="I65">
        <v>1</v>
      </c>
      <c r="J65">
        <v>0</v>
      </c>
      <c r="K65">
        <v>0</v>
      </c>
      <c r="L65">
        <v>37.4</v>
      </c>
      <c r="M65" t="s">
        <v>905</v>
      </c>
      <c r="O65" t="s">
        <v>906</v>
      </c>
      <c r="P65">
        <v>55428</v>
      </c>
      <c r="Q65" t="s">
        <v>37</v>
      </c>
      <c r="R65" t="s">
        <v>38</v>
      </c>
      <c r="Y65" t="s">
        <v>44</v>
      </c>
    </row>
    <row r="66" spans="1:25" x14ac:dyDescent="0.25">
      <c r="A66" t="s">
        <v>49</v>
      </c>
      <c r="B66" t="s">
        <v>5160</v>
      </c>
      <c r="C66" t="s">
        <v>5040</v>
      </c>
      <c r="D66" t="s">
        <v>4715</v>
      </c>
      <c r="E66">
        <v>4</v>
      </c>
      <c r="F66" t="s">
        <v>4715</v>
      </c>
      <c r="G66" t="s">
        <v>5118</v>
      </c>
      <c r="H66" t="s">
        <v>5117</v>
      </c>
      <c r="I66">
        <v>1</v>
      </c>
      <c r="J66">
        <v>0</v>
      </c>
      <c r="K66">
        <v>0</v>
      </c>
      <c r="L66">
        <v>41</v>
      </c>
      <c r="M66" t="s">
        <v>1359</v>
      </c>
      <c r="O66" t="s">
        <v>3143</v>
      </c>
      <c r="P66" t="s">
        <v>5159</v>
      </c>
      <c r="Q66" t="s">
        <v>37</v>
      </c>
      <c r="R66" t="s">
        <v>38</v>
      </c>
      <c r="Y66" t="s">
        <v>44</v>
      </c>
    </row>
    <row r="67" spans="1:25" x14ac:dyDescent="0.25">
      <c r="A67" t="s">
        <v>26</v>
      </c>
      <c r="B67" t="s">
        <v>5158</v>
      </c>
      <c r="C67" t="s">
        <v>5040</v>
      </c>
      <c r="D67" t="s">
        <v>4715</v>
      </c>
      <c r="E67" t="s">
        <v>71</v>
      </c>
      <c r="F67" t="s">
        <v>4715</v>
      </c>
      <c r="G67" t="s">
        <v>4715</v>
      </c>
      <c r="H67" t="s">
        <v>54</v>
      </c>
      <c r="I67">
        <v>1</v>
      </c>
      <c r="J67">
        <v>0</v>
      </c>
      <c r="K67">
        <v>0</v>
      </c>
      <c r="L67">
        <v>37.700000000000003</v>
      </c>
      <c r="M67" t="s">
        <v>5157</v>
      </c>
      <c r="N67" t="s">
        <v>128</v>
      </c>
      <c r="O67" t="s">
        <v>129</v>
      </c>
      <c r="P67">
        <v>76446</v>
      </c>
      <c r="Q67" t="s">
        <v>37</v>
      </c>
      <c r="R67" t="s">
        <v>38</v>
      </c>
      <c r="S67" t="s">
        <v>5156</v>
      </c>
      <c r="U67" t="s">
        <v>5155</v>
      </c>
      <c r="V67" t="s">
        <v>5154</v>
      </c>
      <c r="X67" t="s">
        <v>443</v>
      </c>
      <c r="Y67" t="s">
        <v>44</v>
      </c>
    </row>
    <row r="68" spans="1:25" x14ac:dyDescent="0.25">
      <c r="A68" t="s">
        <v>49</v>
      </c>
      <c r="B68" t="s">
        <v>5153</v>
      </c>
      <c r="C68" t="s">
        <v>5040</v>
      </c>
      <c r="D68" t="s">
        <v>4715</v>
      </c>
      <c r="E68" t="s">
        <v>71</v>
      </c>
      <c r="F68" t="s">
        <v>4715</v>
      </c>
      <c r="G68" t="s">
        <v>4715</v>
      </c>
      <c r="H68" t="s">
        <v>54</v>
      </c>
      <c r="I68">
        <v>1</v>
      </c>
      <c r="J68">
        <v>0</v>
      </c>
      <c r="K68">
        <v>0</v>
      </c>
      <c r="L68">
        <v>41.3</v>
      </c>
      <c r="M68" t="s">
        <v>5152</v>
      </c>
      <c r="N68" t="s">
        <v>1175</v>
      </c>
      <c r="O68" t="s">
        <v>1176</v>
      </c>
      <c r="P68">
        <v>71753</v>
      </c>
      <c r="Q68" t="s">
        <v>37</v>
      </c>
      <c r="R68" t="s">
        <v>38</v>
      </c>
      <c r="Y68" t="s">
        <v>44</v>
      </c>
    </row>
    <row r="69" spans="1:25" x14ac:dyDescent="0.25">
      <c r="A69" t="s">
        <v>49</v>
      </c>
      <c r="B69" t="s">
        <v>5151</v>
      </c>
      <c r="C69" t="s">
        <v>5040</v>
      </c>
      <c r="D69" t="s">
        <v>4715</v>
      </c>
      <c r="E69" t="s">
        <v>71</v>
      </c>
      <c r="F69" t="s">
        <v>4715</v>
      </c>
      <c r="G69" t="s">
        <v>4715</v>
      </c>
      <c r="H69" t="s">
        <v>54</v>
      </c>
      <c r="I69">
        <v>1</v>
      </c>
      <c r="J69">
        <v>0</v>
      </c>
      <c r="K69">
        <v>0</v>
      </c>
      <c r="L69">
        <v>38.799999999999997</v>
      </c>
      <c r="M69" t="s">
        <v>593</v>
      </c>
      <c r="N69" t="s">
        <v>805</v>
      </c>
      <c r="O69" t="s">
        <v>806</v>
      </c>
      <c r="P69">
        <v>60606</v>
      </c>
      <c r="Q69" t="s">
        <v>37</v>
      </c>
      <c r="R69" t="s">
        <v>38</v>
      </c>
      <c r="Y69" t="s">
        <v>44</v>
      </c>
    </row>
    <row r="70" spans="1:25" x14ac:dyDescent="0.25">
      <c r="A70" t="s">
        <v>49</v>
      </c>
      <c r="B70" t="s">
        <v>5150</v>
      </c>
      <c r="C70" t="s">
        <v>5040</v>
      </c>
      <c r="D70" t="s">
        <v>4715</v>
      </c>
      <c r="E70" t="s">
        <v>71</v>
      </c>
      <c r="F70" t="s">
        <v>4715</v>
      </c>
      <c r="G70" t="s">
        <v>4715</v>
      </c>
      <c r="H70" t="s">
        <v>54</v>
      </c>
      <c r="I70">
        <v>1</v>
      </c>
      <c r="J70">
        <v>0</v>
      </c>
      <c r="K70">
        <v>0</v>
      </c>
      <c r="L70">
        <v>36.700000000000003</v>
      </c>
      <c r="M70" t="s">
        <v>261</v>
      </c>
      <c r="N70" t="s">
        <v>182</v>
      </c>
      <c r="O70" t="s">
        <v>183</v>
      </c>
      <c r="P70" t="s">
        <v>501</v>
      </c>
      <c r="Q70" t="s">
        <v>37</v>
      </c>
      <c r="R70" t="s">
        <v>38</v>
      </c>
      <c r="Y70" t="s">
        <v>44</v>
      </c>
    </row>
    <row r="71" spans="1:25" x14ac:dyDescent="0.25">
      <c r="A71" t="s">
        <v>26</v>
      </c>
      <c r="B71" t="s">
        <v>5149</v>
      </c>
      <c r="C71" t="s">
        <v>5040</v>
      </c>
      <c r="D71" t="s">
        <v>4715</v>
      </c>
      <c r="E71">
        <v>40</v>
      </c>
      <c r="F71" t="s">
        <v>4715</v>
      </c>
      <c r="G71" t="s">
        <v>5148</v>
      </c>
      <c r="H71" t="s">
        <v>4726</v>
      </c>
      <c r="I71">
        <v>1</v>
      </c>
      <c r="J71">
        <v>0</v>
      </c>
      <c r="K71">
        <v>0</v>
      </c>
      <c r="L71">
        <v>39.9</v>
      </c>
      <c r="M71" t="s">
        <v>949</v>
      </c>
      <c r="N71" t="s">
        <v>489</v>
      </c>
      <c r="O71" t="s">
        <v>490</v>
      </c>
      <c r="P71">
        <v>59808</v>
      </c>
      <c r="Q71" t="s">
        <v>37</v>
      </c>
      <c r="R71" t="s">
        <v>38</v>
      </c>
      <c r="S71" t="s">
        <v>5147</v>
      </c>
      <c r="U71" t="s">
        <v>5146</v>
      </c>
      <c r="V71" t="s">
        <v>5145</v>
      </c>
      <c r="X71" t="s">
        <v>443</v>
      </c>
      <c r="Y71" t="s">
        <v>44</v>
      </c>
    </row>
    <row r="72" spans="1:25" x14ac:dyDescent="0.25">
      <c r="A72" t="s">
        <v>49</v>
      </c>
      <c r="B72" t="s">
        <v>5144</v>
      </c>
      <c r="C72" t="s">
        <v>5040</v>
      </c>
      <c r="D72" t="s">
        <v>4715</v>
      </c>
      <c r="E72" t="s">
        <v>71</v>
      </c>
      <c r="F72" t="s">
        <v>4715</v>
      </c>
      <c r="G72" t="s">
        <v>4715</v>
      </c>
      <c r="H72" t="s">
        <v>54</v>
      </c>
      <c r="I72">
        <v>1</v>
      </c>
      <c r="J72">
        <v>0</v>
      </c>
      <c r="K72">
        <v>0</v>
      </c>
      <c r="L72">
        <v>35.6</v>
      </c>
      <c r="M72" t="s">
        <v>741</v>
      </c>
      <c r="N72" t="s">
        <v>128</v>
      </c>
      <c r="O72" t="s">
        <v>129</v>
      </c>
      <c r="P72" t="s">
        <v>5143</v>
      </c>
      <c r="Q72" t="s">
        <v>37</v>
      </c>
      <c r="R72" t="s">
        <v>38</v>
      </c>
      <c r="S72" t="s">
        <v>5142</v>
      </c>
      <c r="Y72" t="s">
        <v>44</v>
      </c>
    </row>
    <row r="73" spans="1:25" x14ac:dyDescent="0.25">
      <c r="A73" t="s">
        <v>49</v>
      </c>
      <c r="B73" t="s">
        <v>5141</v>
      </c>
      <c r="C73" t="s">
        <v>5040</v>
      </c>
      <c r="D73" t="s">
        <v>4715</v>
      </c>
      <c r="E73" t="s">
        <v>71</v>
      </c>
      <c r="F73" t="s">
        <v>4715</v>
      </c>
      <c r="G73" t="s">
        <v>4715</v>
      </c>
      <c r="H73" t="s">
        <v>54</v>
      </c>
      <c r="I73">
        <v>1</v>
      </c>
      <c r="J73">
        <v>0</v>
      </c>
      <c r="K73">
        <v>0</v>
      </c>
      <c r="L73">
        <v>34.6</v>
      </c>
      <c r="M73" t="s">
        <v>5140</v>
      </c>
      <c r="N73" t="s">
        <v>35</v>
      </c>
      <c r="O73" t="s">
        <v>36</v>
      </c>
      <c r="P73">
        <v>34474</v>
      </c>
      <c r="Q73" t="s">
        <v>37</v>
      </c>
      <c r="R73" t="s">
        <v>38</v>
      </c>
      <c r="S73" t="s">
        <v>5139</v>
      </c>
      <c r="V73" t="s">
        <v>5138</v>
      </c>
      <c r="Y73" t="s">
        <v>44</v>
      </c>
    </row>
    <row r="74" spans="1:25" x14ac:dyDescent="0.25">
      <c r="A74" t="s">
        <v>49</v>
      </c>
      <c r="B74" t="s">
        <v>143</v>
      </c>
      <c r="C74" t="s">
        <v>5040</v>
      </c>
      <c r="D74" t="s">
        <v>4715</v>
      </c>
      <c r="E74" t="s">
        <v>71</v>
      </c>
      <c r="F74" t="s">
        <v>4715</v>
      </c>
      <c r="G74" t="s">
        <v>4715</v>
      </c>
      <c r="H74" t="s">
        <v>54</v>
      </c>
      <c r="I74">
        <v>1</v>
      </c>
      <c r="J74">
        <v>0</v>
      </c>
      <c r="K74">
        <v>0</v>
      </c>
      <c r="L74">
        <v>40.799999999999997</v>
      </c>
      <c r="M74" t="s">
        <v>146</v>
      </c>
      <c r="N74" t="s">
        <v>123</v>
      </c>
      <c r="O74" t="s">
        <v>124</v>
      </c>
      <c r="P74">
        <v>90241</v>
      </c>
      <c r="Q74" t="s">
        <v>37</v>
      </c>
      <c r="R74" t="s">
        <v>38</v>
      </c>
      <c r="Y74" t="s">
        <v>44</v>
      </c>
    </row>
    <row r="75" spans="1:25" x14ac:dyDescent="0.25">
      <c r="A75" t="s">
        <v>49</v>
      </c>
      <c r="B75" t="s">
        <v>5137</v>
      </c>
      <c r="C75" t="s">
        <v>5040</v>
      </c>
      <c r="D75" t="s">
        <v>4715</v>
      </c>
      <c r="E75" t="s">
        <v>71</v>
      </c>
      <c r="F75" t="s">
        <v>4715</v>
      </c>
      <c r="G75" t="s">
        <v>4715</v>
      </c>
      <c r="H75" t="s">
        <v>54</v>
      </c>
      <c r="I75">
        <v>1</v>
      </c>
      <c r="J75">
        <v>0</v>
      </c>
      <c r="K75">
        <v>0</v>
      </c>
      <c r="L75">
        <v>40.299999999999997</v>
      </c>
      <c r="M75" t="s">
        <v>213</v>
      </c>
      <c r="N75" t="s">
        <v>35</v>
      </c>
      <c r="O75" t="s">
        <v>36</v>
      </c>
      <c r="P75">
        <v>33634</v>
      </c>
      <c r="Q75" t="s">
        <v>37</v>
      </c>
      <c r="R75" t="s">
        <v>38</v>
      </c>
      <c r="V75" t="s">
        <v>5136</v>
      </c>
      <c r="Y75" t="s">
        <v>44</v>
      </c>
    </row>
    <row r="76" spans="1:25" x14ac:dyDescent="0.25">
      <c r="A76" t="s">
        <v>49</v>
      </c>
      <c r="B76" t="s">
        <v>5135</v>
      </c>
      <c r="C76" t="s">
        <v>5040</v>
      </c>
      <c r="D76" t="s">
        <v>4715</v>
      </c>
      <c r="E76" t="s">
        <v>71</v>
      </c>
      <c r="F76" t="s">
        <v>4715</v>
      </c>
      <c r="G76" t="s">
        <v>4715</v>
      </c>
      <c r="H76" t="s">
        <v>54</v>
      </c>
      <c r="I76">
        <v>1</v>
      </c>
      <c r="J76">
        <v>0</v>
      </c>
      <c r="K76">
        <v>0</v>
      </c>
      <c r="L76">
        <v>37.799999999999997</v>
      </c>
      <c r="M76" t="s">
        <v>2837</v>
      </c>
      <c r="N76" t="s">
        <v>197</v>
      </c>
      <c r="O76" t="s">
        <v>198</v>
      </c>
      <c r="P76" t="s">
        <v>5134</v>
      </c>
      <c r="Q76" t="s">
        <v>37</v>
      </c>
      <c r="R76" t="s">
        <v>38</v>
      </c>
      <c r="Y76" t="s">
        <v>44</v>
      </c>
    </row>
    <row r="77" spans="1:25" x14ac:dyDescent="0.25">
      <c r="A77" t="s">
        <v>49</v>
      </c>
      <c r="B77" t="s">
        <v>5133</v>
      </c>
      <c r="C77" t="s">
        <v>5040</v>
      </c>
      <c r="D77" t="s">
        <v>4715</v>
      </c>
      <c r="E77" t="s">
        <v>71</v>
      </c>
      <c r="F77" t="s">
        <v>4715</v>
      </c>
      <c r="G77" t="s">
        <v>4715</v>
      </c>
      <c r="H77" t="s">
        <v>54</v>
      </c>
      <c r="I77">
        <v>1</v>
      </c>
      <c r="J77">
        <v>0</v>
      </c>
      <c r="K77">
        <v>0</v>
      </c>
      <c r="L77">
        <v>40.200000000000003</v>
      </c>
      <c r="M77" t="s">
        <v>5132</v>
      </c>
      <c r="N77" t="s">
        <v>197</v>
      </c>
      <c r="O77" t="s">
        <v>198</v>
      </c>
      <c r="P77">
        <v>11976</v>
      </c>
      <c r="Q77" t="s">
        <v>37</v>
      </c>
      <c r="R77" t="s">
        <v>38</v>
      </c>
      <c r="Y77" t="s">
        <v>44</v>
      </c>
    </row>
    <row r="78" spans="1:25" x14ac:dyDescent="0.25">
      <c r="A78" t="s">
        <v>49</v>
      </c>
      <c r="B78" t="s">
        <v>5131</v>
      </c>
      <c r="C78" t="s">
        <v>5040</v>
      </c>
      <c r="D78" t="s">
        <v>4715</v>
      </c>
      <c r="E78" t="s">
        <v>71</v>
      </c>
      <c r="F78" t="s">
        <v>4715</v>
      </c>
      <c r="G78" t="s">
        <v>4715</v>
      </c>
      <c r="H78" t="s">
        <v>54</v>
      </c>
      <c r="I78">
        <v>1</v>
      </c>
      <c r="J78">
        <v>0</v>
      </c>
      <c r="K78">
        <v>0</v>
      </c>
      <c r="L78">
        <v>38.1</v>
      </c>
      <c r="M78" t="s">
        <v>4010</v>
      </c>
      <c r="N78" t="s">
        <v>135</v>
      </c>
      <c r="O78" t="s">
        <v>136</v>
      </c>
      <c r="P78">
        <v>1102</v>
      </c>
      <c r="Q78" t="s">
        <v>37</v>
      </c>
      <c r="R78" t="s">
        <v>38</v>
      </c>
      <c r="Y78" t="s">
        <v>44</v>
      </c>
    </row>
    <row r="79" spans="1:25" x14ac:dyDescent="0.25">
      <c r="A79" t="s">
        <v>49</v>
      </c>
      <c r="B79" t="s">
        <v>5130</v>
      </c>
      <c r="C79" t="s">
        <v>5040</v>
      </c>
      <c r="D79" t="s">
        <v>4715</v>
      </c>
      <c r="E79" t="s">
        <v>71</v>
      </c>
      <c r="F79" t="s">
        <v>4715</v>
      </c>
      <c r="G79" t="s">
        <v>4715</v>
      </c>
      <c r="H79" t="s">
        <v>54</v>
      </c>
      <c r="I79">
        <v>2</v>
      </c>
      <c r="J79">
        <v>0</v>
      </c>
      <c r="K79">
        <v>0</v>
      </c>
      <c r="L79">
        <v>41.9</v>
      </c>
      <c r="M79" t="s">
        <v>4687</v>
      </c>
      <c r="P79">
        <v>1000</v>
      </c>
      <c r="Q79" t="s">
        <v>460</v>
      </c>
      <c r="R79" t="s">
        <v>383</v>
      </c>
      <c r="V79" t="s">
        <v>5129</v>
      </c>
      <c r="Y79" t="s">
        <v>44</v>
      </c>
    </row>
    <row r="80" spans="1:25" x14ac:dyDescent="0.25">
      <c r="A80" t="s">
        <v>49</v>
      </c>
      <c r="B80" t="s">
        <v>5128</v>
      </c>
      <c r="C80" t="s">
        <v>5040</v>
      </c>
      <c r="D80" t="s">
        <v>4715</v>
      </c>
      <c r="E80" t="s">
        <v>71</v>
      </c>
      <c r="F80" t="s">
        <v>4715</v>
      </c>
      <c r="G80" t="s">
        <v>4715</v>
      </c>
      <c r="H80" t="s">
        <v>54</v>
      </c>
      <c r="I80">
        <v>1</v>
      </c>
      <c r="J80">
        <v>0</v>
      </c>
      <c r="K80">
        <v>0</v>
      </c>
      <c r="L80">
        <v>32.200000000000003</v>
      </c>
      <c r="M80" t="s">
        <v>5127</v>
      </c>
      <c r="N80" t="s">
        <v>73</v>
      </c>
      <c r="O80" t="s">
        <v>74</v>
      </c>
      <c r="P80" t="s">
        <v>5126</v>
      </c>
      <c r="Q80" t="s">
        <v>37</v>
      </c>
      <c r="R80" t="s">
        <v>38</v>
      </c>
      <c r="Y80" t="s">
        <v>44</v>
      </c>
    </row>
    <row r="81" spans="1:25" x14ac:dyDescent="0.25">
      <c r="A81" t="s">
        <v>49</v>
      </c>
      <c r="B81" t="s">
        <v>5125</v>
      </c>
      <c r="C81" t="s">
        <v>5040</v>
      </c>
      <c r="D81" t="s">
        <v>4715</v>
      </c>
      <c r="E81" t="s">
        <v>71</v>
      </c>
      <c r="F81" t="s">
        <v>4715</v>
      </c>
      <c r="G81" t="s">
        <v>4715</v>
      </c>
      <c r="H81" t="s">
        <v>54</v>
      </c>
      <c r="I81">
        <v>1</v>
      </c>
      <c r="J81">
        <v>0</v>
      </c>
      <c r="K81">
        <v>0</v>
      </c>
      <c r="L81">
        <v>31</v>
      </c>
      <c r="M81" t="s">
        <v>193</v>
      </c>
      <c r="Q81" t="s">
        <v>3976</v>
      </c>
      <c r="R81" t="s">
        <v>358</v>
      </c>
      <c r="Y81" t="s">
        <v>44</v>
      </c>
    </row>
    <row r="82" spans="1:25" x14ac:dyDescent="0.25">
      <c r="A82" t="s">
        <v>49</v>
      </c>
      <c r="B82" t="s">
        <v>5124</v>
      </c>
      <c r="C82" t="s">
        <v>5040</v>
      </c>
      <c r="D82" t="s">
        <v>4715</v>
      </c>
      <c r="E82" t="s">
        <v>71</v>
      </c>
      <c r="F82" t="s">
        <v>4715</v>
      </c>
      <c r="G82" t="s">
        <v>4715</v>
      </c>
      <c r="H82" t="s">
        <v>54</v>
      </c>
      <c r="I82">
        <v>1</v>
      </c>
      <c r="J82">
        <v>0</v>
      </c>
      <c r="K82">
        <v>0</v>
      </c>
      <c r="L82">
        <v>38.799999999999997</v>
      </c>
      <c r="M82" t="s">
        <v>426</v>
      </c>
      <c r="N82" t="s">
        <v>35</v>
      </c>
      <c r="O82" t="s">
        <v>36</v>
      </c>
      <c r="P82">
        <v>34112</v>
      </c>
      <c r="Q82" t="s">
        <v>37</v>
      </c>
      <c r="R82" t="s">
        <v>38</v>
      </c>
      <c r="S82" t="s">
        <v>5123</v>
      </c>
      <c r="Y82" t="s">
        <v>44</v>
      </c>
    </row>
    <row r="83" spans="1:25" x14ac:dyDescent="0.25">
      <c r="A83" t="s">
        <v>49</v>
      </c>
      <c r="B83" t="s">
        <v>5122</v>
      </c>
      <c r="C83" t="s">
        <v>5040</v>
      </c>
      <c r="D83" t="s">
        <v>4715</v>
      </c>
      <c r="E83" t="s">
        <v>71</v>
      </c>
      <c r="F83" t="s">
        <v>4715</v>
      </c>
      <c r="G83" t="s">
        <v>4715</v>
      </c>
      <c r="H83" t="s">
        <v>54</v>
      </c>
      <c r="I83">
        <v>1</v>
      </c>
      <c r="J83">
        <v>0</v>
      </c>
      <c r="K83">
        <v>0</v>
      </c>
      <c r="L83">
        <v>36.200000000000003</v>
      </c>
      <c r="M83" t="s">
        <v>1190</v>
      </c>
      <c r="O83" t="s">
        <v>5121</v>
      </c>
      <c r="P83">
        <v>92123</v>
      </c>
      <c r="Q83" t="s">
        <v>37</v>
      </c>
      <c r="R83" t="s">
        <v>38</v>
      </c>
      <c r="V83" t="s">
        <v>5120</v>
      </c>
      <c r="Y83" t="s">
        <v>44</v>
      </c>
    </row>
    <row r="84" spans="1:25" x14ac:dyDescent="0.25">
      <c r="A84" t="s">
        <v>26</v>
      </c>
      <c r="B84" t="s">
        <v>5119</v>
      </c>
      <c r="C84" t="s">
        <v>5040</v>
      </c>
      <c r="D84" t="s">
        <v>4715</v>
      </c>
      <c r="E84" t="s">
        <v>71</v>
      </c>
      <c r="F84" t="s">
        <v>4715</v>
      </c>
      <c r="G84" t="s">
        <v>4715</v>
      </c>
      <c r="H84" t="s">
        <v>54</v>
      </c>
      <c r="I84">
        <v>1</v>
      </c>
      <c r="J84">
        <v>0</v>
      </c>
      <c r="K84">
        <v>0</v>
      </c>
      <c r="L84">
        <v>33.200000000000003</v>
      </c>
      <c r="M84" t="s">
        <v>902</v>
      </c>
      <c r="N84" t="s">
        <v>115</v>
      </c>
      <c r="O84" t="s">
        <v>116</v>
      </c>
      <c r="P84">
        <v>48327</v>
      </c>
      <c r="Q84" t="s">
        <v>37</v>
      </c>
      <c r="R84" t="s">
        <v>38</v>
      </c>
      <c r="S84" t="s">
        <v>5116</v>
      </c>
      <c r="U84" t="s">
        <v>5115</v>
      </c>
      <c r="V84" t="s">
        <v>5114</v>
      </c>
      <c r="X84" t="s">
        <v>443</v>
      </c>
      <c r="Y84" t="s">
        <v>44</v>
      </c>
    </row>
    <row r="85" spans="1:25" x14ac:dyDescent="0.25">
      <c r="A85" t="s">
        <v>26</v>
      </c>
      <c r="B85" t="s">
        <v>5119</v>
      </c>
      <c r="C85" t="s">
        <v>5040</v>
      </c>
      <c r="D85" t="s">
        <v>4715</v>
      </c>
      <c r="E85">
        <v>4</v>
      </c>
      <c r="F85" t="s">
        <v>4715</v>
      </c>
      <c r="G85" t="s">
        <v>5118</v>
      </c>
      <c r="H85" t="s">
        <v>5117</v>
      </c>
      <c r="I85">
        <v>1</v>
      </c>
      <c r="J85">
        <v>0</v>
      </c>
      <c r="K85">
        <v>0</v>
      </c>
      <c r="L85">
        <v>35.1</v>
      </c>
      <c r="M85" t="s">
        <v>902</v>
      </c>
      <c r="N85" t="s">
        <v>115</v>
      </c>
      <c r="O85" t="s">
        <v>116</v>
      </c>
      <c r="P85">
        <v>48327</v>
      </c>
      <c r="Q85" t="s">
        <v>37</v>
      </c>
      <c r="R85" t="s">
        <v>38</v>
      </c>
      <c r="S85" t="s">
        <v>5116</v>
      </c>
      <c r="U85" t="s">
        <v>5115</v>
      </c>
      <c r="V85" t="s">
        <v>5114</v>
      </c>
      <c r="X85" t="s">
        <v>443</v>
      </c>
      <c r="Y85" t="s">
        <v>44</v>
      </c>
    </row>
    <row r="86" spans="1:25" x14ac:dyDescent="0.25">
      <c r="A86" t="s">
        <v>49</v>
      </c>
      <c r="B86" t="s">
        <v>5113</v>
      </c>
      <c r="C86" t="s">
        <v>5040</v>
      </c>
      <c r="D86" t="s">
        <v>4715</v>
      </c>
      <c r="E86" t="s">
        <v>71</v>
      </c>
      <c r="F86" t="s">
        <v>4715</v>
      </c>
      <c r="G86" t="s">
        <v>4715</v>
      </c>
      <c r="H86" t="s">
        <v>54</v>
      </c>
      <c r="I86">
        <v>1</v>
      </c>
      <c r="J86">
        <v>0</v>
      </c>
      <c r="K86">
        <v>0</v>
      </c>
      <c r="L86">
        <v>41.2</v>
      </c>
      <c r="M86" t="s">
        <v>261</v>
      </c>
      <c r="N86" t="s">
        <v>182</v>
      </c>
      <c r="O86" t="s">
        <v>183</v>
      </c>
      <c r="P86" t="s">
        <v>1117</v>
      </c>
      <c r="Q86" t="s">
        <v>37</v>
      </c>
      <c r="R86" t="s">
        <v>38</v>
      </c>
      <c r="Y86" t="s">
        <v>44</v>
      </c>
    </row>
    <row r="87" spans="1:25" x14ac:dyDescent="0.25">
      <c r="A87" t="s">
        <v>49</v>
      </c>
      <c r="B87" t="s">
        <v>5112</v>
      </c>
      <c r="C87" t="s">
        <v>5040</v>
      </c>
      <c r="D87" t="s">
        <v>4715</v>
      </c>
      <c r="E87" t="s">
        <v>71</v>
      </c>
      <c r="F87" t="s">
        <v>4715</v>
      </c>
      <c r="G87" t="s">
        <v>4715</v>
      </c>
      <c r="H87" t="s">
        <v>54</v>
      </c>
      <c r="I87">
        <v>1</v>
      </c>
      <c r="J87">
        <v>0</v>
      </c>
      <c r="K87">
        <v>0</v>
      </c>
      <c r="L87">
        <v>31.8</v>
      </c>
      <c r="M87" t="s">
        <v>1947</v>
      </c>
      <c r="N87" t="s">
        <v>1682</v>
      </c>
      <c r="O87" t="s">
        <v>1683</v>
      </c>
      <c r="P87" t="s">
        <v>5111</v>
      </c>
      <c r="Q87" t="s">
        <v>37</v>
      </c>
      <c r="R87" t="s">
        <v>38</v>
      </c>
      <c r="Y87" t="s">
        <v>44</v>
      </c>
    </row>
    <row r="88" spans="1:25" x14ac:dyDescent="0.25">
      <c r="A88" t="s">
        <v>49</v>
      </c>
      <c r="B88" t="s">
        <v>5110</v>
      </c>
      <c r="C88" t="s">
        <v>5040</v>
      </c>
      <c r="D88" t="s">
        <v>4715</v>
      </c>
      <c r="E88" t="s">
        <v>71</v>
      </c>
      <c r="F88" t="s">
        <v>4715</v>
      </c>
      <c r="G88" t="s">
        <v>4715</v>
      </c>
      <c r="H88" t="s">
        <v>54</v>
      </c>
      <c r="I88">
        <v>1</v>
      </c>
      <c r="J88">
        <v>0</v>
      </c>
      <c r="K88">
        <v>0</v>
      </c>
      <c r="L88">
        <v>34.1</v>
      </c>
      <c r="M88" t="s">
        <v>213</v>
      </c>
      <c r="N88" t="s">
        <v>35</v>
      </c>
      <c r="O88" t="s">
        <v>36</v>
      </c>
      <c r="P88" t="s">
        <v>5109</v>
      </c>
      <c r="Q88" t="s">
        <v>37</v>
      </c>
      <c r="R88" t="s">
        <v>38</v>
      </c>
      <c r="Y88" t="s">
        <v>44</v>
      </c>
    </row>
    <row r="89" spans="1:25" x14ac:dyDescent="0.25">
      <c r="A89" t="s">
        <v>49</v>
      </c>
      <c r="B89" t="s">
        <v>5108</v>
      </c>
      <c r="C89" t="s">
        <v>5040</v>
      </c>
      <c r="D89" t="s">
        <v>4715</v>
      </c>
      <c r="E89" t="s">
        <v>71</v>
      </c>
      <c r="F89" t="s">
        <v>4715</v>
      </c>
      <c r="G89" t="s">
        <v>4715</v>
      </c>
      <c r="H89" t="s">
        <v>54</v>
      </c>
      <c r="I89">
        <v>1</v>
      </c>
      <c r="J89">
        <v>0</v>
      </c>
      <c r="K89">
        <v>0</v>
      </c>
      <c r="L89">
        <v>39.799999999999997</v>
      </c>
      <c r="M89" t="s">
        <v>4207</v>
      </c>
      <c r="N89" t="s">
        <v>217</v>
      </c>
      <c r="O89" t="s">
        <v>218</v>
      </c>
      <c r="P89">
        <v>73118</v>
      </c>
      <c r="Q89" t="s">
        <v>37</v>
      </c>
      <c r="R89" t="s">
        <v>38</v>
      </c>
      <c r="Y89" t="s">
        <v>44</v>
      </c>
    </row>
    <row r="90" spans="1:25" x14ac:dyDescent="0.25">
      <c r="A90" t="s">
        <v>49</v>
      </c>
      <c r="B90" t="s">
        <v>5107</v>
      </c>
      <c r="C90" t="s">
        <v>5040</v>
      </c>
      <c r="D90" t="s">
        <v>4715</v>
      </c>
      <c r="E90" t="s">
        <v>71</v>
      </c>
      <c r="F90" t="s">
        <v>4715</v>
      </c>
      <c r="G90" t="s">
        <v>4715</v>
      </c>
      <c r="H90" t="s">
        <v>54</v>
      </c>
      <c r="I90">
        <v>1</v>
      </c>
      <c r="J90">
        <v>0</v>
      </c>
      <c r="K90">
        <v>0</v>
      </c>
      <c r="L90">
        <v>32.200000000000003</v>
      </c>
      <c r="M90" t="s">
        <v>193</v>
      </c>
      <c r="N90" t="s">
        <v>581</v>
      </c>
      <c r="O90" t="s">
        <v>582</v>
      </c>
      <c r="Q90" t="s">
        <v>37</v>
      </c>
      <c r="R90" t="s">
        <v>38</v>
      </c>
      <c r="Y90" t="s">
        <v>44</v>
      </c>
    </row>
    <row r="91" spans="1:25" x14ac:dyDescent="0.25">
      <c r="A91" t="s">
        <v>49</v>
      </c>
      <c r="B91" t="s">
        <v>5106</v>
      </c>
      <c r="C91" t="s">
        <v>5040</v>
      </c>
      <c r="D91" t="s">
        <v>4715</v>
      </c>
      <c r="E91" t="s">
        <v>71</v>
      </c>
      <c r="F91" t="s">
        <v>4715</v>
      </c>
      <c r="G91" t="s">
        <v>4715</v>
      </c>
      <c r="H91" t="s">
        <v>54</v>
      </c>
      <c r="I91">
        <v>1</v>
      </c>
      <c r="J91">
        <v>0</v>
      </c>
      <c r="K91">
        <v>0</v>
      </c>
      <c r="L91">
        <v>39.5</v>
      </c>
      <c r="M91" t="s">
        <v>5105</v>
      </c>
      <c r="P91" t="s">
        <v>5104</v>
      </c>
      <c r="Q91" t="s">
        <v>432</v>
      </c>
      <c r="R91" t="s">
        <v>38</v>
      </c>
      <c r="S91" t="s">
        <v>5103</v>
      </c>
      <c r="V91" t="s">
        <v>5102</v>
      </c>
      <c r="Y91" t="s">
        <v>44</v>
      </c>
    </row>
    <row r="92" spans="1:25" x14ac:dyDescent="0.25">
      <c r="A92" t="s">
        <v>49</v>
      </c>
      <c r="B92" t="s">
        <v>5101</v>
      </c>
      <c r="C92" t="s">
        <v>5040</v>
      </c>
      <c r="D92" t="s">
        <v>4715</v>
      </c>
      <c r="E92" t="s">
        <v>71</v>
      </c>
      <c r="F92" t="s">
        <v>4715</v>
      </c>
      <c r="G92" t="s">
        <v>4715</v>
      </c>
      <c r="H92" t="s">
        <v>54</v>
      </c>
      <c r="I92">
        <v>1</v>
      </c>
      <c r="J92">
        <v>0</v>
      </c>
      <c r="K92">
        <v>0</v>
      </c>
      <c r="L92">
        <v>41.7</v>
      </c>
      <c r="M92" t="s">
        <v>5100</v>
      </c>
      <c r="N92" t="s">
        <v>2034</v>
      </c>
      <c r="O92" t="s">
        <v>2035</v>
      </c>
      <c r="P92">
        <v>44236</v>
      </c>
      <c r="Q92" t="s">
        <v>37</v>
      </c>
      <c r="R92" t="s">
        <v>38</v>
      </c>
      <c r="Y92" t="s">
        <v>44</v>
      </c>
    </row>
    <row r="93" spans="1:25" x14ac:dyDescent="0.25">
      <c r="A93" t="s">
        <v>49</v>
      </c>
      <c r="B93" t="s">
        <v>5099</v>
      </c>
      <c r="C93" t="s">
        <v>5040</v>
      </c>
      <c r="D93" t="s">
        <v>4715</v>
      </c>
      <c r="E93" t="s">
        <v>71</v>
      </c>
      <c r="F93" t="s">
        <v>4715</v>
      </c>
      <c r="G93" t="s">
        <v>4715</v>
      </c>
      <c r="H93" t="s">
        <v>54</v>
      </c>
      <c r="I93">
        <v>1</v>
      </c>
      <c r="J93">
        <v>0</v>
      </c>
      <c r="K93">
        <v>0</v>
      </c>
      <c r="L93">
        <v>40.700000000000003</v>
      </c>
      <c r="M93" t="s">
        <v>5098</v>
      </c>
      <c r="N93" t="s">
        <v>128</v>
      </c>
      <c r="O93" t="s">
        <v>129</v>
      </c>
      <c r="P93" t="s">
        <v>5097</v>
      </c>
      <c r="Q93" t="s">
        <v>37</v>
      </c>
      <c r="R93" t="s">
        <v>38</v>
      </c>
      <c r="S93" t="s">
        <v>5096</v>
      </c>
      <c r="T93" t="s">
        <v>5095</v>
      </c>
      <c r="U93" t="s">
        <v>5094</v>
      </c>
      <c r="V93" t="s">
        <v>5093</v>
      </c>
      <c r="Y93" t="s">
        <v>44</v>
      </c>
    </row>
    <row r="94" spans="1:25" x14ac:dyDescent="0.25">
      <c r="A94" t="s">
        <v>49</v>
      </c>
      <c r="B94" t="s">
        <v>5092</v>
      </c>
      <c r="C94" t="s">
        <v>5040</v>
      </c>
      <c r="D94" t="s">
        <v>4715</v>
      </c>
      <c r="E94" t="s">
        <v>4778</v>
      </c>
      <c r="F94" t="s">
        <v>4715</v>
      </c>
      <c r="G94" t="s">
        <v>4777</v>
      </c>
      <c r="H94" t="s">
        <v>54</v>
      </c>
      <c r="I94">
        <v>1</v>
      </c>
      <c r="J94">
        <v>0</v>
      </c>
      <c r="K94">
        <v>0</v>
      </c>
      <c r="L94">
        <v>38.4</v>
      </c>
      <c r="M94" t="s">
        <v>3257</v>
      </c>
      <c r="N94" t="s">
        <v>128</v>
      </c>
      <c r="O94" t="s">
        <v>129</v>
      </c>
      <c r="P94" t="s">
        <v>5091</v>
      </c>
      <c r="Q94" t="s">
        <v>37</v>
      </c>
      <c r="R94" t="s">
        <v>38</v>
      </c>
      <c r="Y94" t="s">
        <v>44</v>
      </c>
    </row>
    <row r="95" spans="1:25" x14ac:dyDescent="0.25">
      <c r="A95" t="s">
        <v>49</v>
      </c>
      <c r="B95" t="s">
        <v>5090</v>
      </c>
      <c r="C95" t="s">
        <v>5040</v>
      </c>
      <c r="D95" t="s">
        <v>4715</v>
      </c>
      <c r="E95" t="s">
        <v>71</v>
      </c>
      <c r="F95" t="s">
        <v>4715</v>
      </c>
      <c r="G95" t="s">
        <v>4715</v>
      </c>
      <c r="H95" t="s">
        <v>54</v>
      </c>
      <c r="I95">
        <v>1</v>
      </c>
      <c r="J95">
        <v>0</v>
      </c>
      <c r="K95">
        <v>0</v>
      </c>
      <c r="L95">
        <v>39.200000000000003</v>
      </c>
      <c r="M95" t="s">
        <v>5089</v>
      </c>
      <c r="N95" t="s">
        <v>530</v>
      </c>
      <c r="O95" t="s">
        <v>531</v>
      </c>
      <c r="P95">
        <v>63131</v>
      </c>
      <c r="Q95" t="s">
        <v>37</v>
      </c>
      <c r="R95" t="s">
        <v>38</v>
      </c>
      <c r="Y95" t="s">
        <v>44</v>
      </c>
    </row>
    <row r="96" spans="1:25" x14ac:dyDescent="0.25">
      <c r="A96" t="s">
        <v>49</v>
      </c>
      <c r="B96" t="s">
        <v>5088</v>
      </c>
      <c r="C96" t="s">
        <v>5040</v>
      </c>
      <c r="D96" t="s">
        <v>4715</v>
      </c>
      <c r="E96" t="s">
        <v>71</v>
      </c>
      <c r="F96" t="s">
        <v>4715</v>
      </c>
      <c r="G96" t="s">
        <v>4715</v>
      </c>
      <c r="H96" t="s">
        <v>54</v>
      </c>
      <c r="I96">
        <v>1</v>
      </c>
      <c r="J96">
        <v>0</v>
      </c>
      <c r="K96">
        <v>0</v>
      </c>
      <c r="L96">
        <v>31.6</v>
      </c>
      <c r="M96" t="s">
        <v>5087</v>
      </c>
      <c r="N96" t="s">
        <v>35</v>
      </c>
      <c r="O96" t="s">
        <v>36</v>
      </c>
      <c r="P96" t="s">
        <v>5086</v>
      </c>
      <c r="Q96" t="s">
        <v>37</v>
      </c>
      <c r="R96" t="s">
        <v>38</v>
      </c>
      <c r="S96" t="s">
        <v>5085</v>
      </c>
      <c r="T96" t="s">
        <v>5084</v>
      </c>
      <c r="Y96" t="s">
        <v>44</v>
      </c>
    </row>
    <row r="97" spans="1:25" x14ac:dyDescent="0.25">
      <c r="A97" t="s">
        <v>49</v>
      </c>
      <c r="B97" t="s">
        <v>5083</v>
      </c>
      <c r="C97" t="s">
        <v>5040</v>
      </c>
      <c r="D97" t="s">
        <v>4715</v>
      </c>
      <c r="E97" t="s">
        <v>71</v>
      </c>
      <c r="F97" t="s">
        <v>4715</v>
      </c>
      <c r="G97" t="s">
        <v>4715</v>
      </c>
      <c r="H97" t="s">
        <v>54</v>
      </c>
      <c r="I97">
        <v>1</v>
      </c>
      <c r="J97">
        <v>0</v>
      </c>
      <c r="K97">
        <v>0</v>
      </c>
      <c r="L97">
        <v>40.4</v>
      </c>
      <c r="M97" t="s">
        <v>4354</v>
      </c>
      <c r="P97" t="s">
        <v>5082</v>
      </c>
      <c r="Q97" t="s">
        <v>432</v>
      </c>
      <c r="R97" t="s">
        <v>38</v>
      </c>
      <c r="Y97" t="s">
        <v>44</v>
      </c>
    </row>
    <row r="98" spans="1:25" x14ac:dyDescent="0.25">
      <c r="A98" t="s">
        <v>49</v>
      </c>
      <c r="B98" t="s">
        <v>5081</v>
      </c>
      <c r="C98" t="s">
        <v>5040</v>
      </c>
      <c r="D98" t="s">
        <v>4715</v>
      </c>
      <c r="E98" t="s">
        <v>71</v>
      </c>
      <c r="F98" t="s">
        <v>4715</v>
      </c>
      <c r="G98" t="s">
        <v>4715</v>
      </c>
      <c r="H98" t="s">
        <v>54</v>
      </c>
      <c r="I98">
        <v>1</v>
      </c>
      <c r="J98">
        <v>0</v>
      </c>
      <c r="K98">
        <v>0</v>
      </c>
      <c r="L98">
        <v>39.1</v>
      </c>
      <c r="M98" t="s">
        <v>5080</v>
      </c>
      <c r="N98" t="s">
        <v>805</v>
      </c>
      <c r="O98" t="s">
        <v>806</v>
      </c>
      <c r="P98" t="s">
        <v>5079</v>
      </c>
      <c r="Q98" t="s">
        <v>37</v>
      </c>
      <c r="R98" t="s">
        <v>38</v>
      </c>
      <c r="S98" t="s">
        <v>5078</v>
      </c>
      <c r="Y98" t="s">
        <v>44</v>
      </c>
    </row>
    <row r="99" spans="1:25" x14ac:dyDescent="0.25">
      <c r="A99" t="s">
        <v>49</v>
      </c>
      <c r="B99" t="s">
        <v>5077</v>
      </c>
      <c r="C99" t="s">
        <v>5040</v>
      </c>
      <c r="D99" t="s">
        <v>4715</v>
      </c>
      <c r="E99" t="s">
        <v>71</v>
      </c>
      <c r="F99" t="s">
        <v>4715</v>
      </c>
      <c r="G99" t="s">
        <v>4715</v>
      </c>
      <c r="H99" t="s">
        <v>54</v>
      </c>
      <c r="I99">
        <v>1</v>
      </c>
      <c r="J99">
        <v>0</v>
      </c>
      <c r="K99">
        <v>0</v>
      </c>
      <c r="L99">
        <v>31.2</v>
      </c>
      <c r="M99" t="s">
        <v>5076</v>
      </c>
      <c r="N99" t="s">
        <v>35</v>
      </c>
      <c r="O99" t="s">
        <v>36</v>
      </c>
      <c r="P99" t="s">
        <v>5075</v>
      </c>
      <c r="Q99" t="s">
        <v>37</v>
      </c>
      <c r="R99" t="s">
        <v>38</v>
      </c>
      <c r="Y99" t="s">
        <v>44</v>
      </c>
    </row>
    <row r="100" spans="1:25" x14ac:dyDescent="0.25">
      <c r="A100" t="s">
        <v>49</v>
      </c>
      <c r="B100" t="s">
        <v>5074</v>
      </c>
      <c r="C100" t="s">
        <v>5040</v>
      </c>
      <c r="D100" t="s">
        <v>4715</v>
      </c>
      <c r="E100" t="s">
        <v>71</v>
      </c>
      <c r="F100" t="s">
        <v>4715</v>
      </c>
      <c r="G100" t="s">
        <v>4715</v>
      </c>
      <c r="H100" t="s">
        <v>54</v>
      </c>
      <c r="I100">
        <v>1</v>
      </c>
      <c r="J100">
        <v>0</v>
      </c>
      <c r="K100">
        <v>0</v>
      </c>
      <c r="L100">
        <v>39.700000000000003</v>
      </c>
      <c r="M100" t="s">
        <v>5073</v>
      </c>
      <c r="N100" t="s">
        <v>805</v>
      </c>
      <c r="O100" t="s">
        <v>806</v>
      </c>
      <c r="P100">
        <v>60131</v>
      </c>
      <c r="Q100" t="s">
        <v>37</v>
      </c>
      <c r="R100" t="s">
        <v>38</v>
      </c>
      <c r="Y100" t="s">
        <v>44</v>
      </c>
    </row>
    <row r="101" spans="1:25" x14ac:dyDescent="0.25">
      <c r="A101" t="s">
        <v>49</v>
      </c>
      <c r="B101" t="s">
        <v>5072</v>
      </c>
      <c r="C101" t="s">
        <v>5040</v>
      </c>
      <c r="D101" t="s">
        <v>4715</v>
      </c>
      <c r="E101" t="s">
        <v>71</v>
      </c>
      <c r="F101" t="s">
        <v>4715</v>
      </c>
      <c r="G101" t="s">
        <v>4715</v>
      </c>
      <c r="H101" t="s">
        <v>54</v>
      </c>
      <c r="I101">
        <v>1</v>
      </c>
      <c r="J101">
        <v>0</v>
      </c>
      <c r="K101">
        <v>0</v>
      </c>
      <c r="L101">
        <v>41.4</v>
      </c>
      <c r="M101" t="s">
        <v>5071</v>
      </c>
      <c r="N101" t="s">
        <v>197</v>
      </c>
      <c r="O101" t="s">
        <v>198</v>
      </c>
      <c r="P101">
        <v>11208</v>
      </c>
      <c r="Q101" t="s">
        <v>37</v>
      </c>
      <c r="R101" t="s">
        <v>38</v>
      </c>
      <c r="Y101" t="s">
        <v>44</v>
      </c>
    </row>
    <row r="102" spans="1:25" x14ac:dyDescent="0.25">
      <c r="A102" t="s">
        <v>49</v>
      </c>
      <c r="B102" t="s">
        <v>5070</v>
      </c>
      <c r="C102" t="s">
        <v>5040</v>
      </c>
      <c r="D102" t="s">
        <v>4715</v>
      </c>
      <c r="E102" t="s">
        <v>71</v>
      </c>
      <c r="F102" t="s">
        <v>4715</v>
      </c>
      <c r="G102" t="s">
        <v>4715</v>
      </c>
      <c r="H102" t="s">
        <v>54</v>
      </c>
      <c r="I102">
        <v>1</v>
      </c>
      <c r="J102">
        <v>0</v>
      </c>
      <c r="K102">
        <v>0</v>
      </c>
      <c r="L102">
        <v>39.4</v>
      </c>
      <c r="M102" t="s">
        <v>5069</v>
      </c>
      <c r="O102" t="s">
        <v>5068</v>
      </c>
      <c r="P102" t="s">
        <v>5067</v>
      </c>
      <c r="Q102" t="s">
        <v>37</v>
      </c>
      <c r="R102" t="s">
        <v>38</v>
      </c>
      <c r="Y102" t="s">
        <v>44</v>
      </c>
    </row>
    <row r="103" spans="1:25" x14ac:dyDescent="0.25">
      <c r="A103" t="s">
        <v>49</v>
      </c>
      <c r="B103" t="s">
        <v>5066</v>
      </c>
      <c r="C103" t="s">
        <v>5040</v>
      </c>
      <c r="D103" t="s">
        <v>4715</v>
      </c>
      <c r="E103" t="s">
        <v>71</v>
      </c>
      <c r="F103" t="s">
        <v>4715</v>
      </c>
      <c r="G103" t="s">
        <v>4715</v>
      </c>
      <c r="H103" t="s">
        <v>54</v>
      </c>
      <c r="I103">
        <v>1</v>
      </c>
      <c r="J103">
        <v>0</v>
      </c>
      <c r="K103">
        <v>0</v>
      </c>
      <c r="L103">
        <v>38.9</v>
      </c>
      <c r="M103" t="s">
        <v>1638</v>
      </c>
      <c r="N103" t="s">
        <v>189</v>
      </c>
      <c r="O103" t="s">
        <v>190</v>
      </c>
      <c r="P103">
        <v>84060</v>
      </c>
      <c r="Q103" t="s">
        <v>37</v>
      </c>
      <c r="R103" t="s">
        <v>38</v>
      </c>
      <c r="Y103" t="s">
        <v>44</v>
      </c>
    </row>
    <row r="104" spans="1:25" x14ac:dyDescent="0.25">
      <c r="A104" t="s">
        <v>49</v>
      </c>
      <c r="B104" t="s">
        <v>5065</v>
      </c>
      <c r="C104" t="s">
        <v>5040</v>
      </c>
      <c r="D104" t="s">
        <v>4715</v>
      </c>
      <c r="E104" t="s">
        <v>71</v>
      </c>
      <c r="F104" t="s">
        <v>4715</v>
      </c>
      <c r="G104" t="s">
        <v>4715</v>
      </c>
      <c r="H104" t="s">
        <v>54</v>
      </c>
      <c r="I104">
        <v>1</v>
      </c>
      <c r="J104">
        <v>0</v>
      </c>
      <c r="K104">
        <v>0</v>
      </c>
      <c r="L104">
        <v>39.5</v>
      </c>
      <c r="M104" t="s">
        <v>667</v>
      </c>
      <c r="N104" t="s">
        <v>255</v>
      </c>
      <c r="O104" t="s">
        <v>256</v>
      </c>
      <c r="P104" t="s">
        <v>5064</v>
      </c>
      <c r="Q104" t="s">
        <v>37</v>
      </c>
      <c r="R104" t="s">
        <v>38</v>
      </c>
      <c r="Y104" t="s">
        <v>44</v>
      </c>
    </row>
    <row r="105" spans="1:25" x14ac:dyDescent="0.25">
      <c r="A105" t="s">
        <v>49</v>
      </c>
      <c r="B105" t="s">
        <v>164</v>
      </c>
      <c r="C105" t="s">
        <v>5040</v>
      </c>
      <c r="D105" t="s">
        <v>4715</v>
      </c>
      <c r="E105" t="s">
        <v>71</v>
      </c>
      <c r="F105" t="s">
        <v>4715</v>
      </c>
      <c r="G105" t="s">
        <v>4715</v>
      </c>
      <c r="H105" t="s">
        <v>54</v>
      </c>
      <c r="I105">
        <v>0</v>
      </c>
      <c r="J105">
        <v>1</v>
      </c>
      <c r="K105">
        <v>0</v>
      </c>
      <c r="L105">
        <v>33.9</v>
      </c>
      <c r="Y105" t="s">
        <v>44</v>
      </c>
    </row>
    <row r="106" spans="1:25" x14ac:dyDescent="0.25">
      <c r="A106" t="s">
        <v>49</v>
      </c>
      <c r="B106" t="s">
        <v>5063</v>
      </c>
      <c r="C106" t="s">
        <v>5040</v>
      </c>
      <c r="D106" t="s">
        <v>4715</v>
      </c>
      <c r="E106" t="s">
        <v>71</v>
      </c>
      <c r="F106" t="s">
        <v>4715</v>
      </c>
      <c r="G106" t="s">
        <v>4715</v>
      </c>
      <c r="H106" t="s">
        <v>54</v>
      </c>
      <c r="I106">
        <v>2</v>
      </c>
      <c r="J106">
        <v>0</v>
      </c>
      <c r="K106">
        <v>0</v>
      </c>
      <c r="L106">
        <v>40.200000000000003</v>
      </c>
      <c r="M106" t="s">
        <v>1664</v>
      </c>
      <c r="N106" t="s">
        <v>251</v>
      </c>
      <c r="O106" t="s">
        <v>252</v>
      </c>
      <c r="P106">
        <v>82001</v>
      </c>
      <c r="Q106" t="s">
        <v>37</v>
      </c>
      <c r="R106" t="s">
        <v>38</v>
      </c>
      <c r="Y106" t="s">
        <v>44</v>
      </c>
    </row>
    <row r="107" spans="1:25" x14ac:dyDescent="0.25">
      <c r="A107" t="s">
        <v>49</v>
      </c>
      <c r="B107" t="s">
        <v>5062</v>
      </c>
      <c r="C107" t="s">
        <v>5040</v>
      </c>
      <c r="D107" t="s">
        <v>4715</v>
      </c>
      <c r="E107" t="s">
        <v>71</v>
      </c>
      <c r="F107" t="s">
        <v>4715</v>
      </c>
      <c r="G107" t="s">
        <v>4715</v>
      </c>
      <c r="H107" t="s">
        <v>54</v>
      </c>
      <c r="I107">
        <v>1</v>
      </c>
      <c r="J107">
        <v>0</v>
      </c>
      <c r="K107">
        <v>0</v>
      </c>
      <c r="L107">
        <v>32.700000000000003</v>
      </c>
      <c r="M107" t="s">
        <v>1765</v>
      </c>
      <c r="N107" t="s">
        <v>35</v>
      </c>
      <c r="O107" t="s">
        <v>36</v>
      </c>
      <c r="P107">
        <v>33172</v>
      </c>
      <c r="Q107" t="s">
        <v>37</v>
      </c>
      <c r="R107" t="s">
        <v>38</v>
      </c>
      <c r="S107" t="s">
        <v>5061</v>
      </c>
      <c r="Y107" t="s">
        <v>44</v>
      </c>
    </row>
    <row r="108" spans="1:25" x14ac:dyDescent="0.25">
      <c r="A108" t="s">
        <v>49</v>
      </c>
      <c r="B108" t="s">
        <v>5060</v>
      </c>
      <c r="C108" t="s">
        <v>5040</v>
      </c>
      <c r="D108" t="s">
        <v>4715</v>
      </c>
      <c r="E108" t="s">
        <v>71</v>
      </c>
      <c r="F108" t="s">
        <v>4715</v>
      </c>
      <c r="G108" t="s">
        <v>4715</v>
      </c>
      <c r="H108" t="s">
        <v>54</v>
      </c>
      <c r="I108">
        <v>1</v>
      </c>
      <c r="J108">
        <v>0</v>
      </c>
      <c r="K108">
        <v>0</v>
      </c>
      <c r="L108">
        <v>35.4</v>
      </c>
      <c r="M108" t="s">
        <v>4745</v>
      </c>
      <c r="N108" t="s">
        <v>73</v>
      </c>
      <c r="O108" t="s">
        <v>74</v>
      </c>
      <c r="P108">
        <v>20176</v>
      </c>
      <c r="Q108" t="s">
        <v>37</v>
      </c>
      <c r="R108" t="s">
        <v>38</v>
      </c>
      <c r="Y108" t="s">
        <v>44</v>
      </c>
    </row>
    <row r="109" spans="1:25" x14ac:dyDescent="0.25">
      <c r="A109" t="s">
        <v>49</v>
      </c>
      <c r="B109" t="s">
        <v>5059</v>
      </c>
      <c r="C109" t="s">
        <v>5040</v>
      </c>
      <c r="D109" t="s">
        <v>4715</v>
      </c>
      <c r="E109" t="s">
        <v>71</v>
      </c>
      <c r="F109" t="s">
        <v>4715</v>
      </c>
      <c r="G109" t="s">
        <v>4715</v>
      </c>
      <c r="H109" t="s">
        <v>54</v>
      </c>
      <c r="I109">
        <v>1</v>
      </c>
      <c r="J109">
        <v>0</v>
      </c>
      <c r="K109">
        <v>0</v>
      </c>
      <c r="L109">
        <v>36.9</v>
      </c>
      <c r="M109" t="s">
        <v>5058</v>
      </c>
      <c r="N109" t="s">
        <v>123</v>
      </c>
      <c r="O109" t="s">
        <v>124</v>
      </c>
      <c r="P109">
        <v>91708</v>
      </c>
      <c r="Q109" t="s">
        <v>37</v>
      </c>
      <c r="R109" t="s">
        <v>38</v>
      </c>
      <c r="V109" t="s">
        <v>5057</v>
      </c>
      <c r="Y109" t="s">
        <v>44</v>
      </c>
    </row>
    <row r="110" spans="1:25" x14ac:dyDescent="0.25">
      <c r="A110" t="s">
        <v>49</v>
      </c>
      <c r="B110" t="s">
        <v>5056</v>
      </c>
      <c r="C110" t="s">
        <v>5040</v>
      </c>
      <c r="D110" t="s">
        <v>4715</v>
      </c>
      <c r="E110" t="s">
        <v>71</v>
      </c>
      <c r="F110" t="s">
        <v>4715</v>
      </c>
      <c r="G110" t="s">
        <v>4715</v>
      </c>
      <c r="H110" t="s">
        <v>54</v>
      </c>
      <c r="I110">
        <v>1</v>
      </c>
      <c r="J110">
        <v>0</v>
      </c>
      <c r="K110">
        <v>0</v>
      </c>
      <c r="L110">
        <v>40</v>
      </c>
      <c r="M110" t="s">
        <v>5055</v>
      </c>
      <c r="O110" t="s">
        <v>5054</v>
      </c>
      <c r="P110" t="s">
        <v>5053</v>
      </c>
      <c r="Q110" t="s">
        <v>37</v>
      </c>
      <c r="R110" t="s">
        <v>38</v>
      </c>
      <c r="Y110" t="s">
        <v>44</v>
      </c>
    </row>
    <row r="111" spans="1:25" x14ac:dyDescent="0.25">
      <c r="A111" t="s">
        <v>49</v>
      </c>
      <c r="B111" t="s">
        <v>5052</v>
      </c>
      <c r="C111" t="s">
        <v>5040</v>
      </c>
      <c r="D111" t="s">
        <v>4715</v>
      </c>
      <c r="E111" t="s">
        <v>71</v>
      </c>
      <c r="F111" t="s">
        <v>4715</v>
      </c>
      <c r="G111" t="s">
        <v>4715</v>
      </c>
      <c r="H111" t="s">
        <v>54</v>
      </c>
      <c r="I111">
        <v>1</v>
      </c>
      <c r="J111">
        <v>0</v>
      </c>
      <c r="K111">
        <v>0</v>
      </c>
      <c r="L111">
        <v>34</v>
      </c>
      <c r="M111" t="s">
        <v>5051</v>
      </c>
      <c r="N111" t="s">
        <v>128</v>
      </c>
      <c r="O111" t="s">
        <v>129</v>
      </c>
      <c r="P111">
        <v>76258</v>
      </c>
      <c r="Q111" t="s">
        <v>37</v>
      </c>
      <c r="R111" t="s">
        <v>38</v>
      </c>
      <c r="Y111" t="s">
        <v>44</v>
      </c>
    </row>
    <row r="112" spans="1:25" x14ac:dyDescent="0.25">
      <c r="A112" t="s">
        <v>49</v>
      </c>
      <c r="B112" t="s">
        <v>5050</v>
      </c>
      <c r="C112" t="s">
        <v>5040</v>
      </c>
      <c r="D112" t="s">
        <v>4715</v>
      </c>
      <c r="E112" t="s">
        <v>71</v>
      </c>
      <c r="F112" t="s">
        <v>4715</v>
      </c>
      <c r="G112" t="s">
        <v>4715</v>
      </c>
      <c r="H112" t="s">
        <v>54</v>
      </c>
      <c r="I112">
        <v>1</v>
      </c>
      <c r="J112">
        <v>0</v>
      </c>
      <c r="K112">
        <v>0</v>
      </c>
      <c r="L112">
        <v>36.1</v>
      </c>
      <c r="M112" t="s">
        <v>938</v>
      </c>
      <c r="N112" t="s">
        <v>123</v>
      </c>
      <c r="O112" t="s">
        <v>124</v>
      </c>
      <c r="P112">
        <v>92707</v>
      </c>
      <c r="Q112" t="s">
        <v>37</v>
      </c>
      <c r="R112" t="s">
        <v>38</v>
      </c>
      <c r="Y112" t="s">
        <v>44</v>
      </c>
    </row>
    <row r="113" spans="1:25" x14ac:dyDescent="0.25">
      <c r="A113" t="s">
        <v>49</v>
      </c>
      <c r="B113" t="s">
        <v>5049</v>
      </c>
      <c r="C113" t="s">
        <v>5040</v>
      </c>
      <c r="D113" t="s">
        <v>4715</v>
      </c>
      <c r="E113" t="s">
        <v>71</v>
      </c>
      <c r="F113" t="s">
        <v>4715</v>
      </c>
      <c r="G113" t="s">
        <v>4715</v>
      </c>
      <c r="H113" t="s">
        <v>54</v>
      </c>
      <c r="I113">
        <v>1</v>
      </c>
      <c r="J113">
        <v>0</v>
      </c>
      <c r="K113">
        <v>0</v>
      </c>
      <c r="L113">
        <v>40.9</v>
      </c>
      <c r="M113" t="s">
        <v>5048</v>
      </c>
      <c r="N113" t="s">
        <v>1682</v>
      </c>
      <c r="O113" t="s">
        <v>1683</v>
      </c>
      <c r="P113" t="s">
        <v>5047</v>
      </c>
      <c r="Q113" t="s">
        <v>37</v>
      </c>
      <c r="R113" t="s">
        <v>38</v>
      </c>
      <c r="Y113" t="s">
        <v>44</v>
      </c>
    </row>
    <row r="114" spans="1:25" x14ac:dyDescent="0.25">
      <c r="A114" t="s">
        <v>49</v>
      </c>
      <c r="B114" t="s">
        <v>5046</v>
      </c>
      <c r="C114" t="s">
        <v>5040</v>
      </c>
      <c r="D114" t="s">
        <v>4715</v>
      </c>
      <c r="E114" t="s">
        <v>71</v>
      </c>
      <c r="F114" t="s">
        <v>4715</v>
      </c>
      <c r="G114" t="s">
        <v>4715</v>
      </c>
      <c r="H114" t="s">
        <v>54</v>
      </c>
      <c r="I114">
        <v>1</v>
      </c>
      <c r="J114">
        <v>0</v>
      </c>
      <c r="K114">
        <v>0</v>
      </c>
      <c r="L114">
        <v>31.5</v>
      </c>
      <c r="M114" t="s">
        <v>1947</v>
      </c>
      <c r="O114" t="s">
        <v>5045</v>
      </c>
      <c r="P114">
        <v>97002</v>
      </c>
      <c r="Q114" t="s">
        <v>37</v>
      </c>
      <c r="R114" t="s">
        <v>38</v>
      </c>
      <c r="Y114" t="s">
        <v>44</v>
      </c>
    </row>
    <row r="115" spans="1:25" x14ac:dyDescent="0.25">
      <c r="A115" t="s">
        <v>49</v>
      </c>
      <c r="B115" t="s">
        <v>5044</v>
      </c>
      <c r="C115" t="s">
        <v>5040</v>
      </c>
      <c r="D115" t="s">
        <v>4715</v>
      </c>
      <c r="E115" t="s">
        <v>71</v>
      </c>
      <c r="F115" t="s">
        <v>4715</v>
      </c>
      <c r="G115" t="s">
        <v>4715</v>
      </c>
      <c r="H115" t="s">
        <v>54</v>
      </c>
      <c r="I115">
        <v>1</v>
      </c>
      <c r="J115">
        <v>0</v>
      </c>
      <c r="K115">
        <v>0</v>
      </c>
      <c r="L115">
        <v>39.200000000000003</v>
      </c>
      <c r="M115" t="s">
        <v>62</v>
      </c>
      <c r="N115" t="s">
        <v>35</v>
      </c>
      <c r="O115" t="s">
        <v>36</v>
      </c>
      <c r="P115">
        <v>33431</v>
      </c>
      <c r="Q115" t="s">
        <v>37</v>
      </c>
      <c r="R115" t="s">
        <v>38</v>
      </c>
      <c r="Y115" t="s">
        <v>44</v>
      </c>
    </row>
    <row r="116" spans="1:25" x14ac:dyDescent="0.25">
      <c r="A116" t="s">
        <v>49</v>
      </c>
      <c r="B116" t="s">
        <v>5043</v>
      </c>
      <c r="C116" t="s">
        <v>5040</v>
      </c>
      <c r="D116" t="s">
        <v>4715</v>
      </c>
      <c r="E116" t="s">
        <v>71</v>
      </c>
      <c r="F116" t="s">
        <v>4715</v>
      </c>
      <c r="G116" t="s">
        <v>4715</v>
      </c>
      <c r="H116" t="s">
        <v>54</v>
      </c>
      <c r="I116">
        <v>1</v>
      </c>
      <c r="J116">
        <v>0</v>
      </c>
      <c r="K116">
        <v>0</v>
      </c>
      <c r="L116">
        <v>41.1</v>
      </c>
      <c r="M116" t="s">
        <v>741</v>
      </c>
      <c r="N116" t="s">
        <v>128</v>
      </c>
      <c r="O116" t="s">
        <v>129</v>
      </c>
      <c r="P116" t="s">
        <v>5042</v>
      </c>
      <c r="Q116" t="s">
        <v>37</v>
      </c>
      <c r="R116" t="s">
        <v>38</v>
      </c>
      <c r="Y116" t="s">
        <v>44</v>
      </c>
    </row>
    <row r="117" spans="1:25" x14ac:dyDescent="0.25">
      <c r="A117" t="s">
        <v>49</v>
      </c>
      <c r="B117" t="s">
        <v>5041</v>
      </c>
      <c r="C117" t="s">
        <v>5040</v>
      </c>
      <c r="D117" t="s">
        <v>4715</v>
      </c>
      <c r="E117" t="s">
        <v>71</v>
      </c>
      <c r="F117" t="s">
        <v>4715</v>
      </c>
      <c r="G117" t="s">
        <v>4715</v>
      </c>
      <c r="H117" t="s">
        <v>54</v>
      </c>
      <c r="I117">
        <v>1</v>
      </c>
      <c r="J117">
        <v>0</v>
      </c>
      <c r="K117">
        <v>0</v>
      </c>
      <c r="L117">
        <v>32.4</v>
      </c>
      <c r="M117" t="s">
        <v>1301</v>
      </c>
      <c r="N117" t="s">
        <v>189</v>
      </c>
      <c r="O117" t="s">
        <v>190</v>
      </c>
      <c r="P117">
        <v>84103</v>
      </c>
      <c r="Q117" t="s">
        <v>37</v>
      </c>
      <c r="R117" t="s">
        <v>38</v>
      </c>
      <c r="Y117" t="s">
        <v>44</v>
      </c>
    </row>
    <row r="118" spans="1:25" x14ac:dyDescent="0.25">
      <c r="A118" t="s">
        <v>26</v>
      </c>
      <c r="B118" t="s">
        <v>1985</v>
      </c>
      <c r="C118" t="s">
        <v>5039</v>
      </c>
      <c r="D118">
        <v>505</v>
      </c>
      <c r="E118" t="s">
        <v>5038</v>
      </c>
      <c r="F118">
        <v>505</v>
      </c>
      <c r="G118" t="s">
        <v>5037</v>
      </c>
      <c r="I118">
        <v>0</v>
      </c>
      <c r="J118">
        <v>0</v>
      </c>
      <c r="K118">
        <v>0</v>
      </c>
      <c r="L118">
        <v>3.7</v>
      </c>
      <c r="M118" t="s">
        <v>1986</v>
      </c>
      <c r="Q118" t="s">
        <v>446</v>
      </c>
      <c r="R118" t="s">
        <v>439</v>
      </c>
      <c r="S118" t="s">
        <v>1987</v>
      </c>
      <c r="T118" t="s">
        <v>1988</v>
      </c>
      <c r="U118" t="s">
        <v>1989</v>
      </c>
      <c r="V118" t="s">
        <v>1990</v>
      </c>
      <c r="X118" t="s">
        <v>443</v>
      </c>
      <c r="Y118" t="s">
        <v>44</v>
      </c>
    </row>
    <row r="119" spans="1:25" x14ac:dyDescent="0.25">
      <c r="A119" t="s">
        <v>49</v>
      </c>
      <c r="B119" t="s">
        <v>5036</v>
      </c>
      <c r="C119" t="s">
        <v>51</v>
      </c>
      <c r="D119">
        <v>550</v>
      </c>
      <c r="E119" t="s">
        <v>5035</v>
      </c>
      <c r="F119">
        <v>550</v>
      </c>
      <c r="G119" t="s">
        <v>5034</v>
      </c>
      <c r="H119" t="s">
        <v>5033</v>
      </c>
      <c r="I119">
        <v>1</v>
      </c>
      <c r="J119">
        <v>0</v>
      </c>
      <c r="K119">
        <v>0</v>
      </c>
      <c r="L119">
        <v>21.2</v>
      </c>
      <c r="M119" t="s">
        <v>1190</v>
      </c>
      <c r="N119" t="s">
        <v>123</v>
      </c>
      <c r="O119" t="s">
        <v>124</v>
      </c>
      <c r="P119" t="s">
        <v>5032</v>
      </c>
      <c r="Q119" t="s">
        <v>37</v>
      </c>
      <c r="R119" t="s">
        <v>38</v>
      </c>
      <c r="Y119" t="s">
        <v>44</v>
      </c>
    </row>
    <row r="120" spans="1:25" x14ac:dyDescent="0.25">
      <c r="A120" t="s">
        <v>49</v>
      </c>
      <c r="B120" t="s">
        <v>5031</v>
      </c>
      <c r="C120" t="s">
        <v>51</v>
      </c>
      <c r="D120">
        <v>750</v>
      </c>
      <c r="E120" t="s">
        <v>5030</v>
      </c>
      <c r="F120">
        <v>750</v>
      </c>
      <c r="G120" t="s">
        <v>5029</v>
      </c>
      <c r="H120" t="s">
        <v>5028</v>
      </c>
      <c r="I120">
        <v>1</v>
      </c>
      <c r="J120">
        <v>0</v>
      </c>
      <c r="K120">
        <v>0</v>
      </c>
      <c r="L120">
        <v>23.5</v>
      </c>
      <c r="M120" t="s">
        <v>304</v>
      </c>
      <c r="N120" t="s">
        <v>128</v>
      </c>
      <c r="O120" t="s">
        <v>129</v>
      </c>
      <c r="P120" t="s">
        <v>5027</v>
      </c>
      <c r="Q120" t="s">
        <v>37</v>
      </c>
      <c r="R120" t="s">
        <v>38</v>
      </c>
      <c r="Y120" t="s">
        <v>44</v>
      </c>
    </row>
    <row r="121" spans="1:25" x14ac:dyDescent="0.25">
      <c r="A121" t="s">
        <v>49</v>
      </c>
      <c r="B121" t="s">
        <v>5026</v>
      </c>
      <c r="C121" t="s">
        <v>4717</v>
      </c>
      <c r="D121" t="s">
        <v>5025</v>
      </c>
      <c r="E121" t="s">
        <v>71</v>
      </c>
      <c r="F121" t="s">
        <v>5025</v>
      </c>
      <c r="G121" t="s">
        <v>5025</v>
      </c>
      <c r="H121" t="s">
        <v>5024</v>
      </c>
      <c r="I121">
        <v>1</v>
      </c>
      <c r="J121">
        <v>0</v>
      </c>
      <c r="K121">
        <v>0</v>
      </c>
      <c r="L121">
        <v>20.100000000000001</v>
      </c>
      <c r="M121" t="s">
        <v>1239</v>
      </c>
      <c r="N121" t="s">
        <v>128</v>
      </c>
      <c r="O121" t="s">
        <v>129</v>
      </c>
      <c r="P121">
        <v>78701</v>
      </c>
      <c r="Q121" t="s">
        <v>37</v>
      </c>
      <c r="R121" t="s">
        <v>38</v>
      </c>
      <c r="Y121" t="s">
        <v>44</v>
      </c>
    </row>
    <row r="122" spans="1:25" x14ac:dyDescent="0.25">
      <c r="A122" t="s">
        <v>49</v>
      </c>
      <c r="B122" t="s">
        <v>5023</v>
      </c>
      <c r="C122" t="s">
        <v>4717</v>
      </c>
      <c r="D122" t="s">
        <v>4715</v>
      </c>
      <c r="E122" t="s">
        <v>4716</v>
      </c>
      <c r="F122" t="s">
        <v>4715</v>
      </c>
      <c r="G122" t="s">
        <v>4714</v>
      </c>
      <c r="H122" t="s">
        <v>4167</v>
      </c>
      <c r="I122">
        <v>1</v>
      </c>
      <c r="J122">
        <v>0</v>
      </c>
      <c r="K122">
        <v>0</v>
      </c>
      <c r="L122">
        <v>16.7</v>
      </c>
      <c r="M122" t="s">
        <v>5022</v>
      </c>
      <c r="N122" t="s">
        <v>151</v>
      </c>
      <c r="O122" t="s">
        <v>152</v>
      </c>
      <c r="P122" t="s">
        <v>5021</v>
      </c>
      <c r="Q122" t="s">
        <v>37</v>
      </c>
      <c r="R122" t="s">
        <v>38</v>
      </c>
      <c r="Y122" t="s">
        <v>44</v>
      </c>
    </row>
    <row r="123" spans="1:25" x14ac:dyDescent="0.25">
      <c r="A123" t="s">
        <v>26</v>
      </c>
      <c r="B123" t="s">
        <v>3411</v>
      </c>
      <c r="C123" t="s">
        <v>4717</v>
      </c>
      <c r="D123" t="s">
        <v>4715</v>
      </c>
      <c r="E123" t="s">
        <v>4716</v>
      </c>
      <c r="F123" t="s">
        <v>4715</v>
      </c>
      <c r="G123" t="s">
        <v>4714</v>
      </c>
      <c r="H123" t="s">
        <v>4167</v>
      </c>
      <c r="I123">
        <v>1</v>
      </c>
      <c r="J123">
        <v>0</v>
      </c>
      <c r="K123">
        <v>0</v>
      </c>
      <c r="L123">
        <v>21.4</v>
      </c>
      <c r="M123" t="s">
        <v>3412</v>
      </c>
      <c r="N123" t="s">
        <v>1180</v>
      </c>
      <c r="O123" t="s">
        <v>1181</v>
      </c>
      <c r="P123" t="s">
        <v>3413</v>
      </c>
      <c r="Q123" t="s">
        <v>432</v>
      </c>
      <c r="R123" t="s">
        <v>38</v>
      </c>
      <c r="S123" t="s">
        <v>3414</v>
      </c>
      <c r="T123" t="s">
        <v>3415</v>
      </c>
      <c r="U123" t="s">
        <v>3416</v>
      </c>
      <c r="V123" t="s">
        <v>3417</v>
      </c>
      <c r="W123">
        <v>1994</v>
      </c>
      <c r="X123" t="s">
        <v>362</v>
      </c>
      <c r="Y123" t="s">
        <v>44</v>
      </c>
    </row>
    <row r="124" spans="1:25" x14ac:dyDescent="0.25">
      <c r="A124" t="s">
        <v>49</v>
      </c>
      <c r="B124" t="s">
        <v>5020</v>
      </c>
      <c r="C124" t="s">
        <v>4717</v>
      </c>
      <c r="D124" t="s">
        <v>4715</v>
      </c>
      <c r="E124" t="s">
        <v>4716</v>
      </c>
      <c r="F124" t="s">
        <v>4715</v>
      </c>
      <c r="G124" t="s">
        <v>4714</v>
      </c>
      <c r="H124" t="s">
        <v>4726</v>
      </c>
      <c r="I124">
        <v>1</v>
      </c>
      <c r="J124">
        <v>0</v>
      </c>
      <c r="K124">
        <v>0</v>
      </c>
      <c r="L124">
        <v>24</v>
      </c>
      <c r="M124" t="s">
        <v>5019</v>
      </c>
      <c r="P124">
        <v>74653</v>
      </c>
      <c r="Q124" t="s">
        <v>1836</v>
      </c>
      <c r="R124" t="s">
        <v>358</v>
      </c>
      <c r="S124">
        <f>49-49-7940-150</f>
        <v>-8090</v>
      </c>
      <c r="T124">
        <f>49-49-7940-151000</f>
        <v>-158940</v>
      </c>
      <c r="U124" t="s">
        <v>5018</v>
      </c>
      <c r="V124" t="s">
        <v>5017</v>
      </c>
      <c r="Y124" t="s">
        <v>44</v>
      </c>
    </row>
    <row r="125" spans="1:25" x14ac:dyDescent="0.25">
      <c r="A125" t="s">
        <v>49</v>
      </c>
      <c r="B125" t="s">
        <v>5016</v>
      </c>
      <c r="C125" t="s">
        <v>4717</v>
      </c>
      <c r="D125" t="s">
        <v>4715</v>
      </c>
      <c r="E125" t="s">
        <v>4716</v>
      </c>
      <c r="F125" t="s">
        <v>4715</v>
      </c>
      <c r="G125" t="s">
        <v>4714</v>
      </c>
      <c r="H125" t="s">
        <v>4726</v>
      </c>
      <c r="I125">
        <v>1</v>
      </c>
      <c r="J125">
        <v>0</v>
      </c>
      <c r="K125">
        <v>0</v>
      </c>
      <c r="L125">
        <v>23.2</v>
      </c>
      <c r="M125" t="s">
        <v>261</v>
      </c>
      <c r="N125" t="s">
        <v>182</v>
      </c>
      <c r="O125" t="s">
        <v>183</v>
      </c>
      <c r="P125" t="s">
        <v>1117</v>
      </c>
      <c r="Q125" t="s">
        <v>37</v>
      </c>
      <c r="R125" t="s">
        <v>38</v>
      </c>
      <c r="Y125" t="s">
        <v>44</v>
      </c>
    </row>
    <row r="126" spans="1:25" x14ac:dyDescent="0.25">
      <c r="A126" t="s">
        <v>49</v>
      </c>
      <c r="B126" t="s">
        <v>5015</v>
      </c>
      <c r="C126" t="s">
        <v>4717</v>
      </c>
      <c r="D126" t="s">
        <v>4715</v>
      </c>
      <c r="E126" t="s">
        <v>71</v>
      </c>
      <c r="F126" t="s">
        <v>4715</v>
      </c>
      <c r="G126" t="s">
        <v>4715</v>
      </c>
      <c r="H126" t="s">
        <v>54</v>
      </c>
      <c r="I126">
        <v>1</v>
      </c>
      <c r="J126">
        <v>0</v>
      </c>
      <c r="K126">
        <v>0</v>
      </c>
      <c r="L126">
        <v>28.8</v>
      </c>
      <c r="M126" t="s">
        <v>193</v>
      </c>
      <c r="Q126" t="s">
        <v>457</v>
      </c>
      <c r="R126" t="s">
        <v>383</v>
      </c>
      <c r="Y126" t="s">
        <v>44</v>
      </c>
    </row>
    <row r="127" spans="1:25" x14ac:dyDescent="0.25">
      <c r="A127" t="s">
        <v>49</v>
      </c>
      <c r="B127" t="s">
        <v>5014</v>
      </c>
      <c r="C127" t="s">
        <v>4717</v>
      </c>
      <c r="D127" t="s">
        <v>4715</v>
      </c>
      <c r="E127" t="s">
        <v>4716</v>
      </c>
      <c r="F127" t="s">
        <v>4715</v>
      </c>
      <c r="G127" t="s">
        <v>4714</v>
      </c>
      <c r="H127" t="s">
        <v>4726</v>
      </c>
      <c r="I127">
        <v>1</v>
      </c>
      <c r="J127">
        <v>0</v>
      </c>
      <c r="K127">
        <v>0</v>
      </c>
      <c r="L127">
        <v>24.2</v>
      </c>
      <c r="M127" t="s">
        <v>1622</v>
      </c>
      <c r="P127" t="s">
        <v>3274</v>
      </c>
      <c r="Q127" t="s">
        <v>432</v>
      </c>
      <c r="R127" t="s">
        <v>38</v>
      </c>
      <c r="Y127" t="s">
        <v>44</v>
      </c>
    </row>
    <row r="128" spans="1:25" x14ac:dyDescent="0.25">
      <c r="A128" t="s">
        <v>49</v>
      </c>
      <c r="B128" t="s">
        <v>5013</v>
      </c>
      <c r="C128" t="s">
        <v>4717</v>
      </c>
      <c r="D128" t="s">
        <v>4715</v>
      </c>
      <c r="E128" t="s">
        <v>4716</v>
      </c>
      <c r="F128" t="s">
        <v>4715</v>
      </c>
      <c r="G128" t="s">
        <v>4714</v>
      </c>
      <c r="H128" t="s">
        <v>4167</v>
      </c>
      <c r="I128">
        <v>1</v>
      </c>
      <c r="J128">
        <v>0</v>
      </c>
      <c r="K128">
        <v>0</v>
      </c>
      <c r="L128">
        <v>20.5</v>
      </c>
      <c r="M128" t="s">
        <v>1772</v>
      </c>
      <c r="N128" t="s">
        <v>805</v>
      </c>
      <c r="O128" t="s">
        <v>806</v>
      </c>
      <c r="P128" t="s">
        <v>5012</v>
      </c>
      <c r="Q128" t="s">
        <v>37</v>
      </c>
      <c r="R128" t="s">
        <v>38</v>
      </c>
      <c r="Y128" t="s">
        <v>44</v>
      </c>
    </row>
    <row r="129" spans="1:25" x14ac:dyDescent="0.25">
      <c r="A129" t="s">
        <v>49</v>
      </c>
      <c r="B129" t="s">
        <v>5011</v>
      </c>
      <c r="C129" t="s">
        <v>4717</v>
      </c>
      <c r="D129" t="s">
        <v>4715</v>
      </c>
      <c r="E129" t="s">
        <v>4716</v>
      </c>
      <c r="F129" t="s">
        <v>4715</v>
      </c>
      <c r="G129" t="s">
        <v>4714</v>
      </c>
      <c r="H129" t="s">
        <v>4167</v>
      </c>
      <c r="I129">
        <v>1</v>
      </c>
      <c r="J129">
        <v>0</v>
      </c>
      <c r="K129">
        <v>0</v>
      </c>
      <c r="L129">
        <v>21.6</v>
      </c>
      <c r="M129" t="s">
        <v>5010</v>
      </c>
      <c r="N129" t="s">
        <v>128</v>
      </c>
      <c r="O129" t="s">
        <v>129</v>
      </c>
      <c r="P129" t="s">
        <v>5009</v>
      </c>
      <c r="Q129" t="s">
        <v>37</v>
      </c>
      <c r="R129" t="s">
        <v>38</v>
      </c>
      <c r="S129" t="s">
        <v>5008</v>
      </c>
      <c r="T129" t="s">
        <v>5007</v>
      </c>
      <c r="Y129" t="s">
        <v>44</v>
      </c>
    </row>
    <row r="130" spans="1:25" x14ac:dyDescent="0.25">
      <c r="A130" t="s">
        <v>49</v>
      </c>
      <c r="B130" t="s">
        <v>5006</v>
      </c>
      <c r="C130" t="s">
        <v>4717</v>
      </c>
      <c r="D130" t="s">
        <v>4715</v>
      </c>
      <c r="E130" t="s">
        <v>71</v>
      </c>
      <c r="F130" t="s">
        <v>4715</v>
      </c>
      <c r="G130" t="s">
        <v>4715</v>
      </c>
      <c r="H130" t="s">
        <v>54</v>
      </c>
      <c r="I130">
        <v>1</v>
      </c>
      <c r="J130">
        <v>0</v>
      </c>
      <c r="K130">
        <v>0</v>
      </c>
      <c r="L130">
        <v>27.9</v>
      </c>
      <c r="M130" t="s">
        <v>5005</v>
      </c>
      <c r="N130" t="s">
        <v>128</v>
      </c>
      <c r="O130" t="s">
        <v>129</v>
      </c>
      <c r="P130">
        <v>78624</v>
      </c>
      <c r="Q130" t="s">
        <v>37</v>
      </c>
      <c r="R130" t="s">
        <v>38</v>
      </c>
      <c r="Y130" t="s">
        <v>44</v>
      </c>
    </row>
    <row r="131" spans="1:25" x14ac:dyDescent="0.25">
      <c r="A131" t="s">
        <v>49</v>
      </c>
      <c r="B131" t="s">
        <v>5004</v>
      </c>
      <c r="C131" t="s">
        <v>4717</v>
      </c>
      <c r="D131" t="s">
        <v>4715</v>
      </c>
      <c r="E131" t="s">
        <v>71</v>
      </c>
      <c r="F131" t="s">
        <v>4715</v>
      </c>
      <c r="G131" t="s">
        <v>4715</v>
      </c>
      <c r="H131" t="s">
        <v>54</v>
      </c>
      <c r="I131">
        <v>1</v>
      </c>
      <c r="J131">
        <v>0</v>
      </c>
      <c r="K131">
        <v>0</v>
      </c>
      <c r="L131">
        <v>29.2</v>
      </c>
      <c r="M131" t="s">
        <v>294</v>
      </c>
      <c r="N131" t="s">
        <v>123</v>
      </c>
      <c r="O131" t="s">
        <v>124</v>
      </c>
      <c r="P131" t="s">
        <v>5003</v>
      </c>
      <c r="Q131" t="s">
        <v>37</v>
      </c>
      <c r="R131" t="s">
        <v>38</v>
      </c>
      <c r="S131" t="s">
        <v>5002</v>
      </c>
      <c r="T131" t="s">
        <v>5001</v>
      </c>
      <c r="V131" t="s">
        <v>5000</v>
      </c>
      <c r="Y131" t="s">
        <v>44</v>
      </c>
    </row>
    <row r="132" spans="1:25" x14ac:dyDescent="0.25">
      <c r="A132" t="s">
        <v>49</v>
      </c>
      <c r="B132" t="s">
        <v>4999</v>
      </c>
      <c r="C132" t="s">
        <v>4717</v>
      </c>
      <c r="D132" t="s">
        <v>4715</v>
      </c>
      <c r="E132" t="s">
        <v>4716</v>
      </c>
      <c r="F132" t="s">
        <v>4715</v>
      </c>
      <c r="G132" t="s">
        <v>4714</v>
      </c>
      <c r="H132" t="s">
        <v>4167</v>
      </c>
      <c r="I132">
        <v>1</v>
      </c>
      <c r="J132">
        <v>0</v>
      </c>
      <c r="K132">
        <v>0</v>
      </c>
      <c r="L132">
        <v>22.3</v>
      </c>
      <c r="M132" t="s">
        <v>4998</v>
      </c>
      <c r="N132" t="s">
        <v>1175</v>
      </c>
      <c r="O132" t="s">
        <v>1176</v>
      </c>
      <c r="P132">
        <v>72501</v>
      </c>
      <c r="Q132" t="s">
        <v>37</v>
      </c>
      <c r="R132" t="s">
        <v>38</v>
      </c>
      <c r="S132" t="s">
        <v>4997</v>
      </c>
      <c r="V132" t="s">
        <v>4996</v>
      </c>
      <c r="Y132" t="s">
        <v>44</v>
      </c>
    </row>
    <row r="133" spans="1:25" x14ac:dyDescent="0.25">
      <c r="A133" t="s">
        <v>49</v>
      </c>
      <c r="B133" t="s">
        <v>4995</v>
      </c>
      <c r="C133" t="s">
        <v>4717</v>
      </c>
      <c r="D133" t="s">
        <v>4715</v>
      </c>
      <c r="E133" t="s">
        <v>4720</v>
      </c>
      <c r="F133" t="s">
        <v>4715</v>
      </c>
      <c r="G133" t="s">
        <v>4719</v>
      </c>
      <c r="H133" t="s">
        <v>4726</v>
      </c>
      <c r="I133">
        <v>1</v>
      </c>
      <c r="J133">
        <v>0</v>
      </c>
      <c r="K133">
        <v>0</v>
      </c>
      <c r="L133">
        <v>23.4</v>
      </c>
      <c r="M133" t="s">
        <v>741</v>
      </c>
      <c r="O133" t="s">
        <v>4994</v>
      </c>
      <c r="P133" t="s">
        <v>4993</v>
      </c>
      <c r="Q133" t="s">
        <v>37</v>
      </c>
      <c r="R133" t="s">
        <v>38</v>
      </c>
      <c r="Y133" t="s">
        <v>44</v>
      </c>
    </row>
    <row r="134" spans="1:25" x14ac:dyDescent="0.25">
      <c r="A134" t="s">
        <v>49</v>
      </c>
      <c r="B134" t="s">
        <v>1373</v>
      </c>
      <c r="C134" t="s">
        <v>4717</v>
      </c>
      <c r="D134" t="s">
        <v>4715</v>
      </c>
      <c r="E134" t="s">
        <v>4716</v>
      </c>
      <c r="F134" t="s">
        <v>4715</v>
      </c>
      <c r="G134" t="s">
        <v>4714</v>
      </c>
      <c r="H134" t="s">
        <v>4726</v>
      </c>
      <c r="I134">
        <v>1</v>
      </c>
      <c r="J134">
        <v>0</v>
      </c>
      <c r="K134">
        <v>0</v>
      </c>
      <c r="L134">
        <v>24.5</v>
      </c>
      <c r="M134" t="s">
        <v>1374</v>
      </c>
      <c r="N134" t="s">
        <v>73</v>
      </c>
      <c r="O134" t="s">
        <v>74</v>
      </c>
      <c r="P134" t="s">
        <v>1375</v>
      </c>
      <c r="Q134" t="s">
        <v>37</v>
      </c>
      <c r="R134" t="s">
        <v>38</v>
      </c>
      <c r="S134" t="s">
        <v>1376</v>
      </c>
      <c r="V134" t="s">
        <v>1377</v>
      </c>
      <c r="Y134" t="s">
        <v>44</v>
      </c>
    </row>
    <row r="135" spans="1:25" x14ac:dyDescent="0.25">
      <c r="A135" t="s">
        <v>49</v>
      </c>
      <c r="B135" t="s">
        <v>4992</v>
      </c>
      <c r="C135" t="s">
        <v>4717</v>
      </c>
      <c r="D135" t="s">
        <v>4715</v>
      </c>
      <c r="E135" t="s">
        <v>71</v>
      </c>
      <c r="F135" t="s">
        <v>4715</v>
      </c>
      <c r="G135" t="s">
        <v>4715</v>
      </c>
      <c r="H135" t="s">
        <v>54</v>
      </c>
      <c r="I135">
        <v>1</v>
      </c>
      <c r="J135">
        <v>0</v>
      </c>
      <c r="K135">
        <v>0</v>
      </c>
      <c r="L135">
        <v>27.7</v>
      </c>
      <c r="M135" t="s">
        <v>4991</v>
      </c>
      <c r="N135" t="s">
        <v>151</v>
      </c>
      <c r="O135" t="s">
        <v>152</v>
      </c>
      <c r="P135" t="s">
        <v>4990</v>
      </c>
      <c r="Q135" t="s">
        <v>37</v>
      </c>
      <c r="R135" t="s">
        <v>38</v>
      </c>
      <c r="Y135" t="s">
        <v>44</v>
      </c>
    </row>
    <row r="136" spans="1:25" x14ac:dyDescent="0.25">
      <c r="A136" t="s">
        <v>49</v>
      </c>
      <c r="B136" t="s">
        <v>4989</v>
      </c>
      <c r="C136" t="s">
        <v>4717</v>
      </c>
      <c r="D136" t="s">
        <v>4715</v>
      </c>
      <c r="E136" t="s">
        <v>4716</v>
      </c>
      <c r="F136" t="s">
        <v>4715</v>
      </c>
      <c r="G136" t="s">
        <v>4714</v>
      </c>
      <c r="H136" t="s">
        <v>4167</v>
      </c>
      <c r="I136">
        <v>1</v>
      </c>
      <c r="J136">
        <v>0</v>
      </c>
      <c r="K136">
        <v>0</v>
      </c>
      <c r="L136">
        <v>16.5</v>
      </c>
      <c r="M136" t="s">
        <v>1250</v>
      </c>
      <c r="N136" t="s">
        <v>2034</v>
      </c>
      <c r="O136" t="s">
        <v>2035</v>
      </c>
      <c r="P136">
        <v>43201</v>
      </c>
      <c r="Q136" t="s">
        <v>37</v>
      </c>
      <c r="R136" t="s">
        <v>38</v>
      </c>
      <c r="Y136" t="s">
        <v>44</v>
      </c>
    </row>
    <row r="137" spans="1:25" x14ac:dyDescent="0.25">
      <c r="A137" t="s">
        <v>49</v>
      </c>
      <c r="B137" t="s">
        <v>4988</v>
      </c>
      <c r="C137" t="s">
        <v>4717</v>
      </c>
      <c r="D137" t="s">
        <v>4715</v>
      </c>
      <c r="E137" t="s">
        <v>4716</v>
      </c>
      <c r="F137" t="s">
        <v>4715</v>
      </c>
      <c r="G137" t="s">
        <v>4714</v>
      </c>
      <c r="H137" t="s">
        <v>4167</v>
      </c>
      <c r="I137">
        <v>1</v>
      </c>
      <c r="J137">
        <v>0</v>
      </c>
      <c r="K137">
        <v>0</v>
      </c>
      <c r="L137">
        <v>20.2</v>
      </c>
      <c r="M137" t="s">
        <v>1250</v>
      </c>
      <c r="N137" t="s">
        <v>2034</v>
      </c>
      <c r="O137" t="s">
        <v>2035</v>
      </c>
      <c r="P137" t="s">
        <v>4987</v>
      </c>
      <c r="Q137" t="s">
        <v>37</v>
      </c>
      <c r="R137" t="s">
        <v>38</v>
      </c>
      <c r="S137" t="s">
        <v>4986</v>
      </c>
      <c r="V137" t="s">
        <v>4985</v>
      </c>
      <c r="Y137" t="s">
        <v>44</v>
      </c>
    </row>
    <row r="138" spans="1:25" x14ac:dyDescent="0.25">
      <c r="A138" t="s">
        <v>49</v>
      </c>
      <c r="B138" t="s">
        <v>4984</v>
      </c>
      <c r="C138" t="s">
        <v>4717</v>
      </c>
      <c r="D138" t="s">
        <v>4715</v>
      </c>
      <c r="E138" t="s">
        <v>4716</v>
      </c>
      <c r="F138" t="s">
        <v>4715</v>
      </c>
      <c r="G138" t="s">
        <v>4714</v>
      </c>
      <c r="H138" t="s">
        <v>4167</v>
      </c>
      <c r="I138">
        <v>1</v>
      </c>
      <c r="J138">
        <v>0</v>
      </c>
      <c r="K138">
        <v>0</v>
      </c>
      <c r="L138">
        <v>19.2</v>
      </c>
      <c r="M138" t="s">
        <v>4983</v>
      </c>
      <c r="N138" t="s">
        <v>35</v>
      </c>
      <c r="O138" t="s">
        <v>36</v>
      </c>
      <c r="P138">
        <v>33767</v>
      </c>
      <c r="Q138" t="s">
        <v>37</v>
      </c>
      <c r="R138" t="s">
        <v>38</v>
      </c>
      <c r="Y138" t="s">
        <v>44</v>
      </c>
    </row>
    <row r="139" spans="1:25" x14ac:dyDescent="0.25">
      <c r="A139" t="s">
        <v>49</v>
      </c>
      <c r="B139" t="s">
        <v>4982</v>
      </c>
      <c r="C139" t="s">
        <v>4717</v>
      </c>
      <c r="D139" t="s">
        <v>4715</v>
      </c>
      <c r="E139" t="s">
        <v>4716</v>
      </c>
      <c r="F139" t="s">
        <v>4715</v>
      </c>
      <c r="G139" t="s">
        <v>4714</v>
      </c>
      <c r="H139" t="s">
        <v>4726</v>
      </c>
      <c r="I139">
        <v>1</v>
      </c>
      <c r="J139">
        <v>0</v>
      </c>
      <c r="K139">
        <v>0</v>
      </c>
      <c r="L139">
        <v>24.6</v>
      </c>
      <c r="M139" t="s">
        <v>4331</v>
      </c>
      <c r="O139" t="s">
        <v>4981</v>
      </c>
      <c r="P139" t="s">
        <v>4980</v>
      </c>
      <c r="Q139" t="s">
        <v>37</v>
      </c>
      <c r="R139" t="s">
        <v>38</v>
      </c>
      <c r="Y139" t="s">
        <v>44</v>
      </c>
    </row>
    <row r="140" spans="1:25" x14ac:dyDescent="0.25">
      <c r="A140" t="s">
        <v>49</v>
      </c>
      <c r="B140" t="s">
        <v>4979</v>
      </c>
      <c r="C140" t="s">
        <v>4717</v>
      </c>
      <c r="D140" t="s">
        <v>4715</v>
      </c>
      <c r="E140" t="s">
        <v>4716</v>
      </c>
      <c r="F140" t="s">
        <v>4715</v>
      </c>
      <c r="G140" t="s">
        <v>4714</v>
      </c>
      <c r="H140" t="s">
        <v>4726</v>
      </c>
      <c r="I140">
        <v>1</v>
      </c>
      <c r="J140">
        <v>0</v>
      </c>
      <c r="K140">
        <v>0</v>
      </c>
      <c r="L140">
        <v>23.6</v>
      </c>
      <c r="M140" t="s">
        <v>4978</v>
      </c>
      <c r="N140" t="s">
        <v>805</v>
      </c>
      <c r="O140" t="s">
        <v>806</v>
      </c>
      <c r="P140" t="s">
        <v>4977</v>
      </c>
      <c r="Q140" t="s">
        <v>37</v>
      </c>
      <c r="R140" t="s">
        <v>38</v>
      </c>
      <c r="Y140" t="s">
        <v>44</v>
      </c>
    </row>
    <row r="141" spans="1:25" x14ac:dyDescent="0.25">
      <c r="A141" t="s">
        <v>65</v>
      </c>
      <c r="B141" t="s">
        <v>4976</v>
      </c>
      <c r="C141" t="s">
        <v>4717</v>
      </c>
      <c r="D141" t="s">
        <v>4715</v>
      </c>
      <c r="E141" t="s">
        <v>71</v>
      </c>
      <c r="F141" t="s">
        <v>4715</v>
      </c>
      <c r="G141" t="s">
        <v>4715</v>
      </c>
      <c r="I141">
        <v>1</v>
      </c>
      <c r="J141" t="s">
        <v>71</v>
      </c>
      <c r="K141" t="s">
        <v>71</v>
      </c>
      <c r="L141">
        <v>0</v>
      </c>
      <c r="M141" t="s">
        <v>4975</v>
      </c>
      <c r="Q141" t="s">
        <v>4974</v>
      </c>
      <c r="R141" t="s">
        <v>383</v>
      </c>
      <c r="S141" t="s">
        <v>4973</v>
      </c>
      <c r="X141" t="s">
        <v>78</v>
      </c>
      <c r="Y141" t="s">
        <v>44</v>
      </c>
    </row>
    <row r="142" spans="1:25" x14ac:dyDescent="0.25">
      <c r="A142" t="s">
        <v>49</v>
      </c>
      <c r="B142" t="s">
        <v>4972</v>
      </c>
      <c r="C142" t="s">
        <v>4717</v>
      </c>
      <c r="D142" t="s">
        <v>4715</v>
      </c>
      <c r="E142" t="s">
        <v>4716</v>
      </c>
      <c r="F142" t="s">
        <v>4715</v>
      </c>
      <c r="G142" t="s">
        <v>4714</v>
      </c>
      <c r="H142" t="s">
        <v>4167</v>
      </c>
      <c r="I142">
        <v>1</v>
      </c>
      <c r="J142">
        <v>0</v>
      </c>
      <c r="K142">
        <v>0</v>
      </c>
      <c r="L142">
        <v>21.5</v>
      </c>
      <c r="M142" t="s">
        <v>193</v>
      </c>
      <c r="N142" t="s">
        <v>182</v>
      </c>
      <c r="O142" t="s">
        <v>183</v>
      </c>
      <c r="Q142" t="s">
        <v>37</v>
      </c>
      <c r="R142" t="s">
        <v>38</v>
      </c>
      <c r="Y142" t="s">
        <v>44</v>
      </c>
    </row>
    <row r="143" spans="1:25" x14ac:dyDescent="0.25">
      <c r="A143" t="s">
        <v>49</v>
      </c>
      <c r="B143" t="s">
        <v>4971</v>
      </c>
      <c r="C143" t="s">
        <v>4717</v>
      </c>
      <c r="D143" t="s">
        <v>4715</v>
      </c>
      <c r="E143" t="s">
        <v>4716</v>
      </c>
      <c r="F143" t="s">
        <v>4715</v>
      </c>
      <c r="G143" t="s">
        <v>4714</v>
      </c>
      <c r="H143" t="s">
        <v>4726</v>
      </c>
      <c r="I143">
        <v>1</v>
      </c>
      <c r="J143">
        <v>0</v>
      </c>
      <c r="K143">
        <v>0</v>
      </c>
      <c r="L143">
        <v>24.3</v>
      </c>
      <c r="M143" t="s">
        <v>304</v>
      </c>
      <c r="N143" t="s">
        <v>128</v>
      </c>
      <c r="O143" t="s">
        <v>129</v>
      </c>
      <c r="P143" t="s">
        <v>4970</v>
      </c>
      <c r="Q143" t="s">
        <v>37</v>
      </c>
      <c r="R143" t="s">
        <v>38</v>
      </c>
      <c r="Y143" t="s">
        <v>44</v>
      </c>
    </row>
    <row r="144" spans="1:25" x14ac:dyDescent="0.25">
      <c r="A144" t="s">
        <v>49</v>
      </c>
      <c r="B144" t="s">
        <v>4969</v>
      </c>
      <c r="C144" t="s">
        <v>4717</v>
      </c>
      <c r="D144" t="s">
        <v>4715</v>
      </c>
      <c r="E144" t="s">
        <v>4716</v>
      </c>
      <c r="F144" t="s">
        <v>4715</v>
      </c>
      <c r="G144" t="s">
        <v>4714</v>
      </c>
      <c r="H144" t="s">
        <v>4726</v>
      </c>
      <c r="I144">
        <v>1</v>
      </c>
      <c r="J144">
        <v>0</v>
      </c>
      <c r="K144">
        <v>0</v>
      </c>
      <c r="L144">
        <v>24.1</v>
      </c>
      <c r="M144" t="s">
        <v>193</v>
      </c>
      <c r="N144" t="s">
        <v>255</v>
      </c>
      <c r="O144" t="s">
        <v>256</v>
      </c>
      <c r="Q144" t="s">
        <v>37</v>
      </c>
      <c r="R144" t="s">
        <v>38</v>
      </c>
      <c r="Y144" t="s">
        <v>44</v>
      </c>
    </row>
    <row r="145" spans="1:25" x14ac:dyDescent="0.25">
      <c r="A145" t="s">
        <v>49</v>
      </c>
      <c r="B145" t="s">
        <v>4968</v>
      </c>
      <c r="C145" t="s">
        <v>4717</v>
      </c>
      <c r="D145" t="s">
        <v>4715</v>
      </c>
      <c r="E145" t="s">
        <v>71</v>
      </c>
      <c r="F145" t="s">
        <v>4715</v>
      </c>
      <c r="G145" t="s">
        <v>4715</v>
      </c>
      <c r="H145" t="s">
        <v>54</v>
      </c>
      <c r="I145">
        <v>1</v>
      </c>
      <c r="J145">
        <v>0</v>
      </c>
      <c r="K145">
        <v>0</v>
      </c>
      <c r="L145">
        <v>28.7</v>
      </c>
      <c r="M145" t="s">
        <v>403</v>
      </c>
      <c r="N145" t="s">
        <v>135</v>
      </c>
      <c r="O145" t="s">
        <v>136</v>
      </c>
      <c r="P145">
        <v>2110</v>
      </c>
      <c r="Q145" t="s">
        <v>37</v>
      </c>
      <c r="R145" t="s">
        <v>38</v>
      </c>
      <c r="Y145" t="s">
        <v>44</v>
      </c>
    </row>
    <row r="146" spans="1:25" x14ac:dyDescent="0.25">
      <c r="A146" t="s">
        <v>49</v>
      </c>
      <c r="B146" t="s">
        <v>4967</v>
      </c>
      <c r="C146" t="s">
        <v>4717</v>
      </c>
      <c r="D146" t="s">
        <v>4715</v>
      </c>
      <c r="E146" t="s">
        <v>71</v>
      </c>
      <c r="F146" t="s">
        <v>4715</v>
      </c>
      <c r="G146" t="s">
        <v>4715</v>
      </c>
      <c r="H146" t="s">
        <v>54</v>
      </c>
      <c r="I146">
        <v>1</v>
      </c>
      <c r="J146">
        <v>0</v>
      </c>
      <c r="K146">
        <v>0</v>
      </c>
      <c r="L146">
        <v>30.6</v>
      </c>
      <c r="M146" t="s">
        <v>4966</v>
      </c>
      <c r="N146" t="s">
        <v>35</v>
      </c>
      <c r="O146" t="s">
        <v>36</v>
      </c>
      <c r="P146">
        <v>33767</v>
      </c>
      <c r="Q146" t="s">
        <v>37</v>
      </c>
      <c r="R146" t="s">
        <v>38</v>
      </c>
      <c r="Y146" t="s">
        <v>44</v>
      </c>
    </row>
    <row r="147" spans="1:25" x14ac:dyDescent="0.25">
      <c r="A147" t="s">
        <v>49</v>
      </c>
      <c r="B147" t="s">
        <v>4965</v>
      </c>
      <c r="C147" t="s">
        <v>4717</v>
      </c>
      <c r="D147" t="s">
        <v>4715</v>
      </c>
      <c r="E147" t="s">
        <v>71</v>
      </c>
      <c r="F147" t="s">
        <v>4715</v>
      </c>
      <c r="G147" t="s">
        <v>4715</v>
      </c>
      <c r="H147" t="s">
        <v>54</v>
      </c>
      <c r="I147">
        <v>1</v>
      </c>
      <c r="J147">
        <v>0</v>
      </c>
      <c r="K147">
        <v>0</v>
      </c>
      <c r="L147">
        <v>30.2</v>
      </c>
      <c r="M147" t="s">
        <v>4964</v>
      </c>
      <c r="N147" t="s">
        <v>4963</v>
      </c>
      <c r="O147" t="s">
        <v>4962</v>
      </c>
      <c r="P147">
        <v>51106</v>
      </c>
      <c r="Q147" t="s">
        <v>37</v>
      </c>
      <c r="R147" t="s">
        <v>38</v>
      </c>
      <c r="Y147" t="s">
        <v>44</v>
      </c>
    </row>
    <row r="148" spans="1:25" x14ac:dyDescent="0.25">
      <c r="A148" t="s">
        <v>49</v>
      </c>
      <c r="B148" t="s">
        <v>4961</v>
      </c>
      <c r="C148" t="s">
        <v>4717</v>
      </c>
      <c r="D148" t="s">
        <v>4715</v>
      </c>
      <c r="E148" t="s">
        <v>4716</v>
      </c>
      <c r="F148" t="s">
        <v>4715</v>
      </c>
      <c r="G148" t="s">
        <v>4714</v>
      </c>
      <c r="H148" t="s">
        <v>4167</v>
      </c>
      <c r="I148">
        <v>1</v>
      </c>
      <c r="J148">
        <v>0</v>
      </c>
      <c r="K148">
        <v>0</v>
      </c>
      <c r="L148">
        <v>17.2</v>
      </c>
      <c r="M148" t="s">
        <v>193</v>
      </c>
      <c r="Q148" t="s">
        <v>37</v>
      </c>
      <c r="R148" t="s">
        <v>38</v>
      </c>
      <c r="Y148" t="s">
        <v>44</v>
      </c>
    </row>
    <row r="149" spans="1:25" x14ac:dyDescent="0.25">
      <c r="A149" t="s">
        <v>49</v>
      </c>
      <c r="B149" t="s">
        <v>4960</v>
      </c>
      <c r="C149" t="s">
        <v>4717</v>
      </c>
      <c r="D149" t="s">
        <v>4715</v>
      </c>
      <c r="E149" t="s">
        <v>4716</v>
      </c>
      <c r="F149" t="s">
        <v>4715</v>
      </c>
      <c r="G149" t="s">
        <v>4714</v>
      </c>
      <c r="H149" t="s">
        <v>4167</v>
      </c>
      <c r="I149">
        <v>1</v>
      </c>
      <c r="J149">
        <v>0</v>
      </c>
      <c r="K149">
        <v>0</v>
      </c>
      <c r="L149">
        <v>21.5</v>
      </c>
      <c r="M149" t="s">
        <v>4959</v>
      </c>
      <c r="N149" t="s">
        <v>277</v>
      </c>
      <c r="O149" t="s">
        <v>278</v>
      </c>
      <c r="P149" t="s">
        <v>4958</v>
      </c>
      <c r="Q149" t="s">
        <v>37</v>
      </c>
      <c r="R149" t="s">
        <v>38</v>
      </c>
      <c r="S149" t="s">
        <v>4957</v>
      </c>
      <c r="Y149" t="s">
        <v>44</v>
      </c>
    </row>
    <row r="150" spans="1:25" x14ac:dyDescent="0.25">
      <c r="A150" t="s">
        <v>65</v>
      </c>
      <c r="B150" t="s">
        <v>4956</v>
      </c>
      <c r="C150" t="s">
        <v>4717</v>
      </c>
      <c r="D150" t="s">
        <v>4715</v>
      </c>
      <c r="E150" t="s">
        <v>71</v>
      </c>
      <c r="F150" t="s">
        <v>4715</v>
      </c>
      <c r="G150" t="s">
        <v>4715</v>
      </c>
      <c r="I150">
        <v>2</v>
      </c>
      <c r="J150" t="s">
        <v>71</v>
      </c>
      <c r="K150" t="s">
        <v>71</v>
      </c>
      <c r="L150">
        <v>0</v>
      </c>
      <c r="M150" t="s">
        <v>4955</v>
      </c>
      <c r="Q150" t="s">
        <v>4954</v>
      </c>
      <c r="R150" t="s">
        <v>383</v>
      </c>
      <c r="X150" t="s">
        <v>78</v>
      </c>
      <c r="Y150" t="s">
        <v>44</v>
      </c>
    </row>
    <row r="151" spans="1:25" x14ac:dyDescent="0.25">
      <c r="A151" t="s">
        <v>49</v>
      </c>
      <c r="B151" t="s">
        <v>4953</v>
      </c>
      <c r="C151" t="s">
        <v>4717</v>
      </c>
      <c r="D151" t="s">
        <v>4715</v>
      </c>
      <c r="E151" t="s">
        <v>4716</v>
      </c>
      <c r="F151" t="s">
        <v>4715</v>
      </c>
      <c r="G151" t="s">
        <v>4714</v>
      </c>
      <c r="H151" t="s">
        <v>4726</v>
      </c>
      <c r="I151">
        <v>1</v>
      </c>
      <c r="J151">
        <v>0</v>
      </c>
      <c r="K151">
        <v>0</v>
      </c>
      <c r="L151">
        <v>23.6</v>
      </c>
      <c r="M151" t="s">
        <v>1387</v>
      </c>
      <c r="N151" t="s">
        <v>301</v>
      </c>
      <c r="O151" t="s">
        <v>302</v>
      </c>
      <c r="P151" t="s">
        <v>4952</v>
      </c>
      <c r="Q151" t="s">
        <v>37</v>
      </c>
      <c r="R151" t="s">
        <v>38</v>
      </c>
      <c r="Y151" t="s">
        <v>44</v>
      </c>
    </row>
    <row r="152" spans="1:25" x14ac:dyDescent="0.25">
      <c r="A152" t="s">
        <v>49</v>
      </c>
      <c r="B152" t="s">
        <v>4951</v>
      </c>
      <c r="C152" t="s">
        <v>4717</v>
      </c>
      <c r="D152" t="s">
        <v>4715</v>
      </c>
      <c r="E152" t="s">
        <v>4716</v>
      </c>
      <c r="F152" t="s">
        <v>4715</v>
      </c>
      <c r="G152" t="s">
        <v>4714</v>
      </c>
      <c r="H152" t="s">
        <v>4167</v>
      </c>
      <c r="I152">
        <v>1</v>
      </c>
      <c r="J152">
        <v>0</v>
      </c>
      <c r="K152">
        <v>0</v>
      </c>
      <c r="L152">
        <v>21.7</v>
      </c>
      <c r="M152" t="s">
        <v>593</v>
      </c>
      <c r="N152" t="s">
        <v>805</v>
      </c>
      <c r="O152" t="s">
        <v>806</v>
      </c>
      <c r="P152">
        <v>60631</v>
      </c>
      <c r="Q152" t="s">
        <v>37</v>
      </c>
      <c r="R152" t="s">
        <v>38</v>
      </c>
      <c r="Y152" t="s">
        <v>44</v>
      </c>
    </row>
    <row r="153" spans="1:25" x14ac:dyDescent="0.25">
      <c r="A153" t="s">
        <v>49</v>
      </c>
      <c r="B153" t="s">
        <v>4950</v>
      </c>
      <c r="C153" t="s">
        <v>4717</v>
      </c>
      <c r="D153" t="s">
        <v>4715</v>
      </c>
      <c r="E153" t="s">
        <v>71</v>
      </c>
      <c r="F153" t="s">
        <v>4715</v>
      </c>
      <c r="G153" t="s">
        <v>4715</v>
      </c>
      <c r="H153" t="s">
        <v>54</v>
      </c>
      <c r="I153">
        <v>1</v>
      </c>
      <c r="J153">
        <v>0</v>
      </c>
      <c r="K153">
        <v>0</v>
      </c>
      <c r="L153">
        <v>28.6</v>
      </c>
      <c r="M153" t="s">
        <v>1914</v>
      </c>
      <c r="N153" t="s">
        <v>555</v>
      </c>
      <c r="O153" t="s">
        <v>556</v>
      </c>
      <c r="P153" t="s">
        <v>4949</v>
      </c>
      <c r="Q153" t="s">
        <v>37</v>
      </c>
      <c r="R153" t="s">
        <v>38</v>
      </c>
      <c r="Y153" t="s">
        <v>44</v>
      </c>
    </row>
    <row r="154" spans="1:25" x14ac:dyDescent="0.25">
      <c r="A154" t="s">
        <v>49</v>
      </c>
      <c r="B154" t="s">
        <v>4948</v>
      </c>
      <c r="C154" t="s">
        <v>4717</v>
      </c>
      <c r="D154" t="s">
        <v>4715</v>
      </c>
      <c r="E154" t="s">
        <v>4716</v>
      </c>
      <c r="F154" t="s">
        <v>4715</v>
      </c>
      <c r="G154" t="s">
        <v>4714</v>
      </c>
      <c r="H154" t="s">
        <v>4167</v>
      </c>
      <c r="I154">
        <v>1</v>
      </c>
      <c r="J154">
        <v>0</v>
      </c>
      <c r="K154">
        <v>0</v>
      </c>
      <c r="L154">
        <v>18.2</v>
      </c>
      <c r="M154" t="s">
        <v>1241</v>
      </c>
      <c r="N154" t="s">
        <v>228</v>
      </c>
      <c r="O154" t="s">
        <v>229</v>
      </c>
      <c r="P154" t="s">
        <v>4947</v>
      </c>
      <c r="Q154" t="s">
        <v>37</v>
      </c>
      <c r="R154" t="s">
        <v>38</v>
      </c>
      <c r="Y154" t="s">
        <v>44</v>
      </c>
    </row>
    <row r="155" spans="1:25" x14ac:dyDescent="0.25">
      <c r="A155" t="s">
        <v>49</v>
      </c>
      <c r="B155" t="s">
        <v>4946</v>
      </c>
      <c r="C155" t="s">
        <v>4717</v>
      </c>
      <c r="D155" t="s">
        <v>4715</v>
      </c>
      <c r="E155" t="s">
        <v>71</v>
      </c>
      <c r="F155" t="s">
        <v>4715</v>
      </c>
      <c r="G155" t="s">
        <v>4715</v>
      </c>
      <c r="H155" t="s">
        <v>54</v>
      </c>
      <c r="I155">
        <v>1</v>
      </c>
      <c r="J155">
        <v>0</v>
      </c>
      <c r="K155">
        <v>0</v>
      </c>
      <c r="L155">
        <v>26.4</v>
      </c>
      <c r="M155" t="s">
        <v>4945</v>
      </c>
      <c r="N155" t="s">
        <v>128</v>
      </c>
      <c r="O155" t="s">
        <v>129</v>
      </c>
      <c r="P155">
        <v>76712</v>
      </c>
      <c r="Q155" t="s">
        <v>37</v>
      </c>
      <c r="R155" t="s">
        <v>38</v>
      </c>
      <c r="Y155" t="s">
        <v>44</v>
      </c>
    </row>
    <row r="156" spans="1:25" x14ac:dyDescent="0.25">
      <c r="A156" t="s">
        <v>49</v>
      </c>
      <c r="B156" t="s">
        <v>4944</v>
      </c>
      <c r="C156" t="s">
        <v>4717</v>
      </c>
      <c r="D156" t="s">
        <v>4715</v>
      </c>
      <c r="E156" t="s">
        <v>71</v>
      </c>
      <c r="F156" t="s">
        <v>4715</v>
      </c>
      <c r="G156" t="s">
        <v>4715</v>
      </c>
      <c r="H156" t="s">
        <v>54</v>
      </c>
      <c r="I156">
        <v>1</v>
      </c>
      <c r="J156">
        <v>0</v>
      </c>
      <c r="K156">
        <v>0</v>
      </c>
      <c r="L156">
        <v>27.1</v>
      </c>
      <c r="M156" t="s">
        <v>573</v>
      </c>
      <c r="N156" t="s">
        <v>35</v>
      </c>
      <c r="O156" t="s">
        <v>36</v>
      </c>
      <c r="P156">
        <v>33137</v>
      </c>
      <c r="Q156" t="s">
        <v>37</v>
      </c>
      <c r="R156" t="s">
        <v>38</v>
      </c>
      <c r="Y156" t="s">
        <v>44</v>
      </c>
    </row>
    <row r="157" spans="1:25" x14ac:dyDescent="0.25">
      <c r="A157" t="s">
        <v>49</v>
      </c>
      <c r="B157" t="s">
        <v>4943</v>
      </c>
      <c r="C157" t="s">
        <v>4717</v>
      </c>
      <c r="D157" t="s">
        <v>4715</v>
      </c>
      <c r="E157" t="s">
        <v>71</v>
      </c>
      <c r="F157" t="s">
        <v>4715</v>
      </c>
      <c r="G157" t="s">
        <v>4715</v>
      </c>
      <c r="H157" t="s">
        <v>54</v>
      </c>
      <c r="I157">
        <v>1</v>
      </c>
      <c r="J157">
        <v>0</v>
      </c>
      <c r="K157">
        <v>0</v>
      </c>
      <c r="L157">
        <v>30.4</v>
      </c>
      <c r="M157" t="s">
        <v>2374</v>
      </c>
      <c r="N157" t="s">
        <v>128</v>
      </c>
      <c r="O157" t="s">
        <v>129</v>
      </c>
      <c r="P157">
        <v>76135</v>
      </c>
      <c r="Q157" t="s">
        <v>37</v>
      </c>
      <c r="R157" t="s">
        <v>38</v>
      </c>
      <c r="S157" t="s">
        <v>4942</v>
      </c>
      <c r="T157" t="s">
        <v>4941</v>
      </c>
      <c r="V157" t="s">
        <v>4940</v>
      </c>
      <c r="Y157" t="s">
        <v>44</v>
      </c>
    </row>
    <row r="158" spans="1:25" x14ac:dyDescent="0.25">
      <c r="A158" t="s">
        <v>49</v>
      </c>
      <c r="B158" t="s">
        <v>4939</v>
      </c>
      <c r="C158" t="s">
        <v>4717</v>
      </c>
      <c r="D158" t="s">
        <v>4715</v>
      </c>
      <c r="E158" t="s">
        <v>4716</v>
      </c>
      <c r="F158" t="s">
        <v>4715</v>
      </c>
      <c r="G158" t="s">
        <v>4714</v>
      </c>
      <c r="H158" t="s">
        <v>4726</v>
      </c>
      <c r="I158">
        <v>1</v>
      </c>
      <c r="J158">
        <v>0</v>
      </c>
      <c r="K158">
        <v>0</v>
      </c>
      <c r="L158">
        <v>22.7</v>
      </c>
      <c r="M158" t="s">
        <v>741</v>
      </c>
      <c r="N158" t="s">
        <v>128</v>
      </c>
      <c r="O158" t="s">
        <v>129</v>
      </c>
      <c r="P158">
        <v>75225</v>
      </c>
      <c r="Q158" t="s">
        <v>37</v>
      </c>
      <c r="R158" t="s">
        <v>38</v>
      </c>
      <c r="S158" t="s">
        <v>4938</v>
      </c>
      <c r="Y158" t="s">
        <v>44</v>
      </c>
    </row>
    <row r="159" spans="1:25" x14ac:dyDescent="0.25">
      <c r="A159" t="s">
        <v>26</v>
      </c>
      <c r="B159" t="s">
        <v>4937</v>
      </c>
      <c r="C159" t="s">
        <v>4717</v>
      </c>
      <c r="D159" t="s">
        <v>4715</v>
      </c>
      <c r="E159" t="s">
        <v>4716</v>
      </c>
      <c r="F159" t="s">
        <v>4715</v>
      </c>
      <c r="G159" t="s">
        <v>4714</v>
      </c>
      <c r="H159" t="s">
        <v>4167</v>
      </c>
      <c r="I159">
        <v>1</v>
      </c>
      <c r="J159">
        <v>0</v>
      </c>
      <c r="K159">
        <v>0</v>
      </c>
      <c r="L159">
        <v>15.7</v>
      </c>
      <c r="M159" t="s">
        <v>4936</v>
      </c>
      <c r="P159">
        <v>4435</v>
      </c>
      <c r="Q159" t="s">
        <v>1836</v>
      </c>
      <c r="R159" t="s">
        <v>358</v>
      </c>
      <c r="S159">
        <f>49-341-4499-1</f>
        <v>-4792</v>
      </c>
      <c r="V159" t="s">
        <v>4935</v>
      </c>
      <c r="X159" t="s">
        <v>2565</v>
      </c>
      <c r="Y159" t="s">
        <v>44</v>
      </c>
    </row>
    <row r="160" spans="1:25" x14ac:dyDescent="0.25">
      <c r="A160" t="s">
        <v>49</v>
      </c>
      <c r="B160" t="s">
        <v>4934</v>
      </c>
      <c r="C160" t="s">
        <v>4717</v>
      </c>
      <c r="D160" t="s">
        <v>4715</v>
      </c>
      <c r="E160" t="s">
        <v>4716</v>
      </c>
      <c r="F160" t="s">
        <v>4715</v>
      </c>
      <c r="G160" t="s">
        <v>4714</v>
      </c>
      <c r="H160" t="s">
        <v>4167</v>
      </c>
      <c r="I160">
        <v>1</v>
      </c>
      <c r="J160">
        <v>0</v>
      </c>
      <c r="K160">
        <v>0</v>
      </c>
      <c r="L160">
        <v>15.1</v>
      </c>
      <c r="M160" t="s">
        <v>193</v>
      </c>
      <c r="Q160" t="s">
        <v>457</v>
      </c>
      <c r="R160" t="s">
        <v>383</v>
      </c>
      <c r="Y160" t="s">
        <v>44</v>
      </c>
    </row>
    <row r="161" spans="1:25" x14ac:dyDescent="0.25">
      <c r="A161" t="s">
        <v>49</v>
      </c>
      <c r="B161" t="s">
        <v>4933</v>
      </c>
      <c r="C161" t="s">
        <v>4717</v>
      </c>
      <c r="D161" t="s">
        <v>4715</v>
      </c>
      <c r="E161" t="s">
        <v>4716</v>
      </c>
      <c r="F161" t="s">
        <v>4715</v>
      </c>
      <c r="G161" t="s">
        <v>4714</v>
      </c>
      <c r="H161" t="s">
        <v>4167</v>
      </c>
      <c r="I161">
        <v>1</v>
      </c>
      <c r="J161">
        <v>0</v>
      </c>
      <c r="K161">
        <v>0</v>
      </c>
      <c r="L161">
        <v>22.6</v>
      </c>
      <c r="M161" t="s">
        <v>476</v>
      </c>
      <c r="N161" t="s">
        <v>35</v>
      </c>
      <c r="O161" t="s">
        <v>36</v>
      </c>
      <c r="P161" t="s">
        <v>4932</v>
      </c>
      <c r="Q161" t="s">
        <v>37</v>
      </c>
      <c r="R161" t="s">
        <v>38</v>
      </c>
      <c r="Y161" t="s">
        <v>44</v>
      </c>
    </row>
    <row r="162" spans="1:25" x14ac:dyDescent="0.25">
      <c r="A162" t="s">
        <v>49</v>
      </c>
      <c r="B162" t="s">
        <v>4931</v>
      </c>
      <c r="C162" t="s">
        <v>4717</v>
      </c>
      <c r="D162" t="s">
        <v>4715</v>
      </c>
      <c r="E162" t="s">
        <v>4716</v>
      </c>
      <c r="F162" t="s">
        <v>4715</v>
      </c>
      <c r="G162" t="s">
        <v>4714</v>
      </c>
      <c r="H162" t="s">
        <v>4167</v>
      </c>
      <c r="I162">
        <v>1</v>
      </c>
      <c r="J162">
        <v>0</v>
      </c>
      <c r="K162">
        <v>0</v>
      </c>
      <c r="L162">
        <v>21.2</v>
      </c>
      <c r="M162" t="s">
        <v>2374</v>
      </c>
      <c r="N162" t="s">
        <v>128</v>
      </c>
      <c r="O162" t="s">
        <v>129</v>
      </c>
      <c r="P162">
        <v>76177</v>
      </c>
      <c r="Q162" t="s">
        <v>37</v>
      </c>
      <c r="R162" t="s">
        <v>38</v>
      </c>
      <c r="Y162" t="s">
        <v>44</v>
      </c>
    </row>
    <row r="163" spans="1:25" x14ac:dyDescent="0.25">
      <c r="A163" t="s">
        <v>49</v>
      </c>
      <c r="B163" t="s">
        <v>2728</v>
      </c>
      <c r="C163" t="s">
        <v>4717</v>
      </c>
      <c r="D163" t="s">
        <v>4715</v>
      </c>
      <c r="E163" t="s">
        <v>4716</v>
      </c>
      <c r="F163" t="s">
        <v>4715</v>
      </c>
      <c r="G163" t="s">
        <v>4714</v>
      </c>
      <c r="H163" t="s">
        <v>4167</v>
      </c>
      <c r="I163">
        <v>1</v>
      </c>
      <c r="J163">
        <v>0</v>
      </c>
      <c r="K163">
        <v>0</v>
      </c>
      <c r="L163">
        <v>20.8</v>
      </c>
      <c r="M163" t="s">
        <v>196</v>
      </c>
      <c r="N163" t="s">
        <v>197</v>
      </c>
      <c r="O163" t="s">
        <v>198</v>
      </c>
      <c r="P163" t="s">
        <v>2729</v>
      </c>
      <c r="Q163" t="s">
        <v>37</v>
      </c>
      <c r="R163" t="s">
        <v>38</v>
      </c>
      <c r="S163" t="s">
        <v>2730</v>
      </c>
      <c r="T163" t="s">
        <v>2731</v>
      </c>
      <c r="Y163" t="s">
        <v>44</v>
      </c>
    </row>
    <row r="164" spans="1:25" x14ac:dyDescent="0.25">
      <c r="A164" t="s">
        <v>49</v>
      </c>
      <c r="B164" t="s">
        <v>4930</v>
      </c>
      <c r="C164" t="s">
        <v>4717</v>
      </c>
      <c r="D164" t="s">
        <v>4715</v>
      </c>
      <c r="E164" t="s">
        <v>4716</v>
      </c>
      <c r="F164" t="s">
        <v>4715</v>
      </c>
      <c r="G164" t="s">
        <v>4714</v>
      </c>
      <c r="H164" t="s">
        <v>4167</v>
      </c>
      <c r="I164">
        <v>1</v>
      </c>
      <c r="J164">
        <v>0</v>
      </c>
      <c r="K164">
        <v>0</v>
      </c>
      <c r="L164">
        <v>21.7</v>
      </c>
      <c r="M164" t="s">
        <v>193</v>
      </c>
      <c r="Q164" t="s">
        <v>1847</v>
      </c>
      <c r="R164" t="s">
        <v>358</v>
      </c>
      <c r="Y164" t="s">
        <v>44</v>
      </c>
    </row>
    <row r="165" spans="1:25" x14ac:dyDescent="0.25">
      <c r="A165" t="s">
        <v>49</v>
      </c>
      <c r="B165" t="s">
        <v>4929</v>
      </c>
      <c r="C165" t="s">
        <v>4717</v>
      </c>
      <c r="D165" t="s">
        <v>4715</v>
      </c>
      <c r="E165" t="s">
        <v>4716</v>
      </c>
      <c r="F165" t="s">
        <v>4715</v>
      </c>
      <c r="G165" t="s">
        <v>4714</v>
      </c>
      <c r="H165" t="s">
        <v>4167</v>
      </c>
      <c r="I165">
        <v>1</v>
      </c>
      <c r="J165">
        <v>0</v>
      </c>
      <c r="K165">
        <v>0</v>
      </c>
      <c r="L165">
        <v>22.2</v>
      </c>
      <c r="M165" t="s">
        <v>463</v>
      </c>
      <c r="N165" t="s">
        <v>123</v>
      </c>
      <c r="O165" t="s">
        <v>124</v>
      </c>
      <c r="P165">
        <v>92614</v>
      </c>
      <c r="Q165" t="s">
        <v>37</v>
      </c>
      <c r="R165" t="s">
        <v>38</v>
      </c>
      <c r="Y165" t="s">
        <v>44</v>
      </c>
    </row>
    <row r="166" spans="1:25" x14ac:dyDescent="0.25">
      <c r="A166" t="s">
        <v>49</v>
      </c>
      <c r="B166" t="s">
        <v>4928</v>
      </c>
      <c r="C166" t="s">
        <v>4717</v>
      </c>
      <c r="D166" t="s">
        <v>4715</v>
      </c>
      <c r="E166" t="s">
        <v>4716</v>
      </c>
      <c r="F166" t="s">
        <v>4715</v>
      </c>
      <c r="G166" t="s">
        <v>4714</v>
      </c>
      <c r="H166" t="s">
        <v>4167</v>
      </c>
      <c r="I166">
        <v>1</v>
      </c>
      <c r="J166">
        <v>0</v>
      </c>
      <c r="K166">
        <v>0</v>
      </c>
      <c r="L166">
        <v>21.3</v>
      </c>
      <c r="M166" t="s">
        <v>4927</v>
      </c>
      <c r="N166" t="s">
        <v>1175</v>
      </c>
      <c r="O166" t="s">
        <v>1176</v>
      </c>
      <c r="P166">
        <v>72401</v>
      </c>
      <c r="Q166" t="s">
        <v>37</v>
      </c>
      <c r="R166" t="s">
        <v>38</v>
      </c>
      <c r="S166" t="s">
        <v>4926</v>
      </c>
      <c r="T166" t="s">
        <v>4925</v>
      </c>
      <c r="Y166" t="s">
        <v>44</v>
      </c>
    </row>
    <row r="167" spans="1:25" x14ac:dyDescent="0.25">
      <c r="A167" t="s">
        <v>65</v>
      </c>
      <c r="B167" t="s">
        <v>4923</v>
      </c>
      <c r="C167" t="s">
        <v>4717</v>
      </c>
      <c r="D167" t="s">
        <v>4715</v>
      </c>
      <c r="E167" t="s">
        <v>1736</v>
      </c>
      <c r="F167" t="s">
        <v>4715</v>
      </c>
      <c r="G167" t="s">
        <v>4924</v>
      </c>
      <c r="I167">
        <v>4</v>
      </c>
      <c r="J167" t="s">
        <v>71</v>
      </c>
      <c r="K167" t="s">
        <v>71</v>
      </c>
      <c r="L167">
        <v>0</v>
      </c>
      <c r="M167" t="s">
        <v>4922</v>
      </c>
      <c r="P167">
        <v>75008</v>
      </c>
      <c r="Q167" t="s">
        <v>3976</v>
      </c>
      <c r="R167" t="s">
        <v>358</v>
      </c>
      <c r="S167" t="s">
        <v>4921</v>
      </c>
      <c r="U167" t="s">
        <v>4920</v>
      </c>
      <c r="V167" t="s">
        <v>4919</v>
      </c>
      <c r="X167" t="s">
        <v>78</v>
      </c>
      <c r="Y167" t="s">
        <v>44</v>
      </c>
    </row>
    <row r="168" spans="1:25" x14ac:dyDescent="0.25">
      <c r="A168" t="s">
        <v>65</v>
      </c>
      <c r="B168" t="s">
        <v>4923</v>
      </c>
      <c r="C168" t="s">
        <v>4717</v>
      </c>
      <c r="D168" t="s">
        <v>4715</v>
      </c>
      <c r="E168" t="s">
        <v>71</v>
      </c>
      <c r="F168" t="s">
        <v>4715</v>
      </c>
      <c r="G168" t="s">
        <v>4715</v>
      </c>
      <c r="I168">
        <v>4</v>
      </c>
      <c r="J168" t="s">
        <v>71</v>
      </c>
      <c r="K168" t="s">
        <v>71</v>
      </c>
      <c r="L168">
        <v>0</v>
      </c>
      <c r="M168" t="s">
        <v>4922</v>
      </c>
      <c r="P168">
        <v>75008</v>
      </c>
      <c r="Q168" t="s">
        <v>3976</v>
      </c>
      <c r="R168" t="s">
        <v>358</v>
      </c>
      <c r="S168" t="s">
        <v>4921</v>
      </c>
      <c r="U168" t="s">
        <v>4920</v>
      </c>
      <c r="V168" t="s">
        <v>4919</v>
      </c>
      <c r="X168" t="s">
        <v>78</v>
      </c>
      <c r="Y168" t="s">
        <v>44</v>
      </c>
    </row>
    <row r="169" spans="1:25" x14ac:dyDescent="0.25">
      <c r="A169" t="s">
        <v>49</v>
      </c>
      <c r="B169" t="s">
        <v>4918</v>
      </c>
      <c r="C169" t="s">
        <v>4717</v>
      </c>
      <c r="D169" t="s">
        <v>4715</v>
      </c>
      <c r="E169" t="s">
        <v>71</v>
      </c>
      <c r="F169" t="s">
        <v>4715</v>
      </c>
      <c r="G169" t="s">
        <v>4715</v>
      </c>
      <c r="H169" t="s">
        <v>54</v>
      </c>
      <c r="I169">
        <v>1</v>
      </c>
      <c r="J169">
        <v>0</v>
      </c>
      <c r="K169">
        <v>0</v>
      </c>
      <c r="L169">
        <v>28.9</v>
      </c>
      <c r="M169" t="s">
        <v>4916</v>
      </c>
      <c r="N169" t="s">
        <v>756</v>
      </c>
      <c r="O169" t="s">
        <v>757</v>
      </c>
      <c r="P169" t="s">
        <v>4915</v>
      </c>
      <c r="Q169" t="s">
        <v>37</v>
      </c>
      <c r="R169" t="s">
        <v>38</v>
      </c>
      <c r="S169" t="s">
        <v>4914</v>
      </c>
      <c r="T169" t="s">
        <v>4913</v>
      </c>
      <c r="Y169" t="s">
        <v>44</v>
      </c>
    </row>
    <row r="170" spans="1:25" x14ac:dyDescent="0.25">
      <c r="A170" t="s">
        <v>49</v>
      </c>
      <c r="B170" t="s">
        <v>4917</v>
      </c>
      <c r="C170" t="s">
        <v>4717</v>
      </c>
      <c r="D170" t="s">
        <v>4715</v>
      </c>
      <c r="E170" t="s">
        <v>4716</v>
      </c>
      <c r="F170" t="s">
        <v>4715</v>
      </c>
      <c r="G170" t="s">
        <v>4714</v>
      </c>
      <c r="H170" t="s">
        <v>4167</v>
      </c>
      <c r="I170">
        <v>1</v>
      </c>
      <c r="J170">
        <v>0</v>
      </c>
      <c r="K170">
        <v>0</v>
      </c>
      <c r="L170">
        <v>20.7</v>
      </c>
      <c r="M170" t="s">
        <v>4916</v>
      </c>
      <c r="N170" t="s">
        <v>756</v>
      </c>
      <c r="O170" t="s">
        <v>757</v>
      </c>
      <c r="P170" t="s">
        <v>4915</v>
      </c>
      <c r="Q170" t="s">
        <v>37</v>
      </c>
      <c r="R170" t="s">
        <v>38</v>
      </c>
      <c r="S170" t="s">
        <v>4914</v>
      </c>
      <c r="T170" t="s">
        <v>4913</v>
      </c>
      <c r="Y170" t="s">
        <v>44</v>
      </c>
    </row>
    <row r="171" spans="1:25" x14ac:dyDescent="0.25">
      <c r="A171" t="s">
        <v>49</v>
      </c>
      <c r="B171" t="s">
        <v>4912</v>
      </c>
      <c r="C171" t="s">
        <v>4717</v>
      </c>
      <c r="D171" t="s">
        <v>4715</v>
      </c>
      <c r="E171" t="s">
        <v>4716</v>
      </c>
      <c r="F171" t="s">
        <v>4715</v>
      </c>
      <c r="G171" t="s">
        <v>4714</v>
      </c>
      <c r="H171" t="s">
        <v>4167</v>
      </c>
      <c r="I171">
        <v>1</v>
      </c>
      <c r="J171">
        <v>0</v>
      </c>
      <c r="K171">
        <v>0</v>
      </c>
      <c r="L171">
        <v>21.6</v>
      </c>
      <c r="M171" t="s">
        <v>3351</v>
      </c>
      <c r="Q171" t="s">
        <v>1133</v>
      </c>
      <c r="R171" t="s">
        <v>383</v>
      </c>
      <c r="Y171" t="s">
        <v>44</v>
      </c>
    </row>
    <row r="172" spans="1:25" x14ac:dyDescent="0.25">
      <c r="A172" t="s">
        <v>49</v>
      </c>
      <c r="B172" t="s">
        <v>4911</v>
      </c>
      <c r="C172" t="s">
        <v>4717</v>
      </c>
      <c r="D172" t="s">
        <v>4715</v>
      </c>
      <c r="E172" t="s">
        <v>4716</v>
      </c>
      <c r="F172" t="s">
        <v>4715</v>
      </c>
      <c r="G172" t="s">
        <v>4714</v>
      </c>
      <c r="H172" t="s">
        <v>4167</v>
      </c>
      <c r="I172">
        <v>1</v>
      </c>
      <c r="J172">
        <v>0</v>
      </c>
      <c r="K172">
        <v>0</v>
      </c>
      <c r="L172">
        <v>14.6</v>
      </c>
      <c r="M172" t="s">
        <v>4910</v>
      </c>
      <c r="N172" t="s">
        <v>151</v>
      </c>
      <c r="O172" t="s">
        <v>152</v>
      </c>
      <c r="P172" t="s">
        <v>4909</v>
      </c>
      <c r="Q172" t="s">
        <v>37</v>
      </c>
      <c r="R172" t="s">
        <v>38</v>
      </c>
      <c r="S172" t="s">
        <v>4908</v>
      </c>
      <c r="Y172" t="s">
        <v>44</v>
      </c>
    </row>
    <row r="173" spans="1:25" x14ac:dyDescent="0.25">
      <c r="A173" t="s">
        <v>49</v>
      </c>
      <c r="B173" t="s">
        <v>4907</v>
      </c>
      <c r="C173" t="s">
        <v>4717</v>
      </c>
      <c r="D173" t="s">
        <v>4715</v>
      </c>
      <c r="E173" t="s">
        <v>71</v>
      </c>
      <c r="F173" t="s">
        <v>4715</v>
      </c>
      <c r="G173" t="s">
        <v>4715</v>
      </c>
      <c r="H173" t="s">
        <v>54</v>
      </c>
      <c r="I173">
        <v>1</v>
      </c>
      <c r="J173">
        <v>0</v>
      </c>
      <c r="K173">
        <v>0</v>
      </c>
      <c r="L173">
        <v>29</v>
      </c>
      <c r="M173" t="s">
        <v>4906</v>
      </c>
      <c r="P173">
        <v>169</v>
      </c>
      <c r="Q173" t="s">
        <v>793</v>
      </c>
      <c r="R173" t="s">
        <v>211</v>
      </c>
      <c r="S173" t="s">
        <v>4905</v>
      </c>
      <c r="Y173" t="s">
        <v>44</v>
      </c>
    </row>
    <row r="174" spans="1:25" x14ac:dyDescent="0.25">
      <c r="A174" t="s">
        <v>49</v>
      </c>
      <c r="B174" t="s">
        <v>4904</v>
      </c>
      <c r="C174" t="s">
        <v>4717</v>
      </c>
      <c r="D174" t="s">
        <v>4715</v>
      </c>
      <c r="E174" t="s">
        <v>4716</v>
      </c>
      <c r="F174" t="s">
        <v>4715</v>
      </c>
      <c r="G174" t="s">
        <v>4714</v>
      </c>
      <c r="H174" t="s">
        <v>4726</v>
      </c>
      <c r="I174">
        <v>1</v>
      </c>
      <c r="J174">
        <v>0</v>
      </c>
      <c r="K174">
        <v>0</v>
      </c>
      <c r="L174">
        <v>22.7</v>
      </c>
      <c r="M174" t="s">
        <v>318</v>
      </c>
      <c r="N174" t="s">
        <v>319</v>
      </c>
      <c r="O174" t="s">
        <v>320</v>
      </c>
      <c r="P174">
        <v>28211</v>
      </c>
      <c r="Q174" t="s">
        <v>37</v>
      </c>
      <c r="R174" t="s">
        <v>38</v>
      </c>
      <c r="Y174" t="s">
        <v>44</v>
      </c>
    </row>
    <row r="175" spans="1:25" x14ac:dyDescent="0.25">
      <c r="A175" t="s">
        <v>49</v>
      </c>
      <c r="B175" t="s">
        <v>4903</v>
      </c>
      <c r="C175" t="s">
        <v>4717</v>
      </c>
      <c r="D175" t="s">
        <v>4715</v>
      </c>
      <c r="E175" t="s">
        <v>4716</v>
      </c>
      <c r="F175" t="s">
        <v>4715</v>
      </c>
      <c r="G175" t="s">
        <v>4714</v>
      </c>
      <c r="H175" t="s">
        <v>4167</v>
      </c>
      <c r="I175">
        <v>1</v>
      </c>
      <c r="J175">
        <v>0</v>
      </c>
      <c r="K175">
        <v>0</v>
      </c>
      <c r="L175">
        <v>21.7</v>
      </c>
      <c r="M175" t="s">
        <v>4902</v>
      </c>
      <c r="Q175" t="s">
        <v>4901</v>
      </c>
      <c r="R175" t="s">
        <v>383</v>
      </c>
      <c r="Y175" t="s">
        <v>44</v>
      </c>
    </row>
    <row r="176" spans="1:25" x14ac:dyDescent="0.25">
      <c r="A176" t="s">
        <v>49</v>
      </c>
      <c r="B176" t="s">
        <v>4900</v>
      </c>
      <c r="C176" t="s">
        <v>4717</v>
      </c>
      <c r="D176" t="s">
        <v>4715</v>
      </c>
      <c r="E176" t="s">
        <v>4716</v>
      </c>
      <c r="F176" t="s">
        <v>4715</v>
      </c>
      <c r="G176" t="s">
        <v>4714</v>
      </c>
      <c r="H176" t="s">
        <v>4167</v>
      </c>
      <c r="I176">
        <v>1</v>
      </c>
      <c r="J176">
        <v>0</v>
      </c>
      <c r="K176">
        <v>0</v>
      </c>
      <c r="L176">
        <v>21.2</v>
      </c>
      <c r="M176" t="s">
        <v>4899</v>
      </c>
      <c r="N176" t="s">
        <v>351</v>
      </c>
      <c r="O176" t="s">
        <v>352</v>
      </c>
      <c r="P176">
        <v>17011</v>
      </c>
      <c r="Q176" t="s">
        <v>37</v>
      </c>
      <c r="R176" t="s">
        <v>38</v>
      </c>
      <c r="S176" t="s">
        <v>4898</v>
      </c>
      <c r="T176" t="s">
        <v>4897</v>
      </c>
      <c r="V176" t="s">
        <v>4896</v>
      </c>
      <c r="Y176" t="s">
        <v>44</v>
      </c>
    </row>
    <row r="177" spans="1:25" x14ac:dyDescent="0.25">
      <c r="A177" t="s">
        <v>49</v>
      </c>
      <c r="B177" t="s">
        <v>4895</v>
      </c>
      <c r="C177" t="s">
        <v>4717</v>
      </c>
      <c r="D177" t="s">
        <v>4715</v>
      </c>
      <c r="E177" t="s">
        <v>4716</v>
      </c>
      <c r="F177" t="s">
        <v>4715</v>
      </c>
      <c r="G177" t="s">
        <v>4714</v>
      </c>
      <c r="H177" t="s">
        <v>4726</v>
      </c>
      <c r="I177">
        <v>1</v>
      </c>
      <c r="J177">
        <v>0</v>
      </c>
      <c r="K177">
        <v>0</v>
      </c>
      <c r="L177">
        <v>23.9</v>
      </c>
      <c r="M177" t="s">
        <v>197</v>
      </c>
      <c r="N177" t="s">
        <v>197</v>
      </c>
      <c r="O177" t="s">
        <v>198</v>
      </c>
      <c r="P177" t="s">
        <v>4894</v>
      </c>
      <c r="Q177" t="s">
        <v>37</v>
      </c>
      <c r="R177" t="s">
        <v>38</v>
      </c>
      <c r="Y177" t="s">
        <v>44</v>
      </c>
    </row>
    <row r="178" spans="1:25" x14ac:dyDescent="0.25">
      <c r="A178" t="s">
        <v>49</v>
      </c>
      <c r="B178" t="s">
        <v>4893</v>
      </c>
      <c r="C178" t="s">
        <v>4717</v>
      </c>
      <c r="D178" t="s">
        <v>4715</v>
      </c>
      <c r="E178" t="s">
        <v>4716</v>
      </c>
      <c r="F178" t="s">
        <v>4715</v>
      </c>
      <c r="G178" t="s">
        <v>4714</v>
      </c>
      <c r="H178" t="s">
        <v>4167</v>
      </c>
      <c r="I178">
        <v>1</v>
      </c>
      <c r="J178">
        <v>0</v>
      </c>
      <c r="K178">
        <v>0</v>
      </c>
      <c r="L178">
        <v>21</v>
      </c>
      <c r="M178" t="s">
        <v>127</v>
      </c>
      <c r="N178" t="s">
        <v>128</v>
      </c>
      <c r="O178" t="s">
        <v>129</v>
      </c>
      <c r="P178" t="s">
        <v>4892</v>
      </c>
      <c r="Q178" t="s">
        <v>37</v>
      </c>
      <c r="R178" t="s">
        <v>38</v>
      </c>
      <c r="S178" t="s">
        <v>4891</v>
      </c>
      <c r="T178" t="s">
        <v>4890</v>
      </c>
      <c r="Y178" t="s">
        <v>44</v>
      </c>
    </row>
    <row r="179" spans="1:25" x14ac:dyDescent="0.25">
      <c r="A179" t="s">
        <v>49</v>
      </c>
      <c r="B179" t="s">
        <v>4889</v>
      </c>
      <c r="C179" t="s">
        <v>4717</v>
      </c>
      <c r="D179" t="s">
        <v>4715</v>
      </c>
      <c r="E179" t="s">
        <v>4716</v>
      </c>
      <c r="F179" t="s">
        <v>4715</v>
      </c>
      <c r="G179" t="s">
        <v>4714</v>
      </c>
      <c r="H179" t="s">
        <v>4726</v>
      </c>
      <c r="I179">
        <v>1</v>
      </c>
      <c r="J179">
        <v>0</v>
      </c>
      <c r="K179">
        <v>0</v>
      </c>
      <c r="L179">
        <v>23.9</v>
      </c>
      <c r="M179" t="s">
        <v>4294</v>
      </c>
      <c r="N179" t="s">
        <v>515</v>
      </c>
      <c r="O179" t="s">
        <v>516</v>
      </c>
      <c r="P179">
        <v>3055</v>
      </c>
      <c r="Q179" t="s">
        <v>37</v>
      </c>
      <c r="R179" t="s">
        <v>38</v>
      </c>
      <c r="S179" t="s">
        <v>4888</v>
      </c>
      <c r="T179" t="s">
        <v>4887</v>
      </c>
      <c r="Y179" t="s">
        <v>44</v>
      </c>
    </row>
    <row r="180" spans="1:25" x14ac:dyDescent="0.25">
      <c r="A180" t="s">
        <v>49</v>
      </c>
      <c r="B180" t="s">
        <v>4886</v>
      </c>
      <c r="C180" t="s">
        <v>4717</v>
      </c>
      <c r="D180" t="s">
        <v>4715</v>
      </c>
      <c r="E180" t="s">
        <v>4720</v>
      </c>
      <c r="F180" t="s">
        <v>4715</v>
      </c>
      <c r="G180" t="s">
        <v>4719</v>
      </c>
      <c r="H180" t="s">
        <v>4167</v>
      </c>
      <c r="I180">
        <v>1</v>
      </c>
      <c r="J180">
        <v>0</v>
      </c>
      <c r="K180">
        <v>0</v>
      </c>
      <c r="L180">
        <v>22</v>
      </c>
      <c r="M180" t="s">
        <v>4885</v>
      </c>
      <c r="N180" t="s">
        <v>128</v>
      </c>
      <c r="O180" t="s">
        <v>129</v>
      </c>
      <c r="P180">
        <v>77389</v>
      </c>
      <c r="Q180" t="s">
        <v>37</v>
      </c>
      <c r="R180" t="s">
        <v>38</v>
      </c>
      <c r="Y180" t="s">
        <v>44</v>
      </c>
    </row>
    <row r="181" spans="1:25" x14ac:dyDescent="0.25">
      <c r="A181" t="s">
        <v>49</v>
      </c>
      <c r="B181" t="s">
        <v>4884</v>
      </c>
      <c r="C181" t="s">
        <v>4717</v>
      </c>
      <c r="D181" t="s">
        <v>4715</v>
      </c>
      <c r="E181" t="s">
        <v>71</v>
      </c>
      <c r="F181" t="s">
        <v>4715</v>
      </c>
      <c r="G181" t="s">
        <v>4715</v>
      </c>
      <c r="H181" t="s">
        <v>54</v>
      </c>
      <c r="I181">
        <v>1</v>
      </c>
      <c r="J181">
        <v>0</v>
      </c>
      <c r="K181">
        <v>0</v>
      </c>
      <c r="L181">
        <v>28.8</v>
      </c>
      <c r="M181" t="s">
        <v>127</v>
      </c>
      <c r="N181" t="s">
        <v>128</v>
      </c>
      <c r="O181" t="s">
        <v>129</v>
      </c>
      <c r="P181" t="s">
        <v>4883</v>
      </c>
      <c r="Q181" t="s">
        <v>37</v>
      </c>
      <c r="R181" t="s">
        <v>38</v>
      </c>
      <c r="S181" t="s">
        <v>4882</v>
      </c>
      <c r="T181" t="s">
        <v>4881</v>
      </c>
      <c r="Y181" t="s">
        <v>44</v>
      </c>
    </row>
    <row r="182" spans="1:25" x14ac:dyDescent="0.25">
      <c r="A182" t="s">
        <v>49</v>
      </c>
      <c r="B182" t="s">
        <v>4880</v>
      </c>
      <c r="C182" t="s">
        <v>4717</v>
      </c>
      <c r="D182" t="s">
        <v>4715</v>
      </c>
      <c r="E182" t="s">
        <v>4716</v>
      </c>
      <c r="F182" t="s">
        <v>4715</v>
      </c>
      <c r="G182" t="s">
        <v>4714</v>
      </c>
      <c r="H182" t="s">
        <v>4167</v>
      </c>
      <c r="I182">
        <v>1</v>
      </c>
      <c r="J182">
        <v>0</v>
      </c>
      <c r="K182">
        <v>0</v>
      </c>
      <c r="L182">
        <v>16.899999999999999</v>
      </c>
      <c r="M182" t="s">
        <v>2255</v>
      </c>
      <c r="N182" t="s">
        <v>4879</v>
      </c>
      <c r="O182" t="s">
        <v>4878</v>
      </c>
      <c r="P182" t="s">
        <v>4877</v>
      </c>
      <c r="Q182" t="s">
        <v>37</v>
      </c>
      <c r="R182" t="s">
        <v>38</v>
      </c>
      <c r="S182" t="s">
        <v>4876</v>
      </c>
      <c r="V182" t="s">
        <v>4875</v>
      </c>
      <c r="Y182" t="s">
        <v>44</v>
      </c>
    </row>
    <row r="183" spans="1:25" x14ac:dyDescent="0.25">
      <c r="A183" t="s">
        <v>49</v>
      </c>
      <c r="B183" t="s">
        <v>4874</v>
      </c>
      <c r="C183" t="s">
        <v>4717</v>
      </c>
      <c r="D183" t="s">
        <v>4715</v>
      </c>
      <c r="E183" t="s">
        <v>4716</v>
      </c>
      <c r="F183" t="s">
        <v>4715</v>
      </c>
      <c r="G183" t="s">
        <v>4714</v>
      </c>
      <c r="H183" t="s">
        <v>4167</v>
      </c>
      <c r="I183">
        <v>1</v>
      </c>
      <c r="J183">
        <v>0</v>
      </c>
      <c r="K183">
        <v>0</v>
      </c>
      <c r="L183">
        <v>20.2</v>
      </c>
      <c r="M183" t="s">
        <v>2907</v>
      </c>
      <c r="N183" t="s">
        <v>873</v>
      </c>
      <c r="O183" t="s">
        <v>874</v>
      </c>
      <c r="P183">
        <v>53227</v>
      </c>
      <c r="Q183" t="s">
        <v>37</v>
      </c>
      <c r="R183" t="s">
        <v>38</v>
      </c>
      <c r="Y183" t="s">
        <v>44</v>
      </c>
    </row>
    <row r="184" spans="1:25" x14ac:dyDescent="0.25">
      <c r="A184" t="s">
        <v>49</v>
      </c>
      <c r="B184" t="s">
        <v>4873</v>
      </c>
      <c r="C184" t="s">
        <v>4717</v>
      </c>
      <c r="D184" t="s">
        <v>4715</v>
      </c>
      <c r="E184" t="s">
        <v>71</v>
      </c>
      <c r="F184" t="s">
        <v>4715</v>
      </c>
      <c r="G184" t="s">
        <v>4715</v>
      </c>
      <c r="H184" t="s">
        <v>54</v>
      </c>
      <c r="I184">
        <v>1</v>
      </c>
      <c r="J184">
        <v>0</v>
      </c>
      <c r="K184">
        <v>0</v>
      </c>
      <c r="L184">
        <v>28.2</v>
      </c>
      <c r="M184" t="s">
        <v>4872</v>
      </c>
      <c r="N184" t="s">
        <v>319</v>
      </c>
      <c r="O184" t="s">
        <v>320</v>
      </c>
      <c r="P184" t="s">
        <v>4871</v>
      </c>
      <c r="Q184" t="s">
        <v>37</v>
      </c>
      <c r="R184" t="s">
        <v>38</v>
      </c>
      <c r="S184" t="s">
        <v>4870</v>
      </c>
      <c r="T184" t="s">
        <v>4869</v>
      </c>
      <c r="Y184" t="s">
        <v>44</v>
      </c>
    </row>
    <row r="185" spans="1:25" x14ac:dyDescent="0.25">
      <c r="A185" t="s">
        <v>65</v>
      </c>
      <c r="B185" t="s">
        <v>4868</v>
      </c>
      <c r="C185" t="s">
        <v>4717</v>
      </c>
      <c r="D185" t="s">
        <v>4715</v>
      </c>
      <c r="E185" t="s">
        <v>71</v>
      </c>
      <c r="F185" t="s">
        <v>4715</v>
      </c>
      <c r="G185" t="s">
        <v>4715</v>
      </c>
      <c r="I185">
        <v>2</v>
      </c>
      <c r="J185" t="s">
        <v>71</v>
      </c>
      <c r="K185" t="s">
        <v>71</v>
      </c>
      <c r="L185">
        <v>0</v>
      </c>
      <c r="M185" t="s">
        <v>4867</v>
      </c>
      <c r="Q185" t="s">
        <v>4866</v>
      </c>
      <c r="R185" t="s">
        <v>439</v>
      </c>
      <c r="V185" t="s">
        <v>4865</v>
      </c>
      <c r="X185" t="s">
        <v>78</v>
      </c>
      <c r="Y185" t="s">
        <v>44</v>
      </c>
    </row>
    <row r="186" spans="1:25" x14ac:dyDescent="0.25">
      <c r="A186" t="s">
        <v>65</v>
      </c>
      <c r="B186" t="s">
        <v>1729</v>
      </c>
      <c r="C186" t="s">
        <v>4717</v>
      </c>
      <c r="D186" t="s">
        <v>4715</v>
      </c>
      <c r="E186" t="s">
        <v>71</v>
      </c>
      <c r="F186" t="s">
        <v>4715</v>
      </c>
      <c r="G186" t="s">
        <v>4715</v>
      </c>
      <c r="I186">
        <v>2</v>
      </c>
      <c r="J186" t="s">
        <v>71</v>
      </c>
      <c r="K186" t="s">
        <v>71</v>
      </c>
      <c r="L186">
        <v>0</v>
      </c>
      <c r="M186" t="s">
        <v>1730</v>
      </c>
      <c r="P186">
        <v>185</v>
      </c>
      <c r="Q186" t="s">
        <v>1731</v>
      </c>
      <c r="R186" t="s">
        <v>358</v>
      </c>
      <c r="S186" t="s">
        <v>1732</v>
      </c>
      <c r="T186" t="s">
        <v>1733</v>
      </c>
      <c r="U186" t="s">
        <v>1734</v>
      </c>
      <c r="V186" t="s">
        <v>1735</v>
      </c>
      <c r="W186">
        <v>1923</v>
      </c>
      <c r="X186" t="s">
        <v>78</v>
      </c>
      <c r="Y186" t="s">
        <v>44</v>
      </c>
    </row>
    <row r="187" spans="1:25" x14ac:dyDescent="0.25">
      <c r="A187" t="s">
        <v>49</v>
      </c>
      <c r="B187" t="s">
        <v>4864</v>
      </c>
      <c r="C187" t="s">
        <v>4717</v>
      </c>
      <c r="D187" t="s">
        <v>4715</v>
      </c>
      <c r="E187" t="s">
        <v>4716</v>
      </c>
      <c r="F187" t="s">
        <v>4715</v>
      </c>
      <c r="G187" t="s">
        <v>4714</v>
      </c>
      <c r="H187" t="s">
        <v>4167</v>
      </c>
      <c r="I187">
        <v>1</v>
      </c>
      <c r="J187">
        <v>0</v>
      </c>
      <c r="K187">
        <v>0</v>
      </c>
      <c r="L187">
        <v>19.2</v>
      </c>
      <c r="M187" t="s">
        <v>1608</v>
      </c>
      <c r="N187" t="s">
        <v>351</v>
      </c>
      <c r="O187" t="s">
        <v>352</v>
      </c>
      <c r="P187">
        <v>18103</v>
      </c>
      <c r="Q187" t="s">
        <v>37</v>
      </c>
      <c r="R187" t="s">
        <v>38</v>
      </c>
      <c r="Y187" t="s">
        <v>44</v>
      </c>
    </row>
    <row r="188" spans="1:25" x14ac:dyDescent="0.25">
      <c r="A188" t="s">
        <v>49</v>
      </c>
      <c r="B188" t="s">
        <v>4863</v>
      </c>
      <c r="C188" t="s">
        <v>4717</v>
      </c>
      <c r="D188" t="s">
        <v>4715</v>
      </c>
      <c r="E188" t="s">
        <v>71</v>
      </c>
      <c r="F188" t="s">
        <v>4715</v>
      </c>
      <c r="G188" t="s">
        <v>4715</v>
      </c>
      <c r="H188" t="s">
        <v>54</v>
      </c>
      <c r="I188">
        <v>1</v>
      </c>
      <c r="J188">
        <v>0</v>
      </c>
      <c r="K188">
        <v>0</v>
      </c>
      <c r="L188">
        <v>30.7</v>
      </c>
      <c r="M188" t="s">
        <v>1947</v>
      </c>
      <c r="O188" t="s">
        <v>4862</v>
      </c>
      <c r="P188">
        <v>97002</v>
      </c>
      <c r="Q188" t="s">
        <v>37</v>
      </c>
      <c r="R188" t="s">
        <v>38</v>
      </c>
      <c r="Y188" t="s">
        <v>44</v>
      </c>
    </row>
    <row r="189" spans="1:25" x14ac:dyDescent="0.25">
      <c r="A189" t="s">
        <v>49</v>
      </c>
      <c r="B189" t="s">
        <v>4861</v>
      </c>
      <c r="C189" t="s">
        <v>4717</v>
      </c>
      <c r="D189" t="s">
        <v>4715</v>
      </c>
      <c r="E189" t="s">
        <v>71</v>
      </c>
      <c r="F189" t="s">
        <v>4715</v>
      </c>
      <c r="G189" t="s">
        <v>4715</v>
      </c>
      <c r="H189" t="s">
        <v>54</v>
      </c>
      <c r="I189">
        <v>1</v>
      </c>
      <c r="J189">
        <v>0</v>
      </c>
      <c r="K189">
        <v>0</v>
      </c>
      <c r="L189">
        <v>30.2</v>
      </c>
      <c r="M189" t="s">
        <v>4860</v>
      </c>
      <c r="N189" t="s">
        <v>128</v>
      </c>
      <c r="O189" t="s">
        <v>129</v>
      </c>
      <c r="P189">
        <v>76036</v>
      </c>
      <c r="Q189" t="s">
        <v>37</v>
      </c>
      <c r="R189" t="s">
        <v>38</v>
      </c>
      <c r="Y189" t="s">
        <v>44</v>
      </c>
    </row>
    <row r="190" spans="1:25" x14ac:dyDescent="0.25">
      <c r="A190" t="s">
        <v>49</v>
      </c>
      <c r="B190" t="s">
        <v>4859</v>
      </c>
      <c r="C190" t="s">
        <v>4717</v>
      </c>
      <c r="D190" t="s">
        <v>4715</v>
      </c>
      <c r="E190" t="s">
        <v>4716</v>
      </c>
      <c r="F190" t="s">
        <v>4715</v>
      </c>
      <c r="G190" t="s">
        <v>4714</v>
      </c>
      <c r="H190" t="s">
        <v>4167</v>
      </c>
      <c r="I190">
        <v>1</v>
      </c>
      <c r="J190">
        <v>0</v>
      </c>
      <c r="K190">
        <v>0</v>
      </c>
      <c r="L190">
        <v>20.399999999999999</v>
      </c>
      <c r="M190" t="s">
        <v>1106</v>
      </c>
      <c r="N190" t="s">
        <v>881</v>
      </c>
      <c r="O190" t="s">
        <v>882</v>
      </c>
      <c r="P190">
        <v>37212</v>
      </c>
      <c r="Q190" t="s">
        <v>37</v>
      </c>
      <c r="R190" t="s">
        <v>38</v>
      </c>
      <c r="Y190" t="s">
        <v>44</v>
      </c>
    </row>
    <row r="191" spans="1:25" x14ac:dyDescent="0.25">
      <c r="A191" t="s">
        <v>49</v>
      </c>
      <c r="B191" t="s">
        <v>4858</v>
      </c>
      <c r="C191" t="s">
        <v>4717</v>
      </c>
      <c r="D191" t="s">
        <v>4715</v>
      </c>
      <c r="E191" t="s">
        <v>71</v>
      </c>
      <c r="F191" t="s">
        <v>4715</v>
      </c>
      <c r="G191" t="s">
        <v>4715</v>
      </c>
      <c r="H191" t="s">
        <v>54</v>
      </c>
      <c r="I191">
        <v>1</v>
      </c>
      <c r="J191">
        <v>0</v>
      </c>
      <c r="K191">
        <v>0</v>
      </c>
      <c r="L191">
        <v>27.3</v>
      </c>
      <c r="M191" t="s">
        <v>4857</v>
      </c>
      <c r="N191" t="s">
        <v>405</v>
      </c>
      <c r="O191" t="s">
        <v>406</v>
      </c>
      <c r="P191">
        <v>20815</v>
      </c>
      <c r="Q191" t="s">
        <v>37</v>
      </c>
      <c r="R191" t="s">
        <v>38</v>
      </c>
      <c r="Y191" t="s">
        <v>44</v>
      </c>
    </row>
    <row r="192" spans="1:25" x14ac:dyDescent="0.25">
      <c r="A192" t="s">
        <v>49</v>
      </c>
      <c r="B192" t="s">
        <v>4856</v>
      </c>
      <c r="C192" t="s">
        <v>4717</v>
      </c>
      <c r="D192" t="s">
        <v>4715</v>
      </c>
      <c r="E192" t="s">
        <v>4716</v>
      </c>
      <c r="F192" t="s">
        <v>4715</v>
      </c>
      <c r="G192" t="s">
        <v>4714</v>
      </c>
      <c r="H192" t="s">
        <v>4167</v>
      </c>
      <c r="I192">
        <v>1</v>
      </c>
      <c r="J192">
        <v>0</v>
      </c>
      <c r="K192">
        <v>0</v>
      </c>
      <c r="L192">
        <v>18.5</v>
      </c>
      <c r="M192" t="s">
        <v>985</v>
      </c>
      <c r="N192" t="s">
        <v>710</v>
      </c>
      <c r="O192" t="s">
        <v>711</v>
      </c>
      <c r="P192">
        <v>6830</v>
      </c>
      <c r="Q192" t="s">
        <v>37</v>
      </c>
      <c r="R192" t="s">
        <v>38</v>
      </c>
      <c r="Y192" t="s">
        <v>44</v>
      </c>
    </row>
    <row r="193" spans="1:25" x14ac:dyDescent="0.25">
      <c r="A193" t="s">
        <v>49</v>
      </c>
      <c r="B193" t="s">
        <v>4855</v>
      </c>
      <c r="C193" t="s">
        <v>4717</v>
      </c>
      <c r="D193" t="s">
        <v>4715</v>
      </c>
      <c r="E193" t="s">
        <v>71</v>
      </c>
      <c r="F193" t="s">
        <v>4715</v>
      </c>
      <c r="G193" t="s">
        <v>4715</v>
      </c>
      <c r="H193" t="s">
        <v>54</v>
      </c>
      <c r="I193">
        <v>1</v>
      </c>
      <c r="J193">
        <v>0</v>
      </c>
      <c r="K193">
        <v>0</v>
      </c>
      <c r="L193">
        <v>28.7</v>
      </c>
      <c r="M193" t="s">
        <v>4854</v>
      </c>
      <c r="N193" t="s">
        <v>128</v>
      </c>
      <c r="O193" t="s">
        <v>129</v>
      </c>
      <c r="P193" t="s">
        <v>4853</v>
      </c>
      <c r="Q193" t="s">
        <v>37</v>
      </c>
      <c r="R193" t="s">
        <v>38</v>
      </c>
      <c r="Y193" t="s">
        <v>44</v>
      </c>
    </row>
    <row r="194" spans="1:25" x14ac:dyDescent="0.25">
      <c r="A194" t="s">
        <v>49</v>
      </c>
      <c r="B194" t="s">
        <v>4852</v>
      </c>
      <c r="C194" t="s">
        <v>4717</v>
      </c>
      <c r="D194" t="s">
        <v>4715</v>
      </c>
      <c r="E194" t="s">
        <v>4716</v>
      </c>
      <c r="F194" t="s">
        <v>4715</v>
      </c>
      <c r="G194" t="s">
        <v>4714</v>
      </c>
      <c r="H194" t="s">
        <v>4167</v>
      </c>
      <c r="I194">
        <v>1</v>
      </c>
      <c r="J194">
        <v>0</v>
      </c>
      <c r="K194">
        <v>0</v>
      </c>
      <c r="L194">
        <v>16.2</v>
      </c>
      <c r="M194" t="s">
        <v>193</v>
      </c>
      <c r="Q194" t="s">
        <v>483</v>
      </c>
      <c r="R194" t="s">
        <v>358</v>
      </c>
      <c r="Y194" t="s">
        <v>44</v>
      </c>
    </row>
    <row r="195" spans="1:25" x14ac:dyDescent="0.25">
      <c r="A195" t="s">
        <v>26</v>
      </c>
      <c r="B195" t="s">
        <v>916</v>
      </c>
      <c r="C195" t="s">
        <v>4717</v>
      </c>
      <c r="D195" t="s">
        <v>4715</v>
      </c>
      <c r="E195" t="s">
        <v>4716</v>
      </c>
      <c r="F195" t="s">
        <v>4715</v>
      </c>
      <c r="G195" t="s">
        <v>4714</v>
      </c>
      <c r="H195" t="s">
        <v>4167</v>
      </c>
      <c r="I195">
        <v>2</v>
      </c>
      <c r="J195">
        <v>0</v>
      </c>
      <c r="K195">
        <v>0</v>
      </c>
      <c r="L195">
        <v>18.600000000000001</v>
      </c>
      <c r="M195" t="s">
        <v>917</v>
      </c>
      <c r="N195" t="s">
        <v>135</v>
      </c>
      <c r="O195" t="s">
        <v>136</v>
      </c>
      <c r="P195">
        <v>1201</v>
      </c>
      <c r="Q195" t="s">
        <v>37</v>
      </c>
      <c r="R195" t="s">
        <v>38</v>
      </c>
      <c r="S195" t="s">
        <v>918</v>
      </c>
      <c r="T195" t="s">
        <v>919</v>
      </c>
      <c r="U195" t="s">
        <v>920</v>
      </c>
      <c r="V195" t="s">
        <v>921</v>
      </c>
      <c r="W195">
        <v>1980</v>
      </c>
      <c r="X195" t="s">
        <v>922</v>
      </c>
      <c r="Y195" t="s">
        <v>44</v>
      </c>
    </row>
    <row r="196" spans="1:25" x14ac:dyDescent="0.25">
      <c r="A196" t="s">
        <v>49</v>
      </c>
      <c r="B196" t="s">
        <v>4851</v>
      </c>
      <c r="C196" t="s">
        <v>4717</v>
      </c>
      <c r="D196" t="s">
        <v>4715</v>
      </c>
      <c r="E196" t="s">
        <v>4716</v>
      </c>
      <c r="F196" t="s">
        <v>4715</v>
      </c>
      <c r="G196" t="s">
        <v>4714</v>
      </c>
      <c r="H196" t="s">
        <v>4167</v>
      </c>
      <c r="I196">
        <v>1</v>
      </c>
      <c r="J196">
        <v>0</v>
      </c>
      <c r="K196">
        <v>0</v>
      </c>
      <c r="L196">
        <v>20.3</v>
      </c>
      <c r="M196" t="s">
        <v>345</v>
      </c>
      <c r="O196" t="s">
        <v>1279</v>
      </c>
      <c r="P196" t="s">
        <v>346</v>
      </c>
      <c r="Q196" t="s">
        <v>37</v>
      </c>
      <c r="R196" t="s">
        <v>38</v>
      </c>
      <c r="U196" t="s">
        <v>347</v>
      </c>
      <c r="V196" t="s">
        <v>348</v>
      </c>
      <c r="Y196" t="s">
        <v>44</v>
      </c>
    </row>
    <row r="197" spans="1:25" x14ac:dyDescent="0.25">
      <c r="A197" t="s">
        <v>49</v>
      </c>
      <c r="B197" t="s">
        <v>4850</v>
      </c>
      <c r="C197" t="s">
        <v>4717</v>
      </c>
      <c r="D197" t="s">
        <v>4715</v>
      </c>
      <c r="E197" t="s">
        <v>4716</v>
      </c>
      <c r="F197" t="s">
        <v>4715</v>
      </c>
      <c r="G197" t="s">
        <v>4714</v>
      </c>
      <c r="H197" t="s">
        <v>4726</v>
      </c>
      <c r="I197">
        <v>1</v>
      </c>
      <c r="J197">
        <v>0</v>
      </c>
      <c r="K197">
        <v>0</v>
      </c>
      <c r="L197">
        <v>23.6</v>
      </c>
      <c r="M197" t="s">
        <v>3770</v>
      </c>
      <c r="N197" t="s">
        <v>530</v>
      </c>
      <c r="O197" t="s">
        <v>531</v>
      </c>
      <c r="P197">
        <v>65203</v>
      </c>
      <c r="Q197" t="s">
        <v>37</v>
      </c>
      <c r="R197" t="s">
        <v>38</v>
      </c>
      <c r="Y197" t="s">
        <v>44</v>
      </c>
    </row>
    <row r="198" spans="1:25" x14ac:dyDescent="0.25">
      <c r="A198" t="s">
        <v>49</v>
      </c>
      <c r="B198" t="s">
        <v>4849</v>
      </c>
      <c r="C198" t="s">
        <v>4717</v>
      </c>
      <c r="D198" t="s">
        <v>4715</v>
      </c>
      <c r="E198" t="s">
        <v>4716</v>
      </c>
      <c r="F198" t="s">
        <v>4715</v>
      </c>
      <c r="G198" t="s">
        <v>4714</v>
      </c>
      <c r="H198" t="s">
        <v>4726</v>
      </c>
      <c r="I198">
        <v>1</v>
      </c>
      <c r="J198">
        <v>0</v>
      </c>
      <c r="K198">
        <v>0</v>
      </c>
      <c r="L198">
        <v>22.7</v>
      </c>
      <c r="M198" t="s">
        <v>4848</v>
      </c>
      <c r="N198" t="s">
        <v>151</v>
      </c>
      <c r="O198" t="s">
        <v>152</v>
      </c>
      <c r="P198" t="s">
        <v>4847</v>
      </c>
      <c r="Q198" t="s">
        <v>37</v>
      </c>
      <c r="R198" t="s">
        <v>38</v>
      </c>
      <c r="S198" t="s">
        <v>4846</v>
      </c>
      <c r="T198" t="s">
        <v>4845</v>
      </c>
      <c r="V198" t="s">
        <v>4844</v>
      </c>
      <c r="Y198" t="s">
        <v>44</v>
      </c>
    </row>
    <row r="199" spans="1:25" x14ac:dyDescent="0.25">
      <c r="A199" t="s">
        <v>49</v>
      </c>
      <c r="B199" t="s">
        <v>4843</v>
      </c>
      <c r="C199" t="s">
        <v>4717</v>
      </c>
      <c r="D199" t="s">
        <v>4715</v>
      </c>
      <c r="E199" t="s">
        <v>4720</v>
      </c>
      <c r="F199" t="s">
        <v>4715</v>
      </c>
      <c r="G199" t="s">
        <v>4719</v>
      </c>
      <c r="H199" t="s">
        <v>4167</v>
      </c>
      <c r="I199">
        <v>1</v>
      </c>
      <c r="J199">
        <v>0</v>
      </c>
      <c r="K199">
        <v>0</v>
      </c>
      <c r="L199">
        <v>19.8</v>
      </c>
      <c r="M199" t="s">
        <v>1301</v>
      </c>
      <c r="N199" t="s">
        <v>189</v>
      </c>
      <c r="O199" t="s">
        <v>190</v>
      </c>
      <c r="P199" t="s">
        <v>4842</v>
      </c>
      <c r="Q199" t="s">
        <v>37</v>
      </c>
      <c r="R199" t="s">
        <v>38</v>
      </c>
      <c r="Y199" t="s">
        <v>44</v>
      </c>
    </row>
    <row r="200" spans="1:25" x14ac:dyDescent="0.25">
      <c r="A200" t="s">
        <v>49</v>
      </c>
      <c r="B200" t="s">
        <v>4841</v>
      </c>
      <c r="C200" t="s">
        <v>4717</v>
      </c>
      <c r="D200" t="s">
        <v>4715</v>
      </c>
      <c r="E200" t="s">
        <v>4716</v>
      </c>
      <c r="F200" t="s">
        <v>4715</v>
      </c>
      <c r="G200" t="s">
        <v>4714</v>
      </c>
      <c r="H200" t="s">
        <v>4726</v>
      </c>
      <c r="I200">
        <v>1</v>
      </c>
      <c r="J200">
        <v>0</v>
      </c>
      <c r="K200">
        <v>0</v>
      </c>
      <c r="L200">
        <v>22.9</v>
      </c>
      <c r="M200" t="s">
        <v>4840</v>
      </c>
      <c r="N200" t="s">
        <v>710</v>
      </c>
      <c r="O200" t="s">
        <v>711</v>
      </c>
      <c r="P200" t="s">
        <v>4839</v>
      </c>
      <c r="Q200" t="s">
        <v>37</v>
      </c>
      <c r="R200" t="s">
        <v>38</v>
      </c>
      <c r="Y200" t="s">
        <v>44</v>
      </c>
    </row>
    <row r="201" spans="1:25" x14ac:dyDescent="0.25">
      <c r="A201" t="s">
        <v>49</v>
      </c>
      <c r="B201" t="s">
        <v>4838</v>
      </c>
      <c r="C201" t="s">
        <v>4717</v>
      </c>
      <c r="D201" t="s">
        <v>4715</v>
      </c>
      <c r="E201" t="s">
        <v>71</v>
      </c>
      <c r="F201" t="s">
        <v>4715</v>
      </c>
      <c r="G201" t="s">
        <v>4715</v>
      </c>
      <c r="H201" t="s">
        <v>54</v>
      </c>
      <c r="I201">
        <v>1</v>
      </c>
      <c r="J201">
        <v>0</v>
      </c>
      <c r="K201">
        <v>0</v>
      </c>
      <c r="L201">
        <v>27.8</v>
      </c>
      <c r="M201" t="s">
        <v>4837</v>
      </c>
      <c r="N201" t="s">
        <v>123</v>
      </c>
      <c r="O201" t="s">
        <v>124</v>
      </c>
      <c r="P201" t="s">
        <v>4836</v>
      </c>
      <c r="Q201" t="s">
        <v>37</v>
      </c>
      <c r="R201" t="s">
        <v>38</v>
      </c>
      <c r="Y201" t="s">
        <v>44</v>
      </c>
    </row>
    <row r="202" spans="1:25" x14ac:dyDescent="0.25">
      <c r="A202" t="s">
        <v>49</v>
      </c>
      <c r="B202" t="s">
        <v>4835</v>
      </c>
      <c r="C202" t="s">
        <v>4717</v>
      </c>
      <c r="D202" t="s">
        <v>4715</v>
      </c>
      <c r="E202" t="s">
        <v>4720</v>
      </c>
      <c r="F202" t="s">
        <v>4715</v>
      </c>
      <c r="G202" t="s">
        <v>4719</v>
      </c>
      <c r="H202" t="s">
        <v>4167</v>
      </c>
      <c r="I202">
        <v>1</v>
      </c>
      <c r="J202">
        <v>0</v>
      </c>
      <c r="K202">
        <v>0</v>
      </c>
      <c r="L202">
        <v>17.8</v>
      </c>
      <c r="M202" t="s">
        <v>193</v>
      </c>
      <c r="Q202" t="s">
        <v>457</v>
      </c>
      <c r="R202" t="s">
        <v>383</v>
      </c>
      <c r="Y202" t="s">
        <v>44</v>
      </c>
    </row>
    <row r="203" spans="1:25" x14ac:dyDescent="0.25">
      <c r="A203" t="s">
        <v>49</v>
      </c>
      <c r="B203" t="s">
        <v>4834</v>
      </c>
      <c r="C203" t="s">
        <v>4717</v>
      </c>
      <c r="D203" t="s">
        <v>4715</v>
      </c>
      <c r="E203" t="s">
        <v>4716</v>
      </c>
      <c r="F203" t="s">
        <v>4715</v>
      </c>
      <c r="G203" t="s">
        <v>4714</v>
      </c>
      <c r="H203" t="s">
        <v>4167</v>
      </c>
      <c r="I203">
        <v>1</v>
      </c>
      <c r="J203">
        <v>0</v>
      </c>
      <c r="K203">
        <v>0</v>
      </c>
      <c r="L203">
        <v>22.4</v>
      </c>
      <c r="M203" t="s">
        <v>650</v>
      </c>
      <c r="N203" t="s">
        <v>869</v>
      </c>
      <c r="O203" t="s">
        <v>870</v>
      </c>
      <c r="P203" t="s">
        <v>652</v>
      </c>
      <c r="Q203" t="s">
        <v>37</v>
      </c>
      <c r="R203" t="s">
        <v>38</v>
      </c>
      <c r="Y203" t="s">
        <v>44</v>
      </c>
    </row>
    <row r="204" spans="1:25" x14ac:dyDescent="0.25">
      <c r="A204" t="s">
        <v>49</v>
      </c>
      <c r="B204" t="s">
        <v>4833</v>
      </c>
      <c r="C204" t="s">
        <v>4717</v>
      </c>
      <c r="D204" t="s">
        <v>4715</v>
      </c>
      <c r="E204" t="s">
        <v>4716</v>
      </c>
      <c r="F204" t="s">
        <v>4715</v>
      </c>
      <c r="G204" t="s">
        <v>4714</v>
      </c>
      <c r="H204" t="s">
        <v>4167</v>
      </c>
      <c r="I204">
        <v>1</v>
      </c>
      <c r="J204">
        <v>0</v>
      </c>
      <c r="K204">
        <v>0</v>
      </c>
      <c r="L204">
        <v>20</v>
      </c>
      <c r="M204" t="s">
        <v>4832</v>
      </c>
      <c r="P204">
        <v>1000</v>
      </c>
      <c r="Q204" t="s">
        <v>4831</v>
      </c>
      <c r="R204" t="s">
        <v>358</v>
      </c>
      <c r="Y204" t="s">
        <v>44</v>
      </c>
    </row>
    <row r="205" spans="1:25" x14ac:dyDescent="0.25">
      <c r="A205" t="s">
        <v>49</v>
      </c>
      <c r="B205" t="s">
        <v>4830</v>
      </c>
      <c r="C205" t="s">
        <v>4717</v>
      </c>
      <c r="D205" t="s">
        <v>4715</v>
      </c>
      <c r="E205" t="s">
        <v>71</v>
      </c>
      <c r="F205" t="s">
        <v>4715</v>
      </c>
      <c r="G205" t="s">
        <v>4715</v>
      </c>
      <c r="H205" t="s">
        <v>54</v>
      </c>
      <c r="I205">
        <v>1</v>
      </c>
      <c r="J205">
        <v>0</v>
      </c>
      <c r="K205">
        <v>0</v>
      </c>
      <c r="L205">
        <v>29.7</v>
      </c>
      <c r="M205" t="s">
        <v>2733</v>
      </c>
      <c r="P205" t="s">
        <v>4829</v>
      </c>
      <c r="Q205" t="s">
        <v>432</v>
      </c>
      <c r="R205" t="s">
        <v>38</v>
      </c>
      <c r="Y205" t="s">
        <v>44</v>
      </c>
    </row>
    <row r="206" spans="1:25" x14ac:dyDescent="0.25">
      <c r="A206" t="s">
        <v>49</v>
      </c>
      <c r="B206" t="s">
        <v>4828</v>
      </c>
      <c r="C206" t="s">
        <v>4717</v>
      </c>
      <c r="D206" t="s">
        <v>4715</v>
      </c>
      <c r="E206" t="s">
        <v>4716</v>
      </c>
      <c r="F206" t="s">
        <v>4715</v>
      </c>
      <c r="G206" t="s">
        <v>4714</v>
      </c>
      <c r="H206" t="s">
        <v>4167</v>
      </c>
      <c r="I206">
        <v>1</v>
      </c>
      <c r="J206">
        <v>0</v>
      </c>
      <c r="K206">
        <v>0</v>
      </c>
      <c r="L206">
        <v>19</v>
      </c>
      <c r="M206" t="s">
        <v>4827</v>
      </c>
      <c r="N206" t="s">
        <v>873</v>
      </c>
      <c r="O206" t="s">
        <v>874</v>
      </c>
      <c r="P206">
        <v>54173</v>
      </c>
      <c r="Q206" t="s">
        <v>37</v>
      </c>
      <c r="R206" t="s">
        <v>38</v>
      </c>
      <c r="Y206" t="s">
        <v>44</v>
      </c>
    </row>
    <row r="207" spans="1:25" x14ac:dyDescent="0.25">
      <c r="A207" t="s">
        <v>49</v>
      </c>
      <c r="B207" t="s">
        <v>4826</v>
      </c>
      <c r="C207" t="s">
        <v>4717</v>
      </c>
      <c r="D207" t="s">
        <v>4715</v>
      </c>
      <c r="E207" t="s">
        <v>4716</v>
      </c>
      <c r="F207" t="s">
        <v>4715</v>
      </c>
      <c r="G207" t="s">
        <v>4714</v>
      </c>
      <c r="H207" t="s">
        <v>4167</v>
      </c>
      <c r="I207">
        <v>2</v>
      </c>
      <c r="J207">
        <v>0</v>
      </c>
      <c r="K207">
        <v>0</v>
      </c>
      <c r="L207">
        <v>21.2</v>
      </c>
      <c r="M207" t="s">
        <v>1296</v>
      </c>
      <c r="N207" t="s">
        <v>80</v>
      </c>
      <c r="O207" t="s">
        <v>413</v>
      </c>
      <c r="P207">
        <v>98104</v>
      </c>
      <c r="Q207" t="s">
        <v>37</v>
      </c>
      <c r="R207" t="s">
        <v>38</v>
      </c>
      <c r="S207" t="s">
        <v>4825</v>
      </c>
      <c r="U207" t="s">
        <v>4824</v>
      </c>
      <c r="V207" t="s">
        <v>4823</v>
      </c>
      <c r="Y207" t="s">
        <v>44</v>
      </c>
    </row>
    <row r="208" spans="1:25" x14ac:dyDescent="0.25">
      <c r="A208" t="s">
        <v>49</v>
      </c>
      <c r="B208" t="s">
        <v>4822</v>
      </c>
      <c r="C208" t="s">
        <v>4717</v>
      </c>
      <c r="D208" t="s">
        <v>4715</v>
      </c>
      <c r="E208" t="s">
        <v>4716</v>
      </c>
      <c r="F208" t="s">
        <v>4715</v>
      </c>
      <c r="G208" t="s">
        <v>4714</v>
      </c>
      <c r="H208" t="s">
        <v>4167</v>
      </c>
      <c r="I208">
        <v>1</v>
      </c>
      <c r="J208">
        <v>0</v>
      </c>
      <c r="K208">
        <v>0</v>
      </c>
      <c r="L208">
        <v>21.8</v>
      </c>
      <c r="M208" t="s">
        <v>4821</v>
      </c>
      <c r="Q208" t="s">
        <v>194</v>
      </c>
      <c r="R208" t="s">
        <v>38</v>
      </c>
      <c r="Y208" t="s">
        <v>44</v>
      </c>
    </row>
    <row r="209" spans="1:25" x14ac:dyDescent="0.25">
      <c r="A209" t="s">
        <v>49</v>
      </c>
      <c r="B209" t="s">
        <v>4820</v>
      </c>
      <c r="C209" t="s">
        <v>4717</v>
      </c>
      <c r="D209" t="s">
        <v>4715</v>
      </c>
      <c r="E209" t="s">
        <v>4720</v>
      </c>
      <c r="F209" t="s">
        <v>4715</v>
      </c>
      <c r="G209" t="s">
        <v>4719</v>
      </c>
      <c r="H209" t="s">
        <v>4167</v>
      </c>
      <c r="I209">
        <v>1</v>
      </c>
      <c r="J209">
        <v>0</v>
      </c>
      <c r="K209">
        <v>0</v>
      </c>
      <c r="L209">
        <v>22.2</v>
      </c>
      <c r="M209" t="s">
        <v>4819</v>
      </c>
      <c r="P209" t="s">
        <v>4818</v>
      </c>
      <c r="Q209" t="s">
        <v>483</v>
      </c>
      <c r="R209" t="s">
        <v>358</v>
      </c>
      <c r="Y209" t="s">
        <v>44</v>
      </c>
    </row>
    <row r="210" spans="1:25" x14ac:dyDescent="0.25">
      <c r="A210" t="s">
        <v>49</v>
      </c>
      <c r="B210" t="s">
        <v>4817</v>
      </c>
      <c r="C210" t="s">
        <v>4717</v>
      </c>
      <c r="D210" t="s">
        <v>4715</v>
      </c>
      <c r="E210" t="s">
        <v>4716</v>
      </c>
      <c r="F210" t="s">
        <v>4715</v>
      </c>
      <c r="G210" t="s">
        <v>4714</v>
      </c>
      <c r="H210" t="s">
        <v>4726</v>
      </c>
      <c r="I210">
        <v>1</v>
      </c>
      <c r="J210">
        <v>0</v>
      </c>
      <c r="K210">
        <v>0</v>
      </c>
      <c r="L210">
        <v>24.2</v>
      </c>
      <c r="M210" t="s">
        <v>333</v>
      </c>
      <c r="N210" t="s">
        <v>128</v>
      </c>
      <c r="O210" t="s">
        <v>129</v>
      </c>
      <c r="P210">
        <v>79701</v>
      </c>
      <c r="Q210" t="s">
        <v>37</v>
      </c>
      <c r="R210" t="s">
        <v>38</v>
      </c>
      <c r="Y210" t="s">
        <v>44</v>
      </c>
    </row>
    <row r="211" spans="1:25" x14ac:dyDescent="0.25">
      <c r="A211" t="s">
        <v>49</v>
      </c>
      <c r="B211" t="s">
        <v>4816</v>
      </c>
      <c r="C211" t="s">
        <v>4717</v>
      </c>
      <c r="D211" t="s">
        <v>4715</v>
      </c>
      <c r="E211" t="s">
        <v>4716</v>
      </c>
      <c r="F211" t="s">
        <v>4715</v>
      </c>
      <c r="G211" t="s">
        <v>4714</v>
      </c>
      <c r="H211" t="s">
        <v>4167</v>
      </c>
      <c r="I211">
        <v>1</v>
      </c>
      <c r="J211">
        <v>0</v>
      </c>
      <c r="K211">
        <v>0</v>
      </c>
      <c r="L211">
        <v>14.7</v>
      </c>
      <c r="M211" t="s">
        <v>4410</v>
      </c>
      <c r="N211" t="s">
        <v>123</v>
      </c>
      <c r="O211" t="s">
        <v>124</v>
      </c>
      <c r="P211">
        <v>92014</v>
      </c>
      <c r="Q211" t="s">
        <v>37</v>
      </c>
      <c r="R211" t="s">
        <v>38</v>
      </c>
      <c r="Y211" t="s">
        <v>44</v>
      </c>
    </row>
    <row r="212" spans="1:25" x14ac:dyDescent="0.25">
      <c r="A212" t="s">
        <v>49</v>
      </c>
      <c r="B212" t="s">
        <v>4815</v>
      </c>
      <c r="C212" t="s">
        <v>4717</v>
      </c>
      <c r="D212" t="s">
        <v>4715</v>
      </c>
      <c r="E212" t="s">
        <v>4716</v>
      </c>
      <c r="F212" t="s">
        <v>4715</v>
      </c>
      <c r="G212" t="s">
        <v>4714</v>
      </c>
      <c r="H212" t="s">
        <v>4726</v>
      </c>
      <c r="I212">
        <v>1</v>
      </c>
      <c r="J212">
        <v>0</v>
      </c>
      <c r="K212">
        <v>0</v>
      </c>
      <c r="L212">
        <v>24.8</v>
      </c>
      <c r="M212" t="s">
        <v>470</v>
      </c>
      <c r="N212" t="s">
        <v>123</v>
      </c>
      <c r="O212" t="s">
        <v>124</v>
      </c>
      <c r="P212">
        <v>92660</v>
      </c>
      <c r="Q212" t="s">
        <v>37</v>
      </c>
      <c r="R212" t="s">
        <v>38</v>
      </c>
      <c r="Y212" t="s">
        <v>44</v>
      </c>
    </row>
    <row r="213" spans="1:25" x14ac:dyDescent="0.25">
      <c r="A213" t="s">
        <v>49</v>
      </c>
      <c r="B213" t="s">
        <v>4814</v>
      </c>
      <c r="C213" t="s">
        <v>4717</v>
      </c>
      <c r="D213" t="s">
        <v>4715</v>
      </c>
      <c r="E213" t="s">
        <v>4716</v>
      </c>
      <c r="F213" t="s">
        <v>4715</v>
      </c>
      <c r="G213" t="s">
        <v>4714</v>
      </c>
      <c r="H213" t="s">
        <v>4167</v>
      </c>
      <c r="I213">
        <v>1</v>
      </c>
      <c r="J213">
        <v>0</v>
      </c>
      <c r="K213">
        <v>0</v>
      </c>
      <c r="L213">
        <v>22.2</v>
      </c>
      <c r="M213" t="s">
        <v>4813</v>
      </c>
      <c r="P213">
        <v>7599</v>
      </c>
      <c r="Q213" t="s">
        <v>793</v>
      </c>
      <c r="R213" t="s">
        <v>211</v>
      </c>
      <c r="S213" t="s">
        <v>4812</v>
      </c>
      <c r="Y213" t="s">
        <v>44</v>
      </c>
    </row>
    <row r="214" spans="1:25" x14ac:dyDescent="0.25">
      <c r="A214" t="s">
        <v>49</v>
      </c>
      <c r="B214" t="s">
        <v>4811</v>
      </c>
      <c r="C214" t="s">
        <v>4717</v>
      </c>
      <c r="D214" t="s">
        <v>4715</v>
      </c>
      <c r="E214" t="s">
        <v>4716</v>
      </c>
      <c r="F214" t="s">
        <v>4715</v>
      </c>
      <c r="G214" t="s">
        <v>4714</v>
      </c>
      <c r="H214" t="s">
        <v>4167</v>
      </c>
      <c r="I214">
        <v>1</v>
      </c>
      <c r="J214">
        <v>0</v>
      </c>
      <c r="K214">
        <v>0</v>
      </c>
      <c r="L214">
        <v>18.3</v>
      </c>
      <c r="M214" t="s">
        <v>4810</v>
      </c>
      <c r="N214" t="s">
        <v>301</v>
      </c>
      <c r="O214" t="s">
        <v>302</v>
      </c>
      <c r="P214">
        <v>35401</v>
      </c>
      <c r="Q214" t="s">
        <v>37</v>
      </c>
      <c r="R214" t="s">
        <v>38</v>
      </c>
      <c r="Y214" t="s">
        <v>44</v>
      </c>
    </row>
    <row r="215" spans="1:25" x14ac:dyDescent="0.25">
      <c r="A215" t="s">
        <v>49</v>
      </c>
      <c r="B215" t="s">
        <v>4809</v>
      </c>
      <c r="C215" t="s">
        <v>4717</v>
      </c>
      <c r="D215" t="s">
        <v>4715</v>
      </c>
      <c r="E215" t="s">
        <v>4716</v>
      </c>
      <c r="F215" t="s">
        <v>4715</v>
      </c>
      <c r="G215" t="s">
        <v>4714</v>
      </c>
      <c r="H215" t="s">
        <v>4167</v>
      </c>
      <c r="I215">
        <v>1</v>
      </c>
      <c r="J215">
        <v>0</v>
      </c>
      <c r="K215">
        <v>0</v>
      </c>
      <c r="L215">
        <v>21.4</v>
      </c>
      <c r="M215" t="s">
        <v>1355</v>
      </c>
      <c r="N215" t="s">
        <v>881</v>
      </c>
      <c r="O215" t="s">
        <v>882</v>
      </c>
      <c r="P215" t="s">
        <v>4808</v>
      </c>
      <c r="Q215" t="s">
        <v>37</v>
      </c>
      <c r="R215" t="s">
        <v>38</v>
      </c>
      <c r="S215" t="s">
        <v>4807</v>
      </c>
      <c r="Y215" t="s">
        <v>44</v>
      </c>
    </row>
    <row r="216" spans="1:25" x14ac:dyDescent="0.25">
      <c r="A216" t="s">
        <v>65</v>
      </c>
      <c r="B216" t="s">
        <v>4806</v>
      </c>
      <c r="C216" t="s">
        <v>4717</v>
      </c>
      <c r="D216" t="s">
        <v>4715</v>
      </c>
      <c r="E216" t="s">
        <v>71</v>
      </c>
      <c r="F216" t="s">
        <v>4715</v>
      </c>
      <c r="G216" t="s">
        <v>4715</v>
      </c>
      <c r="I216">
        <v>3</v>
      </c>
      <c r="J216" t="s">
        <v>71</v>
      </c>
      <c r="K216" t="s">
        <v>71</v>
      </c>
      <c r="L216">
        <v>0</v>
      </c>
      <c r="M216" t="s">
        <v>4805</v>
      </c>
      <c r="P216" t="s">
        <v>4804</v>
      </c>
      <c r="Q216" t="s">
        <v>4803</v>
      </c>
      <c r="R216" t="s">
        <v>358</v>
      </c>
      <c r="S216" t="s">
        <v>4802</v>
      </c>
      <c r="T216" t="s">
        <v>4801</v>
      </c>
      <c r="U216" t="s">
        <v>4800</v>
      </c>
      <c r="V216" t="s">
        <v>4799</v>
      </c>
      <c r="W216">
        <v>1952</v>
      </c>
      <c r="X216" t="s">
        <v>78</v>
      </c>
      <c r="Y216" t="s">
        <v>44</v>
      </c>
    </row>
    <row r="217" spans="1:25" x14ac:dyDescent="0.25">
      <c r="A217" t="s">
        <v>49</v>
      </c>
      <c r="B217" t="s">
        <v>4798</v>
      </c>
      <c r="C217" t="s">
        <v>4717</v>
      </c>
      <c r="D217" t="s">
        <v>4715</v>
      </c>
      <c r="E217" t="s">
        <v>4716</v>
      </c>
      <c r="F217" t="s">
        <v>4715</v>
      </c>
      <c r="G217" t="s">
        <v>4714</v>
      </c>
      <c r="H217" t="s">
        <v>4167</v>
      </c>
      <c r="I217">
        <v>1</v>
      </c>
      <c r="J217">
        <v>0</v>
      </c>
      <c r="K217">
        <v>0</v>
      </c>
      <c r="L217">
        <v>19.5</v>
      </c>
      <c r="M217" t="s">
        <v>181</v>
      </c>
      <c r="N217" t="s">
        <v>3493</v>
      </c>
      <c r="O217" t="s">
        <v>3494</v>
      </c>
      <c r="P217" t="s">
        <v>4774</v>
      </c>
      <c r="Q217" t="s">
        <v>37</v>
      </c>
      <c r="R217" t="s">
        <v>38</v>
      </c>
      <c r="Y217" t="s">
        <v>44</v>
      </c>
    </row>
    <row r="218" spans="1:25" x14ac:dyDescent="0.25">
      <c r="A218" t="s">
        <v>49</v>
      </c>
      <c r="B218" t="s">
        <v>3115</v>
      </c>
      <c r="C218" t="s">
        <v>4717</v>
      </c>
      <c r="D218" t="s">
        <v>4715</v>
      </c>
      <c r="E218" t="s">
        <v>71</v>
      </c>
      <c r="F218" t="s">
        <v>4715</v>
      </c>
      <c r="G218" t="s">
        <v>4715</v>
      </c>
      <c r="H218" t="s">
        <v>54</v>
      </c>
      <c r="I218">
        <v>1</v>
      </c>
      <c r="J218">
        <v>0</v>
      </c>
      <c r="K218">
        <v>0</v>
      </c>
      <c r="L218">
        <v>27.2</v>
      </c>
      <c r="M218" t="s">
        <v>741</v>
      </c>
      <c r="N218" t="s">
        <v>128</v>
      </c>
      <c r="O218" t="s">
        <v>129</v>
      </c>
      <c r="P218" t="s">
        <v>3116</v>
      </c>
      <c r="Q218" t="s">
        <v>37</v>
      </c>
      <c r="R218" t="s">
        <v>38</v>
      </c>
      <c r="Y218" t="s">
        <v>44</v>
      </c>
    </row>
    <row r="219" spans="1:25" x14ac:dyDescent="0.25">
      <c r="A219" t="s">
        <v>49</v>
      </c>
      <c r="B219" t="s">
        <v>4797</v>
      </c>
      <c r="C219" t="s">
        <v>4717</v>
      </c>
      <c r="D219" t="s">
        <v>4715</v>
      </c>
      <c r="E219" t="s">
        <v>4716</v>
      </c>
      <c r="F219" t="s">
        <v>4715</v>
      </c>
      <c r="G219" t="s">
        <v>4714</v>
      </c>
      <c r="H219" t="s">
        <v>4726</v>
      </c>
      <c r="I219">
        <v>1</v>
      </c>
      <c r="J219">
        <v>0</v>
      </c>
      <c r="K219">
        <v>0</v>
      </c>
      <c r="L219">
        <v>24.2</v>
      </c>
      <c r="M219" t="s">
        <v>4796</v>
      </c>
      <c r="N219" t="s">
        <v>2034</v>
      </c>
      <c r="O219" t="s">
        <v>2035</v>
      </c>
      <c r="P219" t="s">
        <v>4795</v>
      </c>
      <c r="Q219" t="s">
        <v>37</v>
      </c>
      <c r="R219" t="s">
        <v>38</v>
      </c>
      <c r="Y219" t="s">
        <v>44</v>
      </c>
    </row>
    <row r="220" spans="1:25" x14ac:dyDescent="0.25">
      <c r="A220" t="s">
        <v>49</v>
      </c>
      <c r="B220" t="s">
        <v>4794</v>
      </c>
      <c r="C220" t="s">
        <v>4717</v>
      </c>
      <c r="D220" t="s">
        <v>4715</v>
      </c>
      <c r="E220" t="s">
        <v>71</v>
      </c>
      <c r="F220" t="s">
        <v>4715</v>
      </c>
      <c r="G220" t="s">
        <v>4715</v>
      </c>
      <c r="H220" t="s">
        <v>54</v>
      </c>
      <c r="I220">
        <v>1</v>
      </c>
      <c r="J220">
        <v>0</v>
      </c>
      <c r="K220">
        <v>0</v>
      </c>
      <c r="L220">
        <v>29.9</v>
      </c>
      <c r="M220" t="s">
        <v>4793</v>
      </c>
      <c r="P220">
        <v>44630</v>
      </c>
      <c r="Q220" t="s">
        <v>194</v>
      </c>
      <c r="R220" t="s">
        <v>38</v>
      </c>
      <c r="Y220" t="s">
        <v>44</v>
      </c>
    </row>
    <row r="221" spans="1:25" x14ac:dyDescent="0.25">
      <c r="A221" t="s">
        <v>49</v>
      </c>
      <c r="B221" t="s">
        <v>4792</v>
      </c>
      <c r="C221" t="s">
        <v>4717</v>
      </c>
      <c r="D221" t="s">
        <v>4715</v>
      </c>
      <c r="E221" t="s">
        <v>4716</v>
      </c>
      <c r="F221" t="s">
        <v>4715</v>
      </c>
      <c r="G221" t="s">
        <v>4714</v>
      </c>
      <c r="H221" t="s">
        <v>4726</v>
      </c>
      <c r="I221">
        <v>1</v>
      </c>
      <c r="J221">
        <v>0</v>
      </c>
      <c r="K221">
        <v>0</v>
      </c>
      <c r="L221">
        <v>23.8</v>
      </c>
      <c r="M221" t="s">
        <v>4354</v>
      </c>
      <c r="P221" t="s">
        <v>4644</v>
      </c>
      <c r="Q221" t="s">
        <v>432</v>
      </c>
      <c r="R221" t="s">
        <v>38</v>
      </c>
      <c r="Y221" t="s">
        <v>44</v>
      </c>
    </row>
    <row r="222" spans="1:25" x14ac:dyDescent="0.25">
      <c r="A222" t="s">
        <v>49</v>
      </c>
      <c r="B222" t="s">
        <v>4791</v>
      </c>
      <c r="C222" t="s">
        <v>4717</v>
      </c>
      <c r="D222" t="s">
        <v>4715</v>
      </c>
      <c r="E222" t="s">
        <v>4716</v>
      </c>
      <c r="F222" t="s">
        <v>4715</v>
      </c>
      <c r="G222" t="s">
        <v>4714</v>
      </c>
      <c r="H222" t="s">
        <v>4726</v>
      </c>
      <c r="I222">
        <v>1</v>
      </c>
      <c r="J222">
        <v>0</v>
      </c>
      <c r="K222">
        <v>0</v>
      </c>
      <c r="L222">
        <v>24.3</v>
      </c>
      <c r="M222" t="s">
        <v>4790</v>
      </c>
      <c r="N222" t="s">
        <v>351</v>
      </c>
      <c r="O222" t="s">
        <v>352</v>
      </c>
      <c r="P222">
        <v>16652</v>
      </c>
      <c r="Q222" t="s">
        <v>37</v>
      </c>
      <c r="R222" t="s">
        <v>38</v>
      </c>
      <c r="Y222" t="s">
        <v>44</v>
      </c>
    </row>
    <row r="223" spans="1:25" x14ac:dyDescent="0.25">
      <c r="A223" t="s">
        <v>49</v>
      </c>
      <c r="B223" t="s">
        <v>4789</v>
      </c>
      <c r="C223" t="s">
        <v>4717</v>
      </c>
      <c r="D223" t="s">
        <v>4715</v>
      </c>
      <c r="E223" t="s">
        <v>4716</v>
      </c>
      <c r="F223" t="s">
        <v>4715</v>
      </c>
      <c r="G223" t="s">
        <v>4714</v>
      </c>
      <c r="H223" t="s">
        <v>4167</v>
      </c>
      <c r="I223">
        <v>1</v>
      </c>
      <c r="J223">
        <v>0</v>
      </c>
      <c r="K223">
        <v>0</v>
      </c>
      <c r="L223">
        <v>14.9</v>
      </c>
      <c r="M223" t="s">
        <v>2295</v>
      </c>
      <c r="N223" t="s">
        <v>123</v>
      </c>
      <c r="O223" t="s">
        <v>124</v>
      </c>
      <c r="P223">
        <v>94025</v>
      </c>
      <c r="Q223" t="s">
        <v>37</v>
      </c>
      <c r="R223" t="s">
        <v>38</v>
      </c>
      <c r="S223" t="s">
        <v>4788</v>
      </c>
      <c r="T223" t="s">
        <v>4787</v>
      </c>
      <c r="Y223" t="s">
        <v>44</v>
      </c>
    </row>
    <row r="224" spans="1:25" x14ac:dyDescent="0.25">
      <c r="A224" t="s">
        <v>26</v>
      </c>
      <c r="B224" t="s">
        <v>3203</v>
      </c>
      <c r="C224" t="s">
        <v>4717</v>
      </c>
      <c r="D224" t="s">
        <v>4715</v>
      </c>
      <c r="E224" t="s">
        <v>4716</v>
      </c>
      <c r="F224" t="s">
        <v>4715</v>
      </c>
      <c r="G224" t="s">
        <v>4714</v>
      </c>
      <c r="H224" t="s">
        <v>4167</v>
      </c>
      <c r="I224">
        <v>1</v>
      </c>
      <c r="J224">
        <v>0</v>
      </c>
      <c r="K224">
        <v>0</v>
      </c>
      <c r="L224">
        <v>17.100000000000001</v>
      </c>
      <c r="M224" t="s">
        <v>3204</v>
      </c>
      <c r="P224">
        <v>20138</v>
      </c>
      <c r="Q224" t="s">
        <v>1731</v>
      </c>
      <c r="R224" t="s">
        <v>358</v>
      </c>
      <c r="S224" t="s">
        <v>3205</v>
      </c>
      <c r="T224">
        <f>39-2-7020-9960</f>
        <v>-16943</v>
      </c>
      <c r="V224" t="s">
        <v>3206</v>
      </c>
      <c r="X224" t="s">
        <v>443</v>
      </c>
      <c r="Y224" t="s">
        <v>44</v>
      </c>
    </row>
    <row r="225" spans="1:25" x14ac:dyDescent="0.25">
      <c r="A225" t="s">
        <v>65</v>
      </c>
      <c r="B225" t="s">
        <v>4786</v>
      </c>
      <c r="C225" t="s">
        <v>4717</v>
      </c>
      <c r="D225" t="s">
        <v>4715</v>
      </c>
      <c r="E225" t="s">
        <v>71</v>
      </c>
      <c r="F225" t="s">
        <v>4715</v>
      </c>
      <c r="G225" t="s">
        <v>4715</v>
      </c>
      <c r="I225">
        <v>2</v>
      </c>
      <c r="J225" t="s">
        <v>71</v>
      </c>
      <c r="K225" t="s">
        <v>71</v>
      </c>
      <c r="L225">
        <v>0</v>
      </c>
      <c r="M225" t="s">
        <v>4785</v>
      </c>
      <c r="P225">
        <v>1</v>
      </c>
      <c r="Q225" t="s">
        <v>793</v>
      </c>
      <c r="R225" t="s">
        <v>211</v>
      </c>
      <c r="S225" t="s">
        <v>4784</v>
      </c>
      <c r="V225" t="s">
        <v>4783</v>
      </c>
      <c r="X225" t="s">
        <v>78</v>
      </c>
      <c r="Y225" t="s">
        <v>44</v>
      </c>
    </row>
    <row r="226" spans="1:25" x14ac:dyDescent="0.25">
      <c r="A226" t="s">
        <v>49</v>
      </c>
      <c r="B226" t="s">
        <v>4782</v>
      </c>
      <c r="C226" t="s">
        <v>4717</v>
      </c>
      <c r="D226" t="s">
        <v>4715</v>
      </c>
      <c r="E226" t="s">
        <v>4716</v>
      </c>
      <c r="F226" t="s">
        <v>4715</v>
      </c>
      <c r="G226" t="s">
        <v>4714</v>
      </c>
      <c r="H226" t="s">
        <v>4726</v>
      </c>
      <c r="I226">
        <v>1</v>
      </c>
      <c r="J226">
        <v>0</v>
      </c>
      <c r="K226">
        <v>0</v>
      </c>
      <c r="L226">
        <v>22.7</v>
      </c>
      <c r="M226" t="s">
        <v>193</v>
      </c>
      <c r="Q226" t="s">
        <v>37</v>
      </c>
      <c r="R226" t="s">
        <v>38</v>
      </c>
      <c r="V226" t="s">
        <v>4781</v>
      </c>
      <c r="Y226" t="s">
        <v>44</v>
      </c>
    </row>
    <row r="227" spans="1:25" x14ac:dyDescent="0.25">
      <c r="A227" t="s">
        <v>49</v>
      </c>
      <c r="B227" t="s">
        <v>4780</v>
      </c>
      <c r="C227" t="s">
        <v>4717</v>
      </c>
      <c r="D227" t="s">
        <v>4715</v>
      </c>
      <c r="E227" t="s">
        <v>71</v>
      </c>
      <c r="F227" t="s">
        <v>4715</v>
      </c>
      <c r="G227" t="s">
        <v>4715</v>
      </c>
      <c r="H227" t="s">
        <v>54</v>
      </c>
      <c r="I227">
        <v>1</v>
      </c>
      <c r="J227">
        <v>0</v>
      </c>
      <c r="K227">
        <v>0</v>
      </c>
      <c r="L227">
        <v>30</v>
      </c>
      <c r="M227" t="s">
        <v>476</v>
      </c>
      <c r="N227" t="s">
        <v>35</v>
      </c>
      <c r="O227" t="s">
        <v>36</v>
      </c>
      <c r="P227">
        <v>33316</v>
      </c>
      <c r="Q227" t="s">
        <v>37</v>
      </c>
      <c r="R227" t="s">
        <v>38</v>
      </c>
      <c r="Y227" t="s">
        <v>44</v>
      </c>
    </row>
    <row r="228" spans="1:25" x14ac:dyDescent="0.25">
      <c r="A228" t="s">
        <v>49</v>
      </c>
      <c r="B228" t="s">
        <v>4779</v>
      </c>
      <c r="C228" t="s">
        <v>4717</v>
      </c>
      <c r="D228" t="s">
        <v>4715</v>
      </c>
      <c r="E228" t="s">
        <v>4778</v>
      </c>
      <c r="F228" t="s">
        <v>4715</v>
      </c>
      <c r="G228" t="s">
        <v>4777</v>
      </c>
      <c r="H228" t="s">
        <v>54</v>
      </c>
      <c r="I228">
        <v>1</v>
      </c>
      <c r="J228">
        <v>0</v>
      </c>
      <c r="K228">
        <v>0</v>
      </c>
      <c r="L228">
        <v>27</v>
      </c>
      <c r="M228" t="s">
        <v>4776</v>
      </c>
      <c r="N228" t="s">
        <v>123</v>
      </c>
      <c r="O228" t="s">
        <v>124</v>
      </c>
      <c r="P228">
        <v>94931</v>
      </c>
      <c r="Q228" t="s">
        <v>37</v>
      </c>
      <c r="R228" t="s">
        <v>38</v>
      </c>
      <c r="Y228" t="s">
        <v>44</v>
      </c>
    </row>
    <row r="229" spans="1:25" x14ac:dyDescent="0.25">
      <c r="A229" t="s">
        <v>49</v>
      </c>
      <c r="B229" t="s">
        <v>4775</v>
      </c>
      <c r="C229" t="s">
        <v>4717</v>
      </c>
      <c r="D229" t="s">
        <v>4715</v>
      </c>
      <c r="E229" t="s">
        <v>4716</v>
      </c>
      <c r="F229" t="s">
        <v>4715</v>
      </c>
      <c r="G229" t="s">
        <v>4714</v>
      </c>
      <c r="H229" t="s">
        <v>4726</v>
      </c>
      <c r="I229">
        <v>1</v>
      </c>
      <c r="J229">
        <v>0</v>
      </c>
      <c r="K229">
        <v>0</v>
      </c>
      <c r="L229">
        <v>24.4</v>
      </c>
      <c r="M229" t="s">
        <v>181</v>
      </c>
      <c r="N229" t="s">
        <v>182</v>
      </c>
      <c r="O229" t="s">
        <v>183</v>
      </c>
      <c r="P229" t="s">
        <v>4774</v>
      </c>
      <c r="Q229" t="s">
        <v>37</v>
      </c>
      <c r="R229" t="s">
        <v>38</v>
      </c>
      <c r="Y229" t="s">
        <v>44</v>
      </c>
    </row>
    <row r="230" spans="1:25" x14ac:dyDescent="0.25">
      <c r="A230" t="s">
        <v>49</v>
      </c>
      <c r="B230" t="s">
        <v>4773</v>
      </c>
      <c r="C230" t="s">
        <v>4717</v>
      </c>
      <c r="D230" t="s">
        <v>4715</v>
      </c>
      <c r="E230" t="s">
        <v>71</v>
      </c>
      <c r="F230" t="s">
        <v>4715</v>
      </c>
      <c r="G230" t="s">
        <v>4715</v>
      </c>
      <c r="H230" t="s">
        <v>54</v>
      </c>
      <c r="I230">
        <v>1</v>
      </c>
      <c r="J230">
        <v>0</v>
      </c>
      <c r="K230">
        <v>0</v>
      </c>
      <c r="L230">
        <v>30.7</v>
      </c>
      <c r="M230" t="s">
        <v>4772</v>
      </c>
      <c r="N230" t="s">
        <v>123</v>
      </c>
      <c r="O230" t="s">
        <v>124</v>
      </c>
      <c r="P230">
        <v>92591</v>
      </c>
      <c r="Q230" t="s">
        <v>37</v>
      </c>
      <c r="R230" t="s">
        <v>38</v>
      </c>
      <c r="Y230" t="s">
        <v>44</v>
      </c>
    </row>
    <row r="231" spans="1:25" x14ac:dyDescent="0.25">
      <c r="A231" t="s">
        <v>49</v>
      </c>
      <c r="B231" t="s">
        <v>4771</v>
      </c>
      <c r="C231" t="s">
        <v>4717</v>
      </c>
      <c r="D231" t="s">
        <v>4715</v>
      </c>
      <c r="E231" t="s">
        <v>4716</v>
      </c>
      <c r="F231" t="s">
        <v>4715</v>
      </c>
      <c r="G231" t="s">
        <v>4714</v>
      </c>
      <c r="H231" t="s">
        <v>4167</v>
      </c>
      <c r="I231">
        <v>1</v>
      </c>
      <c r="J231">
        <v>0</v>
      </c>
      <c r="K231">
        <v>0</v>
      </c>
      <c r="L231">
        <v>20.9</v>
      </c>
      <c r="M231" t="s">
        <v>193</v>
      </c>
      <c r="Q231" t="s">
        <v>2545</v>
      </c>
      <c r="R231" t="s">
        <v>238</v>
      </c>
      <c r="Y231" t="s">
        <v>44</v>
      </c>
    </row>
    <row r="232" spans="1:25" x14ac:dyDescent="0.25">
      <c r="A232" t="s">
        <v>49</v>
      </c>
      <c r="B232" t="s">
        <v>4770</v>
      </c>
      <c r="C232" t="s">
        <v>4717</v>
      </c>
      <c r="D232" t="s">
        <v>4715</v>
      </c>
      <c r="E232" t="s">
        <v>4716</v>
      </c>
      <c r="F232" t="s">
        <v>4715</v>
      </c>
      <c r="G232" t="s">
        <v>4714</v>
      </c>
      <c r="H232" t="s">
        <v>4167</v>
      </c>
      <c r="I232">
        <v>1</v>
      </c>
      <c r="J232">
        <v>0</v>
      </c>
      <c r="K232">
        <v>0</v>
      </c>
      <c r="L232">
        <v>19.2</v>
      </c>
      <c r="M232" t="s">
        <v>4769</v>
      </c>
      <c r="O232" t="s">
        <v>371</v>
      </c>
      <c r="P232">
        <v>20165</v>
      </c>
      <c r="Q232" t="s">
        <v>37</v>
      </c>
      <c r="R232" t="s">
        <v>38</v>
      </c>
      <c r="Y232" t="s">
        <v>44</v>
      </c>
    </row>
    <row r="233" spans="1:25" x14ac:dyDescent="0.25">
      <c r="A233" t="s">
        <v>49</v>
      </c>
      <c r="B233" t="s">
        <v>4768</v>
      </c>
      <c r="C233" t="s">
        <v>4717</v>
      </c>
      <c r="D233" t="s">
        <v>4715</v>
      </c>
      <c r="E233" t="s">
        <v>71</v>
      </c>
      <c r="F233" t="s">
        <v>4715</v>
      </c>
      <c r="G233" t="s">
        <v>4715</v>
      </c>
      <c r="H233" t="s">
        <v>54</v>
      </c>
      <c r="I233">
        <v>1</v>
      </c>
      <c r="J233">
        <v>0</v>
      </c>
      <c r="K233">
        <v>0</v>
      </c>
      <c r="L233">
        <v>30.5</v>
      </c>
      <c r="M233" t="s">
        <v>1239</v>
      </c>
      <c r="N233" t="s">
        <v>128</v>
      </c>
      <c r="O233" t="s">
        <v>129</v>
      </c>
      <c r="P233">
        <v>78737</v>
      </c>
      <c r="Q233" t="s">
        <v>37</v>
      </c>
      <c r="R233" t="s">
        <v>38</v>
      </c>
      <c r="Y233" t="s">
        <v>44</v>
      </c>
    </row>
    <row r="234" spans="1:25" x14ac:dyDescent="0.25">
      <c r="A234" t="s">
        <v>49</v>
      </c>
      <c r="B234" t="s">
        <v>4767</v>
      </c>
      <c r="C234" t="s">
        <v>4717</v>
      </c>
      <c r="D234" t="s">
        <v>4715</v>
      </c>
      <c r="E234" t="s">
        <v>4716</v>
      </c>
      <c r="F234" t="s">
        <v>4715</v>
      </c>
      <c r="G234" t="s">
        <v>4714</v>
      </c>
      <c r="H234" t="s">
        <v>4167</v>
      </c>
      <c r="I234">
        <v>1</v>
      </c>
      <c r="J234">
        <v>0</v>
      </c>
      <c r="K234">
        <v>0</v>
      </c>
      <c r="L234">
        <v>16.600000000000001</v>
      </c>
      <c r="M234" t="s">
        <v>4766</v>
      </c>
      <c r="N234" t="s">
        <v>1175</v>
      </c>
      <c r="O234" t="s">
        <v>1176</v>
      </c>
      <c r="P234">
        <v>71845</v>
      </c>
      <c r="Q234" t="s">
        <v>37</v>
      </c>
      <c r="R234" t="s">
        <v>38</v>
      </c>
      <c r="S234" t="s">
        <v>4765</v>
      </c>
      <c r="T234" t="s">
        <v>4764</v>
      </c>
      <c r="Y234" t="s">
        <v>44</v>
      </c>
    </row>
    <row r="235" spans="1:25" x14ac:dyDescent="0.25">
      <c r="A235" t="s">
        <v>49</v>
      </c>
      <c r="B235" t="s">
        <v>4763</v>
      </c>
      <c r="C235" t="s">
        <v>4717</v>
      </c>
      <c r="D235" t="s">
        <v>4715</v>
      </c>
      <c r="E235" t="s">
        <v>4716</v>
      </c>
      <c r="F235" t="s">
        <v>4715</v>
      </c>
      <c r="G235" t="s">
        <v>4714</v>
      </c>
      <c r="H235" t="s">
        <v>4726</v>
      </c>
      <c r="I235">
        <v>1</v>
      </c>
      <c r="J235">
        <v>0</v>
      </c>
      <c r="K235">
        <v>0</v>
      </c>
      <c r="L235">
        <v>25.3</v>
      </c>
      <c r="M235" t="s">
        <v>2629</v>
      </c>
      <c r="N235" t="s">
        <v>710</v>
      </c>
      <c r="O235" t="s">
        <v>711</v>
      </c>
      <c r="P235" t="s">
        <v>4762</v>
      </c>
      <c r="Q235" t="s">
        <v>37</v>
      </c>
      <c r="R235" t="s">
        <v>38</v>
      </c>
      <c r="S235" t="s">
        <v>4761</v>
      </c>
      <c r="T235" t="s">
        <v>4760</v>
      </c>
      <c r="V235" t="s">
        <v>4759</v>
      </c>
      <c r="Y235" t="s">
        <v>44</v>
      </c>
    </row>
    <row r="236" spans="1:25" x14ac:dyDescent="0.25">
      <c r="A236" t="s">
        <v>49</v>
      </c>
      <c r="B236" t="s">
        <v>4758</v>
      </c>
      <c r="C236" t="s">
        <v>4717</v>
      </c>
      <c r="D236" t="s">
        <v>4715</v>
      </c>
      <c r="E236" t="s">
        <v>71</v>
      </c>
      <c r="F236" t="s">
        <v>4715</v>
      </c>
      <c r="G236" t="s">
        <v>4715</v>
      </c>
      <c r="H236" t="s">
        <v>54</v>
      </c>
      <c r="I236">
        <v>1</v>
      </c>
      <c r="J236">
        <v>0</v>
      </c>
      <c r="K236">
        <v>0</v>
      </c>
      <c r="L236">
        <v>26.8</v>
      </c>
      <c r="M236" t="s">
        <v>4757</v>
      </c>
      <c r="N236" t="s">
        <v>123</v>
      </c>
      <c r="O236" t="s">
        <v>124</v>
      </c>
      <c r="P236" t="s">
        <v>4756</v>
      </c>
      <c r="Q236" t="s">
        <v>37</v>
      </c>
      <c r="R236" t="s">
        <v>38</v>
      </c>
      <c r="V236" t="s">
        <v>4755</v>
      </c>
      <c r="Y236" t="s">
        <v>44</v>
      </c>
    </row>
    <row r="237" spans="1:25" x14ac:dyDescent="0.25">
      <c r="A237" t="s">
        <v>49</v>
      </c>
      <c r="B237" t="s">
        <v>164</v>
      </c>
      <c r="C237" t="s">
        <v>4717</v>
      </c>
      <c r="D237" t="s">
        <v>4715</v>
      </c>
      <c r="E237" t="s">
        <v>4716</v>
      </c>
      <c r="F237" t="s">
        <v>4715</v>
      </c>
      <c r="G237" t="s">
        <v>4714</v>
      </c>
      <c r="H237" t="s">
        <v>4167</v>
      </c>
      <c r="I237">
        <v>1</v>
      </c>
      <c r="J237">
        <v>0</v>
      </c>
      <c r="K237">
        <v>0</v>
      </c>
      <c r="L237">
        <v>18.8</v>
      </c>
      <c r="Y237" t="s">
        <v>44</v>
      </c>
    </row>
    <row r="238" spans="1:25" x14ac:dyDescent="0.25">
      <c r="A238" t="s">
        <v>49</v>
      </c>
      <c r="B238" t="s">
        <v>4754</v>
      </c>
      <c r="C238" t="s">
        <v>4717</v>
      </c>
      <c r="D238" t="s">
        <v>4715</v>
      </c>
      <c r="E238" t="s">
        <v>4716</v>
      </c>
      <c r="F238" t="s">
        <v>4715</v>
      </c>
      <c r="G238" t="s">
        <v>4714</v>
      </c>
      <c r="H238" t="s">
        <v>4167</v>
      </c>
      <c r="I238">
        <v>1</v>
      </c>
      <c r="J238">
        <v>0</v>
      </c>
      <c r="K238">
        <v>0</v>
      </c>
      <c r="L238">
        <v>19.899999999999999</v>
      </c>
      <c r="M238" t="s">
        <v>3289</v>
      </c>
      <c r="O238" t="s">
        <v>4753</v>
      </c>
      <c r="P238">
        <v>75024</v>
      </c>
      <c r="Q238" t="s">
        <v>37</v>
      </c>
      <c r="R238" t="s">
        <v>38</v>
      </c>
      <c r="S238" t="s">
        <v>4752</v>
      </c>
      <c r="V238" t="s">
        <v>4751</v>
      </c>
      <c r="Y238" t="s">
        <v>44</v>
      </c>
    </row>
    <row r="239" spans="1:25" x14ac:dyDescent="0.25">
      <c r="A239" t="s">
        <v>49</v>
      </c>
      <c r="B239" t="s">
        <v>4750</v>
      </c>
      <c r="C239" t="s">
        <v>4717</v>
      </c>
      <c r="D239" t="s">
        <v>4715</v>
      </c>
      <c r="E239" t="s">
        <v>4716</v>
      </c>
      <c r="F239" t="s">
        <v>4715</v>
      </c>
      <c r="G239" t="s">
        <v>4714</v>
      </c>
      <c r="H239" t="s">
        <v>4167</v>
      </c>
      <c r="I239">
        <v>1</v>
      </c>
      <c r="J239">
        <v>0</v>
      </c>
      <c r="K239">
        <v>0</v>
      </c>
      <c r="L239">
        <v>15.8</v>
      </c>
      <c r="M239" t="s">
        <v>4749</v>
      </c>
      <c r="P239">
        <v>6855</v>
      </c>
      <c r="Q239" t="s">
        <v>357</v>
      </c>
      <c r="R239" t="s">
        <v>358</v>
      </c>
      <c r="S239" t="s">
        <v>4748</v>
      </c>
      <c r="V239" t="s">
        <v>4747</v>
      </c>
      <c r="Y239" t="s">
        <v>44</v>
      </c>
    </row>
    <row r="240" spans="1:25" x14ac:dyDescent="0.25">
      <c r="A240" t="s">
        <v>49</v>
      </c>
      <c r="B240" t="s">
        <v>4746</v>
      </c>
      <c r="C240" t="s">
        <v>4717</v>
      </c>
      <c r="D240" t="s">
        <v>4715</v>
      </c>
      <c r="E240" t="s">
        <v>4716</v>
      </c>
      <c r="F240" t="s">
        <v>4715</v>
      </c>
      <c r="G240" t="s">
        <v>4714</v>
      </c>
      <c r="H240" t="s">
        <v>4167</v>
      </c>
      <c r="I240">
        <v>1</v>
      </c>
      <c r="J240">
        <v>0</v>
      </c>
      <c r="K240">
        <v>0</v>
      </c>
      <c r="L240">
        <v>16.3</v>
      </c>
      <c r="M240" t="s">
        <v>4745</v>
      </c>
      <c r="N240" t="s">
        <v>35</v>
      </c>
      <c r="O240" t="s">
        <v>36</v>
      </c>
      <c r="P240" t="s">
        <v>4744</v>
      </c>
      <c r="Q240" t="s">
        <v>37</v>
      </c>
      <c r="R240" t="s">
        <v>38</v>
      </c>
      <c r="Y240" t="s">
        <v>44</v>
      </c>
    </row>
    <row r="241" spans="1:25" x14ac:dyDescent="0.25">
      <c r="A241" t="s">
        <v>49</v>
      </c>
      <c r="B241" t="s">
        <v>4746</v>
      </c>
      <c r="C241" t="s">
        <v>4717</v>
      </c>
      <c r="D241" t="s">
        <v>4715</v>
      </c>
      <c r="E241" t="s">
        <v>4716</v>
      </c>
      <c r="F241" t="s">
        <v>4715</v>
      </c>
      <c r="G241" t="s">
        <v>4714</v>
      </c>
      <c r="H241" t="s">
        <v>4726</v>
      </c>
      <c r="I241">
        <v>1</v>
      </c>
      <c r="J241">
        <v>0</v>
      </c>
      <c r="K241">
        <v>0</v>
      </c>
      <c r="L241">
        <v>23.2</v>
      </c>
      <c r="M241" t="s">
        <v>4745</v>
      </c>
      <c r="N241" t="s">
        <v>35</v>
      </c>
      <c r="O241" t="s">
        <v>36</v>
      </c>
      <c r="P241" t="s">
        <v>4744</v>
      </c>
      <c r="Q241" t="s">
        <v>37</v>
      </c>
      <c r="R241" t="s">
        <v>38</v>
      </c>
      <c r="Y241" t="s">
        <v>44</v>
      </c>
    </row>
    <row r="242" spans="1:25" x14ac:dyDescent="0.25">
      <c r="A242" t="s">
        <v>49</v>
      </c>
      <c r="B242" t="s">
        <v>4743</v>
      </c>
      <c r="C242" t="s">
        <v>4717</v>
      </c>
      <c r="D242" t="s">
        <v>4715</v>
      </c>
      <c r="E242" t="s">
        <v>71</v>
      </c>
      <c r="F242" t="s">
        <v>4715</v>
      </c>
      <c r="G242" t="s">
        <v>4715</v>
      </c>
      <c r="H242" t="s">
        <v>54</v>
      </c>
      <c r="I242">
        <v>1</v>
      </c>
      <c r="J242">
        <v>0</v>
      </c>
      <c r="K242">
        <v>0</v>
      </c>
      <c r="L242">
        <v>29.7</v>
      </c>
      <c r="M242" t="s">
        <v>4742</v>
      </c>
      <c r="P242" t="s">
        <v>4741</v>
      </c>
      <c r="Q242" t="s">
        <v>457</v>
      </c>
      <c r="R242" t="s">
        <v>383</v>
      </c>
      <c r="Y242" t="s">
        <v>44</v>
      </c>
    </row>
    <row r="243" spans="1:25" x14ac:dyDescent="0.25">
      <c r="A243" t="s">
        <v>49</v>
      </c>
      <c r="B243" t="s">
        <v>4740</v>
      </c>
      <c r="C243" t="s">
        <v>4717</v>
      </c>
      <c r="D243" t="s">
        <v>4715</v>
      </c>
      <c r="E243" t="s">
        <v>4716</v>
      </c>
      <c r="F243" t="s">
        <v>4715</v>
      </c>
      <c r="G243" t="s">
        <v>4714</v>
      </c>
      <c r="H243" t="s">
        <v>4167</v>
      </c>
      <c r="I243">
        <v>2</v>
      </c>
      <c r="J243">
        <v>0</v>
      </c>
      <c r="K243">
        <v>0</v>
      </c>
      <c r="L243">
        <v>20.8</v>
      </c>
      <c r="M243" t="s">
        <v>580</v>
      </c>
      <c r="N243" t="s">
        <v>581</v>
      </c>
      <c r="O243" t="s">
        <v>582</v>
      </c>
      <c r="P243" t="s">
        <v>4739</v>
      </c>
      <c r="Q243" t="s">
        <v>37</v>
      </c>
      <c r="R243" t="s">
        <v>38</v>
      </c>
      <c r="S243" t="s">
        <v>4738</v>
      </c>
      <c r="T243" t="s">
        <v>4737</v>
      </c>
      <c r="V243" t="s">
        <v>4736</v>
      </c>
      <c r="Y243" t="s">
        <v>44</v>
      </c>
    </row>
    <row r="244" spans="1:25" x14ac:dyDescent="0.25">
      <c r="A244" t="s">
        <v>49</v>
      </c>
      <c r="B244" t="s">
        <v>4735</v>
      </c>
      <c r="C244" t="s">
        <v>4717</v>
      </c>
      <c r="D244" t="s">
        <v>4715</v>
      </c>
      <c r="E244" t="s">
        <v>4716</v>
      </c>
      <c r="F244" t="s">
        <v>4715</v>
      </c>
      <c r="G244" t="s">
        <v>4714</v>
      </c>
      <c r="H244" t="s">
        <v>4167</v>
      </c>
      <c r="I244">
        <v>1</v>
      </c>
      <c r="J244">
        <v>0</v>
      </c>
      <c r="K244">
        <v>0</v>
      </c>
      <c r="L244">
        <v>20.9</v>
      </c>
      <c r="M244" t="s">
        <v>4734</v>
      </c>
      <c r="O244" t="s">
        <v>4733</v>
      </c>
      <c r="P244" t="s">
        <v>4732</v>
      </c>
      <c r="Q244" t="s">
        <v>37</v>
      </c>
      <c r="R244" t="s">
        <v>38</v>
      </c>
      <c r="Y244" t="s">
        <v>44</v>
      </c>
    </row>
    <row r="245" spans="1:25" x14ac:dyDescent="0.25">
      <c r="A245" t="s">
        <v>49</v>
      </c>
      <c r="B245" t="s">
        <v>4731</v>
      </c>
      <c r="C245" t="s">
        <v>4717</v>
      </c>
      <c r="D245" t="s">
        <v>4715</v>
      </c>
      <c r="E245" t="s">
        <v>4716</v>
      </c>
      <c r="F245" t="s">
        <v>4715</v>
      </c>
      <c r="G245" t="s">
        <v>4714</v>
      </c>
      <c r="H245" t="s">
        <v>4167</v>
      </c>
      <c r="I245">
        <v>1</v>
      </c>
      <c r="J245">
        <v>0</v>
      </c>
      <c r="K245">
        <v>0</v>
      </c>
      <c r="L245">
        <v>18.600000000000001</v>
      </c>
      <c r="M245" t="s">
        <v>261</v>
      </c>
      <c r="N245" t="s">
        <v>182</v>
      </c>
      <c r="O245" t="s">
        <v>183</v>
      </c>
      <c r="P245" t="s">
        <v>1117</v>
      </c>
      <c r="Q245" t="s">
        <v>37</v>
      </c>
      <c r="R245" t="s">
        <v>38</v>
      </c>
      <c r="Y245" t="s">
        <v>44</v>
      </c>
    </row>
    <row r="246" spans="1:25" x14ac:dyDescent="0.25">
      <c r="A246" t="s">
        <v>49</v>
      </c>
      <c r="B246" t="s">
        <v>4730</v>
      </c>
      <c r="C246" t="s">
        <v>4717</v>
      </c>
      <c r="D246" t="s">
        <v>4715</v>
      </c>
      <c r="E246" t="s">
        <v>71</v>
      </c>
      <c r="F246" t="s">
        <v>4715</v>
      </c>
      <c r="G246" t="s">
        <v>4715</v>
      </c>
      <c r="H246" t="s">
        <v>54</v>
      </c>
      <c r="I246">
        <v>1</v>
      </c>
      <c r="J246">
        <v>0</v>
      </c>
      <c r="K246">
        <v>0</v>
      </c>
      <c r="L246">
        <v>27.7</v>
      </c>
      <c r="M246" t="s">
        <v>261</v>
      </c>
      <c r="N246" t="s">
        <v>182</v>
      </c>
      <c r="O246" t="s">
        <v>183</v>
      </c>
      <c r="P246" t="s">
        <v>4729</v>
      </c>
      <c r="Q246" t="s">
        <v>37</v>
      </c>
      <c r="R246" t="s">
        <v>38</v>
      </c>
      <c r="S246" t="s">
        <v>4728</v>
      </c>
      <c r="Y246" t="s">
        <v>44</v>
      </c>
    </row>
    <row r="247" spans="1:25" x14ac:dyDescent="0.25">
      <c r="A247" t="s">
        <v>49</v>
      </c>
      <c r="B247" t="s">
        <v>4727</v>
      </c>
      <c r="C247" t="s">
        <v>4717</v>
      </c>
      <c r="D247" t="s">
        <v>4715</v>
      </c>
      <c r="E247" t="s">
        <v>4716</v>
      </c>
      <c r="F247" t="s">
        <v>4715</v>
      </c>
      <c r="G247" t="s">
        <v>4714</v>
      </c>
      <c r="H247" t="s">
        <v>4726</v>
      </c>
      <c r="I247">
        <v>1</v>
      </c>
      <c r="J247">
        <v>0</v>
      </c>
      <c r="K247">
        <v>0</v>
      </c>
      <c r="L247">
        <v>24.7</v>
      </c>
      <c r="M247" t="s">
        <v>4725</v>
      </c>
      <c r="N247" t="s">
        <v>873</v>
      </c>
      <c r="O247" t="s">
        <v>874</v>
      </c>
      <c r="P247" t="s">
        <v>4724</v>
      </c>
      <c r="Q247" t="s">
        <v>37</v>
      </c>
      <c r="R247" t="s">
        <v>38</v>
      </c>
      <c r="S247" t="s">
        <v>4723</v>
      </c>
      <c r="T247" t="s">
        <v>4722</v>
      </c>
      <c r="Y247" t="s">
        <v>44</v>
      </c>
    </row>
    <row r="248" spans="1:25" x14ac:dyDescent="0.25">
      <c r="A248" t="s">
        <v>49</v>
      </c>
      <c r="B248" t="s">
        <v>4721</v>
      </c>
      <c r="C248" t="s">
        <v>4717</v>
      </c>
      <c r="D248" t="s">
        <v>4715</v>
      </c>
      <c r="E248" t="s">
        <v>4720</v>
      </c>
      <c r="F248" t="s">
        <v>4715</v>
      </c>
      <c r="G248" t="s">
        <v>4719</v>
      </c>
      <c r="H248" t="s">
        <v>4167</v>
      </c>
      <c r="I248">
        <v>1</v>
      </c>
      <c r="J248">
        <v>0</v>
      </c>
      <c r="K248">
        <v>0</v>
      </c>
      <c r="L248">
        <v>19.399999999999999</v>
      </c>
      <c r="M248" t="s">
        <v>193</v>
      </c>
      <c r="Q248" t="s">
        <v>37</v>
      </c>
      <c r="R248" t="s">
        <v>38</v>
      </c>
      <c r="Y248" t="s">
        <v>44</v>
      </c>
    </row>
    <row r="249" spans="1:25" x14ac:dyDescent="0.25">
      <c r="A249" t="s">
        <v>49</v>
      </c>
      <c r="B249" t="s">
        <v>4718</v>
      </c>
      <c r="C249" t="s">
        <v>4717</v>
      </c>
      <c r="D249" t="s">
        <v>4715</v>
      </c>
      <c r="E249" t="s">
        <v>4716</v>
      </c>
      <c r="F249" t="s">
        <v>4715</v>
      </c>
      <c r="G249" t="s">
        <v>4714</v>
      </c>
      <c r="H249" t="s">
        <v>4167</v>
      </c>
      <c r="I249">
        <v>1</v>
      </c>
      <c r="J249">
        <v>0</v>
      </c>
      <c r="K249">
        <v>0</v>
      </c>
      <c r="L249">
        <v>22.2</v>
      </c>
      <c r="M249" t="s">
        <v>926</v>
      </c>
      <c r="O249" t="s">
        <v>521</v>
      </c>
      <c r="P249">
        <v>33144</v>
      </c>
      <c r="Q249" t="s">
        <v>37</v>
      </c>
      <c r="R249" t="s">
        <v>38</v>
      </c>
      <c r="Y249" t="s">
        <v>44</v>
      </c>
    </row>
    <row r="250" spans="1:25" x14ac:dyDescent="0.25">
      <c r="A250" t="s">
        <v>49</v>
      </c>
      <c r="B250" t="s">
        <v>4713</v>
      </c>
      <c r="C250" t="s">
        <v>4709</v>
      </c>
      <c r="D250" t="s">
        <v>4708</v>
      </c>
      <c r="E250" t="s">
        <v>4712</v>
      </c>
      <c r="F250" t="s">
        <v>4708</v>
      </c>
      <c r="G250" t="s">
        <v>4711</v>
      </c>
      <c r="H250" t="s">
        <v>4710</v>
      </c>
      <c r="I250">
        <v>1</v>
      </c>
      <c r="J250">
        <v>0</v>
      </c>
      <c r="K250">
        <v>0</v>
      </c>
      <c r="L250">
        <v>11.8</v>
      </c>
      <c r="M250" t="s">
        <v>193</v>
      </c>
      <c r="Q250" t="s">
        <v>1873</v>
      </c>
      <c r="R250" t="s">
        <v>238</v>
      </c>
      <c r="Y250" t="s">
        <v>44</v>
      </c>
    </row>
    <row r="251" spans="1:25" x14ac:dyDescent="0.25">
      <c r="A251" t="s">
        <v>26</v>
      </c>
      <c r="B251" t="s">
        <v>1985</v>
      </c>
      <c r="C251" t="s">
        <v>4709</v>
      </c>
      <c r="D251" t="s">
        <v>4708</v>
      </c>
      <c r="E251" t="s">
        <v>4707</v>
      </c>
      <c r="F251" t="s">
        <v>4706</v>
      </c>
      <c r="G251" t="s">
        <v>4705</v>
      </c>
      <c r="H251" t="s">
        <v>4704</v>
      </c>
      <c r="I251">
        <v>3</v>
      </c>
      <c r="J251">
        <v>0</v>
      </c>
      <c r="K251">
        <v>0</v>
      </c>
      <c r="L251">
        <v>13.2</v>
      </c>
      <c r="M251" t="s">
        <v>1986</v>
      </c>
      <c r="Q251" t="s">
        <v>446</v>
      </c>
      <c r="R251" t="s">
        <v>439</v>
      </c>
      <c r="S251" t="s">
        <v>1987</v>
      </c>
      <c r="T251" t="s">
        <v>1988</v>
      </c>
      <c r="U251" t="s">
        <v>1989</v>
      </c>
      <c r="V251" t="s">
        <v>1990</v>
      </c>
      <c r="X251" t="s">
        <v>443</v>
      </c>
      <c r="Y251" t="s">
        <v>44</v>
      </c>
    </row>
    <row r="252" spans="1:25" x14ac:dyDescent="0.25">
      <c r="A252" t="s">
        <v>26</v>
      </c>
      <c r="B252" t="s">
        <v>1985</v>
      </c>
      <c r="C252" t="s">
        <v>67</v>
      </c>
      <c r="D252" t="s">
        <v>1755</v>
      </c>
      <c r="E252" t="s">
        <v>1756</v>
      </c>
      <c r="F252" t="s">
        <v>1755</v>
      </c>
      <c r="G252" t="s">
        <v>1757</v>
      </c>
      <c r="H252" t="s">
        <v>339</v>
      </c>
      <c r="I252">
        <v>1</v>
      </c>
      <c r="J252">
        <v>0</v>
      </c>
      <c r="K252">
        <v>0</v>
      </c>
      <c r="L252">
        <v>12.6</v>
      </c>
      <c r="M252" t="s">
        <v>1986</v>
      </c>
      <c r="Q252" t="s">
        <v>446</v>
      </c>
      <c r="R252" t="s">
        <v>439</v>
      </c>
      <c r="S252" t="s">
        <v>1987</v>
      </c>
      <c r="T252" t="s">
        <v>1988</v>
      </c>
      <c r="U252" t="s">
        <v>1989</v>
      </c>
      <c r="V252" t="s">
        <v>1990</v>
      </c>
      <c r="X252" t="s">
        <v>443</v>
      </c>
      <c r="Y252" t="s">
        <v>44</v>
      </c>
    </row>
    <row r="253" spans="1:25" x14ac:dyDescent="0.25">
      <c r="A253" t="s">
        <v>26</v>
      </c>
      <c r="B253" t="s">
        <v>1985</v>
      </c>
      <c r="C253" t="s">
        <v>67</v>
      </c>
      <c r="D253" t="s">
        <v>2436</v>
      </c>
      <c r="E253" t="s">
        <v>2437</v>
      </c>
      <c r="F253" t="s">
        <v>2436</v>
      </c>
      <c r="G253" t="s">
        <v>2438</v>
      </c>
      <c r="H253" t="s">
        <v>1349</v>
      </c>
      <c r="I253">
        <v>1</v>
      </c>
      <c r="J253">
        <v>0</v>
      </c>
      <c r="K253">
        <v>0</v>
      </c>
      <c r="L253">
        <v>5.7</v>
      </c>
      <c r="M253" t="s">
        <v>1986</v>
      </c>
      <c r="Q253" t="s">
        <v>446</v>
      </c>
      <c r="R253" t="s">
        <v>439</v>
      </c>
      <c r="S253" t="s">
        <v>1987</v>
      </c>
      <c r="T253" t="s">
        <v>1988</v>
      </c>
      <c r="U253" t="s">
        <v>1989</v>
      </c>
      <c r="V253" t="s">
        <v>1990</v>
      </c>
      <c r="X253" t="s">
        <v>443</v>
      </c>
      <c r="Y253" t="s">
        <v>44</v>
      </c>
    </row>
    <row r="254" spans="1:25" x14ac:dyDescent="0.25">
      <c r="A254" t="s">
        <v>49</v>
      </c>
      <c r="B254" t="s">
        <v>4703</v>
      </c>
      <c r="C254" t="s">
        <v>4702</v>
      </c>
      <c r="D254" t="s">
        <v>4700</v>
      </c>
      <c r="E254" t="s">
        <v>4701</v>
      </c>
      <c r="F254" t="s">
        <v>4700</v>
      </c>
      <c r="G254" t="s">
        <v>4699</v>
      </c>
      <c r="I254">
        <v>1</v>
      </c>
      <c r="J254">
        <v>0</v>
      </c>
      <c r="K254">
        <v>0</v>
      </c>
      <c r="L254">
        <v>22.6</v>
      </c>
      <c r="M254" t="s">
        <v>4698</v>
      </c>
      <c r="P254" t="s">
        <v>4697</v>
      </c>
      <c r="Q254" t="s">
        <v>483</v>
      </c>
      <c r="R254" t="s">
        <v>358</v>
      </c>
      <c r="Y254" t="s">
        <v>44</v>
      </c>
    </row>
    <row r="255" spans="1:25" x14ac:dyDescent="0.25">
      <c r="A255" t="s">
        <v>49</v>
      </c>
      <c r="B255" t="s">
        <v>4696</v>
      </c>
      <c r="C255" t="s">
        <v>4695</v>
      </c>
      <c r="D255" t="s">
        <v>4693</v>
      </c>
      <c r="E255" t="s">
        <v>4694</v>
      </c>
      <c r="F255" t="s">
        <v>4693</v>
      </c>
      <c r="G255" t="s">
        <v>4692</v>
      </c>
      <c r="H255" t="s">
        <v>4691</v>
      </c>
      <c r="I255">
        <v>1</v>
      </c>
      <c r="J255">
        <v>0</v>
      </c>
      <c r="K255">
        <v>0</v>
      </c>
      <c r="L255">
        <v>15.2</v>
      </c>
      <c r="M255" t="s">
        <v>4690</v>
      </c>
      <c r="N255" t="s">
        <v>620</v>
      </c>
      <c r="O255" t="s">
        <v>621</v>
      </c>
      <c r="P255" t="s">
        <v>4689</v>
      </c>
      <c r="Q255" t="s">
        <v>37</v>
      </c>
      <c r="R255" t="s">
        <v>38</v>
      </c>
      <c r="Y255" t="s">
        <v>44</v>
      </c>
    </row>
    <row r="257" spans="8:9" x14ac:dyDescent="0.25">
      <c r="I257" s="1">
        <f>SUM(I2:I256)</f>
        <v>273</v>
      </c>
    </row>
    <row r="258" spans="8:9" x14ac:dyDescent="0.25">
      <c r="H258" t="s">
        <v>6277</v>
      </c>
      <c r="I258" s="3">
        <v>352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10"/>
  <sheetViews>
    <sheetView workbookViewId="0">
      <selection activeCell="H26" sqref="H26"/>
    </sheetView>
  </sheetViews>
  <sheetFormatPr defaultRowHeight="15" x14ac:dyDescent="0.25"/>
  <cols>
    <col min="1" max="1" width="17.28515625" customWidth="1"/>
    <col min="2" max="2" width="35" bestFit="1" customWidth="1"/>
    <col min="3" max="3" width="18.28515625" customWidth="1"/>
    <col min="4" max="4" width="12.28515625" customWidth="1"/>
    <col min="5" max="5" width="13" customWidth="1"/>
    <col min="6" max="6" width="15.140625" customWidth="1"/>
    <col min="7" max="7" width="12.7109375" bestFit="1" customWidth="1"/>
    <col min="8" max="8" width="18" customWidth="1"/>
    <col min="9" max="9" width="14.7109375" bestFit="1" customWidth="1"/>
    <col min="10" max="10" width="12.28515625" customWidth="1"/>
    <col min="11" max="11" width="14.5703125" customWidth="1"/>
    <col min="12" max="12" width="17.140625" customWidth="1"/>
    <col min="13" max="13" width="22" bestFit="1" customWidth="1"/>
    <col min="14" max="14" width="13.85546875" bestFit="1" customWidth="1"/>
    <col min="15" max="15" width="15.42578125" bestFit="1" customWidth="1"/>
    <col min="16" max="16" width="10.28515625" bestFit="1" customWidth="1"/>
    <col min="17" max="17" width="17.7109375" bestFit="1" customWidth="1"/>
    <col min="18" max="18" width="22" customWidth="1"/>
    <col min="19" max="19" width="67" bestFit="1" customWidth="1"/>
    <col min="20" max="20" width="33.85546875" bestFit="1" customWidth="1"/>
    <col min="21" max="21" width="97" bestFit="1" customWidth="1"/>
    <col min="22" max="22" width="25.5703125" bestFit="1" customWidth="1"/>
    <col min="23" max="23" width="11.5703125" bestFit="1" customWidth="1"/>
    <col min="24" max="24" width="91.85546875" bestFit="1" customWidth="1"/>
    <col min="25" max="25" width="15.42578125" bestFit="1" customWidth="1"/>
    <col min="26" max="26" width="9.85546875" bestFit="1" customWidth="1"/>
  </cols>
  <sheetData>
    <row r="1" spans="1:26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x14ac:dyDescent="0.25">
      <c r="A2" t="s">
        <v>49</v>
      </c>
      <c r="B2" t="s">
        <v>4688</v>
      </c>
      <c r="C2" t="s">
        <v>4189</v>
      </c>
      <c r="D2" t="s">
        <v>4188</v>
      </c>
      <c r="E2">
        <v>605</v>
      </c>
      <c r="F2" t="s">
        <v>4187</v>
      </c>
      <c r="G2" t="s">
        <v>4186</v>
      </c>
      <c r="H2" t="s">
        <v>4185</v>
      </c>
      <c r="I2">
        <v>1</v>
      </c>
      <c r="J2">
        <v>0</v>
      </c>
      <c r="K2">
        <v>0</v>
      </c>
      <c r="L2">
        <v>13.2</v>
      </c>
      <c r="M2" t="s">
        <v>4687</v>
      </c>
      <c r="P2">
        <v>1060</v>
      </c>
      <c r="Q2" t="s">
        <v>460</v>
      </c>
      <c r="R2" t="s">
        <v>383</v>
      </c>
      <c r="V2" t="s">
        <v>4686</v>
      </c>
      <c r="Y2" t="s">
        <v>44</v>
      </c>
    </row>
    <row r="3" spans="1:26" x14ac:dyDescent="0.25">
      <c r="A3" t="s">
        <v>49</v>
      </c>
      <c r="B3" t="s">
        <v>4685</v>
      </c>
      <c r="C3" t="s">
        <v>4189</v>
      </c>
      <c r="D3" t="s">
        <v>4188</v>
      </c>
      <c r="E3">
        <v>605</v>
      </c>
      <c r="F3" t="s">
        <v>4187</v>
      </c>
      <c r="G3" t="s">
        <v>4186</v>
      </c>
      <c r="H3" t="s">
        <v>4185</v>
      </c>
      <c r="I3">
        <v>1</v>
      </c>
      <c r="J3">
        <v>0</v>
      </c>
      <c r="K3">
        <v>0</v>
      </c>
      <c r="L3">
        <v>7.7</v>
      </c>
      <c r="M3" t="s">
        <v>345</v>
      </c>
      <c r="O3" t="s">
        <v>1279</v>
      </c>
      <c r="P3" t="s">
        <v>346</v>
      </c>
      <c r="Q3" t="s">
        <v>37</v>
      </c>
      <c r="R3" t="s">
        <v>38</v>
      </c>
      <c r="U3" t="s">
        <v>347</v>
      </c>
      <c r="V3" t="s">
        <v>348</v>
      </c>
      <c r="Y3" t="s">
        <v>44</v>
      </c>
    </row>
    <row r="4" spans="1:26" x14ac:dyDescent="0.25">
      <c r="A4" t="s">
        <v>49</v>
      </c>
      <c r="B4" t="s">
        <v>4684</v>
      </c>
      <c r="C4" t="s">
        <v>4189</v>
      </c>
      <c r="D4" t="s">
        <v>4188</v>
      </c>
      <c r="E4">
        <v>605</v>
      </c>
      <c r="F4" t="s">
        <v>4187</v>
      </c>
      <c r="G4" t="s">
        <v>4186</v>
      </c>
      <c r="H4" t="s">
        <v>4185</v>
      </c>
      <c r="I4">
        <v>1</v>
      </c>
      <c r="J4">
        <v>0</v>
      </c>
      <c r="K4">
        <v>0</v>
      </c>
      <c r="L4">
        <v>13.8</v>
      </c>
      <c r="M4" t="s">
        <v>4683</v>
      </c>
      <c r="Q4" t="s">
        <v>990</v>
      </c>
      <c r="R4" t="s">
        <v>383</v>
      </c>
      <c r="Y4" t="s">
        <v>44</v>
      </c>
    </row>
    <row r="5" spans="1:26" x14ac:dyDescent="0.25">
      <c r="A5" t="s">
        <v>26</v>
      </c>
      <c r="B5" t="s">
        <v>3411</v>
      </c>
      <c r="C5" t="s">
        <v>4189</v>
      </c>
      <c r="D5" t="s">
        <v>4188</v>
      </c>
      <c r="E5">
        <v>605</v>
      </c>
      <c r="F5" t="s">
        <v>4187</v>
      </c>
      <c r="G5" t="s">
        <v>4186</v>
      </c>
      <c r="H5" t="s">
        <v>4185</v>
      </c>
      <c r="I5">
        <v>1</v>
      </c>
      <c r="J5">
        <v>0</v>
      </c>
      <c r="K5">
        <v>0</v>
      </c>
      <c r="L5">
        <v>9.6</v>
      </c>
      <c r="M5" t="s">
        <v>3412</v>
      </c>
      <c r="N5" t="s">
        <v>1180</v>
      </c>
      <c r="O5" t="s">
        <v>1181</v>
      </c>
      <c r="P5" t="s">
        <v>3413</v>
      </c>
      <c r="Q5" t="s">
        <v>432</v>
      </c>
      <c r="R5" t="s">
        <v>38</v>
      </c>
      <c r="S5" t="s">
        <v>3414</v>
      </c>
      <c r="T5" t="s">
        <v>3415</v>
      </c>
      <c r="U5" t="s">
        <v>3416</v>
      </c>
      <c r="V5" t="s">
        <v>3417</v>
      </c>
      <c r="W5">
        <v>1994</v>
      </c>
      <c r="X5" t="s">
        <v>362</v>
      </c>
      <c r="Y5" t="s">
        <v>44</v>
      </c>
    </row>
    <row r="6" spans="1:26" x14ac:dyDescent="0.25">
      <c r="A6" t="s">
        <v>49</v>
      </c>
      <c r="B6" t="s">
        <v>4682</v>
      </c>
      <c r="C6" t="s">
        <v>4189</v>
      </c>
      <c r="D6" t="s">
        <v>4188</v>
      </c>
      <c r="E6">
        <v>605</v>
      </c>
      <c r="F6" t="s">
        <v>4187</v>
      </c>
      <c r="G6" t="s">
        <v>4186</v>
      </c>
      <c r="H6" t="s">
        <v>4185</v>
      </c>
      <c r="I6">
        <v>1</v>
      </c>
      <c r="J6">
        <v>0</v>
      </c>
      <c r="K6">
        <v>0</v>
      </c>
      <c r="L6">
        <v>12.5</v>
      </c>
      <c r="M6" t="s">
        <v>4681</v>
      </c>
      <c r="N6" t="s">
        <v>805</v>
      </c>
      <c r="O6" t="s">
        <v>806</v>
      </c>
      <c r="P6" t="s">
        <v>4680</v>
      </c>
      <c r="Q6" t="s">
        <v>37</v>
      </c>
      <c r="R6" t="s">
        <v>38</v>
      </c>
      <c r="S6" t="s">
        <v>4679</v>
      </c>
      <c r="T6" t="s">
        <v>4678</v>
      </c>
      <c r="U6" t="s">
        <v>4677</v>
      </c>
      <c r="V6" t="s">
        <v>4676</v>
      </c>
      <c r="Y6" t="s">
        <v>44</v>
      </c>
    </row>
    <row r="7" spans="1:26" x14ac:dyDescent="0.25">
      <c r="A7" t="s">
        <v>49</v>
      </c>
      <c r="B7" t="s">
        <v>4675</v>
      </c>
      <c r="C7" t="s">
        <v>4189</v>
      </c>
      <c r="D7" t="s">
        <v>4188</v>
      </c>
      <c r="E7">
        <v>605</v>
      </c>
      <c r="F7" t="s">
        <v>4187</v>
      </c>
      <c r="G7" t="s">
        <v>4186</v>
      </c>
      <c r="H7" t="s">
        <v>4185</v>
      </c>
      <c r="I7">
        <v>1</v>
      </c>
      <c r="J7">
        <v>0</v>
      </c>
      <c r="K7">
        <v>0</v>
      </c>
      <c r="L7">
        <v>11</v>
      </c>
      <c r="M7" t="s">
        <v>4674</v>
      </c>
      <c r="P7">
        <v>440010</v>
      </c>
      <c r="Q7" t="s">
        <v>237</v>
      </c>
      <c r="R7" t="s">
        <v>238</v>
      </c>
      <c r="S7" t="s">
        <v>4673</v>
      </c>
      <c r="T7" t="s">
        <v>4672</v>
      </c>
      <c r="V7" t="s">
        <v>4671</v>
      </c>
      <c r="Y7" t="s">
        <v>44</v>
      </c>
    </row>
    <row r="8" spans="1:26" x14ac:dyDescent="0.25">
      <c r="A8" t="s">
        <v>26</v>
      </c>
      <c r="B8" t="s">
        <v>4670</v>
      </c>
      <c r="C8" t="s">
        <v>4189</v>
      </c>
      <c r="D8" t="s">
        <v>4188</v>
      </c>
      <c r="E8">
        <v>605</v>
      </c>
      <c r="F8" t="s">
        <v>4187</v>
      </c>
      <c r="G8" t="s">
        <v>4186</v>
      </c>
      <c r="H8" t="s">
        <v>4185</v>
      </c>
      <c r="I8">
        <v>3</v>
      </c>
      <c r="J8">
        <v>0</v>
      </c>
      <c r="K8">
        <v>0</v>
      </c>
      <c r="L8">
        <v>9.9</v>
      </c>
      <c r="M8" t="s">
        <v>3186</v>
      </c>
      <c r="P8">
        <v>50200</v>
      </c>
      <c r="Q8" t="s">
        <v>194</v>
      </c>
      <c r="R8" t="s">
        <v>38</v>
      </c>
      <c r="S8">
        <f>52-722-279-1600</f>
        <v>-2549</v>
      </c>
      <c r="U8" t="s">
        <v>4669</v>
      </c>
      <c r="V8" t="s">
        <v>4668</v>
      </c>
      <c r="X8" t="s">
        <v>362</v>
      </c>
      <c r="Y8" t="s">
        <v>541</v>
      </c>
    </row>
    <row r="9" spans="1:26" x14ac:dyDescent="0.25">
      <c r="A9" t="s">
        <v>49</v>
      </c>
      <c r="B9" t="s">
        <v>4667</v>
      </c>
      <c r="C9" t="s">
        <v>4189</v>
      </c>
      <c r="D9" t="s">
        <v>4188</v>
      </c>
      <c r="E9">
        <v>605</v>
      </c>
      <c r="F9" t="s">
        <v>4187</v>
      </c>
      <c r="G9" t="s">
        <v>4186</v>
      </c>
      <c r="H9" t="s">
        <v>4185</v>
      </c>
      <c r="I9">
        <v>1</v>
      </c>
      <c r="J9">
        <v>0</v>
      </c>
      <c r="K9">
        <v>0</v>
      </c>
      <c r="L9">
        <v>10.8</v>
      </c>
      <c r="M9" t="s">
        <v>481</v>
      </c>
      <c r="P9" t="s">
        <v>4666</v>
      </c>
      <c r="Q9" t="s">
        <v>483</v>
      </c>
      <c r="R9" t="s">
        <v>358</v>
      </c>
      <c r="Y9" t="s">
        <v>44</v>
      </c>
    </row>
    <row r="10" spans="1:26" x14ac:dyDescent="0.25">
      <c r="A10" t="s">
        <v>49</v>
      </c>
      <c r="B10" t="s">
        <v>4665</v>
      </c>
      <c r="C10" t="s">
        <v>4189</v>
      </c>
      <c r="D10" t="s">
        <v>4188</v>
      </c>
      <c r="E10">
        <v>605</v>
      </c>
      <c r="F10" t="s">
        <v>4187</v>
      </c>
      <c r="G10" t="s">
        <v>4186</v>
      </c>
      <c r="H10" t="s">
        <v>4185</v>
      </c>
      <c r="I10">
        <v>1</v>
      </c>
      <c r="J10">
        <v>0</v>
      </c>
      <c r="K10">
        <v>0</v>
      </c>
      <c r="L10">
        <v>13.2</v>
      </c>
      <c r="M10" t="s">
        <v>476</v>
      </c>
      <c r="N10" t="s">
        <v>35</v>
      </c>
      <c r="O10" t="s">
        <v>36</v>
      </c>
      <c r="P10" t="s">
        <v>4664</v>
      </c>
      <c r="Q10" t="s">
        <v>37</v>
      </c>
      <c r="R10" t="s">
        <v>38</v>
      </c>
      <c r="Y10" t="s">
        <v>44</v>
      </c>
    </row>
    <row r="11" spans="1:26" x14ac:dyDescent="0.25">
      <c r="A11" t="s">
        <v>49</v>
      </c>
      <c r="B11" t="s">
        <v>4663</v>
      </c>
      <c r="C11" t="s">
        <v>4189</v>
      </c>
      <c r="D11" t="s">
        <v>4188</v>
      </c>
      <c r="E11">
        <v>605</v>
      </c>
      <c r="F11" t="s">
        <v>4187</v>
      </c>
      <c r="G11" t="s">
        <v>4186</v>
      </c>
      <c r="H11" t="s">
        <v>4185</v>
      </c>
      <c r="I11">
        <v>1</v>
      </c>
      <c r="J11">
        <v>0</v>
      </c>
      <c r="K11">
        <v>0</v>
      </c>
      <c r="L11">
        <v>10.7</v>
      </c>
      <c r="M11" t="s">
        <v>573</v>
      </c>
      <c r="N11" t="s">
        <v>35</v>
      </c>
      <c r="O11" t="s">
        <v>36</v>
      </c>
      <c r="P11" t="s">
        <v>4662</v>
      </c>
      <c r="Q11" t="s">
        <v>37</v>
      </c>
      <c r="R11" t="s">
        <v>38</v>
      </c>
      <c r="Y11" t="s">
        <v>44</v>
      </c>
    </row>
    <row r="12" spans="1:26" x14ac:dyDescent="0.25">
      <c r="A12" t="s">
        <v>49</v>
      </c>
      <c r="B12" t="s">
        <v>4661</v>
      </c>
      <c r="C12" t="s">
        <v>4189</v>
      </c>
      <c r="D12" t="s">
        <v>4188</v>
      </c>
      <c r="E12">
        <v>605</v>
      </c>
      <c r="F12" t="s">
        <v>4187</v>
      </c>
      <c r="G12" t="s">
        <v>4186</v>
      </c>
      <c r="H12" t="s">
        <v>4185</v>
      </c>
      <c r="I12">
        <v>1</v>
      </c>
      <c r="J12">
        <v>0</v>
      </c>
      <c r="K12">
        <v>0</v>
      </c>
      <c r="L12">
        <v>7.9</v>
      </c>
      <c r="M12" t="s">
        <v>908</v>
      </c>
      <c r="N12" t="s">
        <v>530</v>
      </c>
      <c r="O12" t="s">
        <v>531</v>
      </c>
      <c r="P12">
        <v>64111</v>
      </c>
      <c r="Q12" t="s">
        <v>37</v>
      </c>
      <c r="R12" t="s">
        <v>38</v>
      </c>
      <c r="S12" t="s">
        <v>4660</v>
      </c>
      <c r="V12" t="s">
        <v>4659</v>
      </c>
      <c r="Y12" t="s">
        <v>44</v>
      </c>
    </row>
    <row r="13" spans="1:26" x14ac:dyDescent="0.25">
      <c r="A13" t="s">
        <v>49</v>
      </c>
      <c r="B13" t="s">
        <v>4658</v>
      </c>
      <c r="C13" t="s">
        <v>4189</v>
      </c>
      <c r="D13" t="s">
        <v>4188</v>
      </c>
      <c r="E13">
        <v>605</v>
      </c>
      <c r="F13" t="s">
        <v>4187</v>
      </c>
      <c r="G13" t="s">
        <v>4186</v>
      </c>
      <c r="H13" t="s">
        <v>4185</v>
      </c>
      <c r="I13">
        <v>1</v>
      </c>
      <c r="J13">
        <v>0</v>
      </c>
      <c r="K13">
        <v>0</v>
      </c>
      <c r="L13">
        <v>12.9</v>
      </c>
      <c r="M13" t="s">
        <v>2213</v>
      </c>
      <c r="O13" t="s">
        <v>4657</v>
      </c>
      <c r="P13" t="s">
        <v>2214</v>
      </c>
      <c r="Q13" t="s">
        <v>37</v>
      </c>
      <c r="R13" t="s">
        <v>38</v>
      </c>
      <c r="S13" t="s">
        <v>4656</v>
      </c>
      <c r="Y13" t="s">
        <v>44</v>
      </c>
    </row>
    <row r="14" spans="1:26" x14ac:dyDescent="0.25">
      <c r="A14" t="s">
        <v>26</v>
      </c>
      <c r="B14" t="s">
        <v>4655</v>
      </c>
      <c r="C14" t="s">
        <v>4189</v>
      </c>
      <c r="D14" t="s">
        <v>4188</v>
      </c>
      <c r="E14">
        <v>605</v>
      </c>
      <c r="F14" t="s">
        <v>4187</v>
      </c>
      <c r="G14" t="s">
        <v>4186</v>
      </c>
      <c r="H14" t="s">
        <v>4185</v>
      </c>
      <c r="I14">
        <v>1</v>
      </c>
      <c r="J14">
        <v>0</v>
      </c>
      <c r="K14">
        <v>0</v>
      </c>
      <c r="L14">
        <v>10.7</v>
      </c>
      <c r="M14" t="s">
        <v>4654</v>
      </c>
      <c r="P14">
        <v>11134</v>
      </c>
      <c r="Q14" t="s">
        <v>2610</v>
      </c>
      <c r="R14" t="s">
        <v>439</v>
      </c>
      <c r="S14" t="s">
        <v>4653</v>
      </c>
      <c r="T14">
        <f>962-6-488-9792</f>
        <v>-9324</v>
      </c>
      <c r="U14" t="s">
        <v>4652</v>
      </c>
      <c r="V14" t="s">
        <v>4651</v>
      </c>
      <c r="W14">
        <v>1975</v>
      </c>
      <c r="X14" t="s">
        <v>1576</v>
      </c>
      <c r="Y14" t="s">
        <v>44</v>
      </c>
    </row>
    <row r="15" spans="1:26" x14ac:dyDescent="0.25">
      <c r="A15" t="s">
        <v>49</v>
      </c>
      <c r="B15" t="s">
        <v>4650</v>
      </c>
      <c r="C15" t="s">
        <v>4189</v>
      </c>
      <c r="D15" t="s">
        <v>4188</v>
      </c>
      <c r="E15">
        <v>605</v>
      </c>
      <c r="F15" t="s">
        <v>4187</v>
      </c>
      <c r="G15" t="s">
        <v>4186</v>
      </c>
      <c r="H15" t="s">
        <v>4185</v>
      </c>
      <c r="I15">
        <v>1</v>
      </c>
      <c r="J15">
        <v>0</v>
      </c>
      <c r="K15">
        <v>0</v>
      </c>
      <c r="L15">
        <v>6.9</v>
      </c>
      <c r="M15" t="s">
        <v>1887</v>
      </c>
      <c r="N15" t="s">
        <v>228</v>
      </c>
      <c r="O15" t="s">
        <v>229</v>
      </c>
      <c r="P15">
        <v>85054</v>
      </c>
      <c r="Q15" t="s">
        <v>37</v>
      </c>
      <c r="R15" t="s">
        <v>38</v>
      </c>
      <c r="Y15" t="s">
        <v>44</v>
      </c>
    </row>
    <row r="16" spans="1:26" x14ac:dyDescent="0.25">
      <c r="A16" t="s">
        <v>49</v>
      </c>
      <c r="B16" t="s">
        <v>4649</v>
      </c>
      <c r="C16" t="s">
        <v>4189</v>
      </c>
      <c r="D16" t="s">
        <v>4188</v>
      </c>
      <c r="E16">
        <v>605</v>
      </c>
      <c r="F16" t="s">
        <v>4187</v>
      </c>
      <c r="G16" t="s">
        <v>4186</v>
      </c>
      <c r="H16" t="s">
        <v>4185</v>
      </c>
      <c r="I16">
        <v>1</v>
      </c>
      <c r="J16">
        <v>0</v>
      </c>
      <c r="K16">
        <v>0</v>
      </c>
      <c r="L16">
        <v>12.7</v>
      </c>
      <c r="M16" t="s">
        <v>193</v>
      </c>
      <c r="N16" t="s">
        <v>35</v>
      </c>
      <c r="O16" t="s">
        <v>36</v>
      </c>
      <c r="Q16" t="s">
        <v>37</v>
      </c>
      <c r="R16" t="s">
        <v>38</v>
      </c>
      <c r="Y16" t="s">
        <v>44</v>
      </c>
    </row>
    <row r="17" spans="1:25" x14ac:dyDescent="0.25">
      <c r="A17" t="s">
        <v>49</v>
      </c>
      <c r="B17" t="s">
        <v>4648</v>
      </c>
      <c r="C17" t="s">
        <v>4189</v>
      </c>
      <c r="D17" t="s">
        <v>4188</v>
      </c>
      <c r="E17">
        <v>605</v>
      </c>
      <c r="F17" t="s">
        <v>4187</v>
      </c>
      <c r="G17" t="s">
        <v>4186</v>
      </c>
      <c r="H17" t="s">
        <v>4185</v>
      </c>
      <c r="I17">
        <v>1</v>
      </c>
      <c r="J17">
        <v>0</v>
      </c>
      <c r="K17">
        <v>0</v>
      </c>
      <c r="L17">
        <v>12.6</v>
      </c>
      <c r="M17" t="s">
        <v>4010</v>
      </c>
      <c r="N17" t="s">
        <v>530</v>
      </c>
      <c r="O17" t="s">
        <v>531</v>
      </c>
      <c r="P17" t="s">
        <v>4647</v>
      </c>
      <c r="Q17" t="s">
        <v>37</v>
      </c>
      <c r="R17" t="s">
        <v>38</v>
      </c>
      <c r="Y17" t="s">
        <v>44</v>
      </c>
    </row>
    <row r="18" spans="1:25" x14ac:dyDescent="0.25">
      <c r="A18" t="s">
        <v>49</v>
      </c>
      <c r="B18" t="s">
        <v>4646</v>
      </c>
      <c r="C18" t="s">
        <v>4189</v>
      </c>
      <c r="D18" t="s">
        <v>4188</v>
      </c>
      <c r="E18">
        <v>605</v>
      </c>
      <c r="F18" t="s">
        <v>4187</v>
      </c>
      <c r="G18" t="s">
        <v>4186</v>
      </c>
      <c r="H18" t="s">
        <v>4185</v>
      </c>
      <c r="I18">
        <v>3</v>
      </c>
      <c r="J18">
        <v>0</v>
      </c>
      <c r="K18">
        <v>0</v>
      </c>
      <c r="L18">
        <v>9.3000000000000007</v>
      </c>
      <c r="M18" t="s">
        <v>403</v>
      </c>
      <c r="N18" t="s">
        <v>135</v>
      </c>
      <c r="O18" t="s">
        <v>136</v>
      </c>
      <c r="P18">
        <v>2199</v>
      </c>
      <c r="Q18" t="s">
        <v>37</v>
      </c>
      <c r="R18" t="s">
        <v>38</v>
      </c>
      <c r="Y18" t="s">
        <v>44</v>
      </c>
    </row>
    <row r="19" spans="1:25" x14ac:dyDescent="0.25">
      <c r="A19" t="s">
        <v>26</v>
      </c>
      <c r="B19" t="s">
        <v>4645</v>
      </c>
      <c r="C19" t="s">
        <v>4189</v>
      </c>
      <c r="D19" t="s">
        <v>4188</v>
      </c>
      <c r="E19">
        <v>605</v>
      </c>
      <c r="F19" t="s">
        <v>4187</v>
      </c>
      <c r="G19" t="s">
        <v>4186</v>
      </c>
      <c r="H19" t="s">
        <v>4185</v>
      </c>
      <c r="I19">
        <v>1</v>
      </c>
      <c r="J19">
        <v>0</v>
      </c>
      <c r="K19">
        <v>0</v>
      </c>
      <c r="L19">
        <v>11.7</v>
      </c>
      <c r="M19" t="s">
        <v>4354</v>
      </c>
      <c r="N19" t="s">
        <v>3896</v>
      </c>
      <c r="O19" t="s">
        <v>3897</v>
      </c>
      <c r="P19" t="s">
        <v>4644</v>
      </c>
      <c r="Q19" t="s">
        <v>432</v>
      </c>
      <c r="R19" t="s">
        <v>38</v>
      </c>
      <c r="S19" t="s">
        <v>4643</v>
      </c>
      <c r="T19" t="s">
        <v>4351</v>
      </c>
      <c r="U19" t="s">
        <v>4642</v>
      </c>
      <c r="V19" t="s">
        <v>4641</v>
      </c>
      <c r="X19" t="s">
        <v>1576</v>
      </c>
      <c r="Y19" t="s">
        <v>44</v>
      </c>
    </row>
    <row r="20" spans="1:25" x14ac:dyDescent="0.25">
      <c r="A20" t="s">
        <v>26</v>
      </c>
      <c r="B20" t="s">
        <v>434</v>
      </c>
      <c r="C20" t="s">
        <v>4189</v>
      </c>
      <c r="D20" t="s">
        <v>4188</v>
      </c>
      <c r="E20">
        <v>605</v>
      </c>
      <c r="F20" t="s">
        <v>4187</v>
      </c>
      <c r="G20" t="s">
        <v>4186</v>
      </c>
      <c r="H20" t="s">
        <v>4185</v>
      </c>
      <c r="I20">
        <v>1</v>
      </c>
      <c r="J20">
        <v>0</v>
      </c>
      <c r="K20">
        <v>0</v>
      </c>
      <c r="L20">
        <v>7.3</v>
      </c>
      <c r="M20" t="s">
        <v>437</v>
      </c>
      <c r="P20">
        <v>21474</v>
      </c>
      <c r="Q20" t="s">
        <v>438</v>
      </c>
      <c r="R20" t="s">
        <v>439</v>
      </c>
      <c r="S20" t="s">
        <v>440</v>
      </c>
      <c r="U20" t="s">
        <v>441</v>
      </c>
      <c r="V20" t="s">
        <v>442</v>
      </c>
      <c r="X20" t="s">
        <v>443</v>
      </c>
      <c r="Y20" t="s">
        <v>44</v>
      </c>
    </row>
    <row r="21" spans="1:25" x14ac:dyDescent="0.25">
      <c r="A21" t="s">
        <v>49</v>
      </c>
      <c r="B21" t="s">
        <v>4640</v>
      </c>
      <c r="C21" t="s">
        <v>4189</v>
      </c>
      <c r="D21" t="s">
        <v>4188</v>
      </c>
      <c r="E21">
        <v>605</v>
      </c>
      <c r="F21" t="s">
        <v>4187</v>
      </c>
      <c r="G21" t="s">
        <v>4186</v>
      </c>
      <c r="H21" t="s">
        <v>4185</v>
      </c>
      <c r="I21">
        <v>1</v>
      </c>
      <c r="J21">
        <v>0</v>
      </c>
      <c r="K21">
        <v>0</v>
      </c>
      <c r="L21">
        <v>10.7</v>
      </c>
      <c r="M21" t="s">
        <v>4639</v>
      </c>
      <c r="N21" t="s">
        <v>73</v>
      </c>
      <c r="O21" t="s">
        <v>74</v>
      </c>
      <c r="P21" t="s">
        <v>4638</v>
      </c>
      <c r="Q21" t="s">
        <v>37</v>
      </c>
      <c r="R21" t="s">
        <v>38</v>
      </c>
      <c r="Y21" t="s">
        <v>44</v>
      </c>
    </row>
    <row r="22" spans="1:25" x14ac:dyDescent="0.25">
      <c r="A22" t="s">
        <v>49</v>
      </c>
      <c r="B22" t="s">
        <v>4637</v>
      </c>
      <c r="C22" t="s">
        <v>4189</v>
      </c>
      <c r="D22" t="s">
        <v>4188</v>
      </c>
      <c r="E22">
        <v>605</v>
      </c>
      <c r="F22" t="s">
        <v>4187</v>
      </c>
      <c r="G22" t="s">
        <v>4186</v>
      </c>
      <c r="H22" t="s">
        <v>4185</v>
      </c>
      <c r="I22">
        <v>1</v>
      </c>
      <c r="J22">
        <v>0</v>
      </c>
      <c r="K22">
        <v>0</v>
      </c>
      <c r="L22">
        <v>11.4</v>
      </c>
      <c r="M22" t="s">
        <v>403</v>
      </c>
      <c r="N22" t="s">
        <v>135</v>
      </c>
      <c r="O22" t="s">
        <v>136</v>
      </c>
      <c r="P22">
        <v>2116</v>
      </c>
      <c r="Q22" t="s">
        <v>37</v>
      </c>
      <c r="R22" t="s">
        <v>38</v>
      </c>
      <c r="S22" t="s">
        <v>4636</v>
      </c>
      <c r="T22" t="s">
        <v>4635</v>
      </c>
      <c r="V22" t="s">
        <v>4634</v>
      </c>
      <c r="Y22" t="s">
        <v>44</v>
      </c>
    </row>
    <row r="23" spans="1:25" x14ac:dyDescent="0.25">
      <c r="A23" t="s">
        <v>49</v>
      </c>
      <c r="B23" t="s">
        <v>4633</v>
      </c>
      <c r="C23" t="s">
        <v>4189</v>
      </c>
      <c r="D23" t="s">
        <v>4188</v>
      </c>
      <c r="E23">
        <v>605</v>
      </c>
      <c r="F23" t="s">
        <v>4187</v>
      </c>
      <c r="G23" t="s">
        <v>4186</v>
      </c>
      <c r="H23" t="s">
        <v>4185</v>
      </c>
      <c r="I23">
        <v>1</v>
      </c>
      <c r="J23">
        <v>0</v>
      </c>
      <c r="K23">
        <v>0</v>
      </c>
      <c r="L23">
        <v>9.3000000000000007</v>
      </c>
      <c r="M23" t="s">
        <v>193</v>
      </c>
      <c r="Q23" t="s">
        <v>1794</v>
      </c>
      <c r="R23" t="s">
        <v>238</v>
      </c>
      <c r="Y23" t="s">
        <v>44</v>
      </c>
    </row>
    <row r="24" spans="1:25" x14ac:dyDescent="0.25">
      <c r="A24" t="s">
        <v>49</v>
      </c>
      <c r="B24" t="s">
        <v>4632</v>
      </c>
      <c r="C24" t="s">
        <v>4189</v>
      </c>
      <c r="D24" t="s">
        <v>4188</v>
      </c>
      <c r="E24">
        <v>605</v>
      </c>
      <c r="F24" t="s">
        <v>4187</v>
      </c>
      <c r="G24" t="s">
        <v>4186</v>
      </c>
      <c r="H24" t="s">
        <v>4185</v>
      </c>
      <c r="I24">
        <v>1</v>
      </c>
      <c r="J24">
        <v>0</v>
      </c>
      <c r="K24">
        <v>0</v>
      </c>
      <c r="L24">
        <v>14.3</v>
      </c>
      <c r="M24" t="s">
        <v>1660</v>
      </c>
      <c r="N24" t="s">
        <v>1682</v>
      </c>
      <c r="O24" t="s">
        <v>1683</v>
      </c>
      <c r="P24">
        <v>97035</v>
      </c>
      <c r="Q24" t="s">
        <v>37</v>
      </c>
      <c r="R24" t="s">
        <v>38</v>
      </c>
      <c r="Y24" t="s">
        <v>44</v>
      </c>
    </row>
    <row r="25" spans="1:25" x14ac:dyDescent="0.25">
      <c r="A25" t="s">
        <v>49</v>
      </c>
      <c r="B25" t="s">
        <v>4631</v>
      </c>
      <c r="C25" t="s">
        <v>4189</v>
      </c>
      <c r="D25" t="s">
        <v>4188</v>
      </c>
      <c r="E25">
        <v>605</v>
      </c>
      <c r="F25" t="s">
        <v>4187</v>
      </c>
      <c r="G25" t="s">
        <v>4186</v>
      </c>
      <c r="H25" t="s">
        <v>4185</v>
      </c>
      <c r="I25">
        <v>1</v>
      </c>
      <c r="J25">
        <v>0</v>
      </c>
      <c r="K25">
        <v>0</v>
      </c>
      <c r="L25">
        <v>9.6</v>
      </c>
      <c r="M25" t="s">
        <v>667</v>
      </c>
      <c r="N25" t="s">
        <v>255</v>
      </c>
      <c r="O25" t="s">
        <v>256</v>
      </c>
      <c r="P25" t="s">
        <v>4630</v>
      </c>
      <c r="Q25" t="s">
        <v>37</v>
      </c>
      <c r="R25" t="s">
        <v>38</v>
      </c>
      <c r="S25" t="s">
        <v>4629</v>
      </c>
      <c r="Y25" t="s">
        <v>44</v>
      </c>
    </row>
    <row r="26" spans="1:25" x14ac:dyDescent="0.25">
      <c r="A26" t="s">
        <v>49</v>
      </c>
      <c r="B26" t="s">
        <v>4628</v>
      </c>
      <c r="C26" t="s">
        <v>4189</v>
      </c>
      <c r="D26" t="s">
        <v>4188</v>
      </c>
      <c r="E26">
        <v>605</v>
      </c>
      <c r="F26" t="s">
        <v>4187</v>
      </c>
      <c r="G26" t="s">
        <v>4186</v>
      </c>
      <c r="H26" t="s">
        <v>4185</v>
      </c>
      <c r="I26">
        <v>1</v>
      </c>
      <c r="J26">
        <v>0</v>
      </c>
      <c r="K26">
        <v>0</v>
      </c>
      <c r="L26">
        <v>14.4</v>
      </c>
      <c r="M26" t="s">
        <v>741</v>
      </c>
      <c r="N26" t="s">
        <v>128</v>
      </c>
      <c r="O26" t="s">
        <v>129</v>
      </c>
      <c r="P26">
        <v>75254</v>
      </c>
      <c r="Q26" t="s">
        <v>37</v>
      </c>
      <c r="R26" t="s">
        <v>38</v>
      </c>
      <c r="Y26" t="s">
        <v>44</v>
      </c>
    </row>
    <row r="27" spans="1:25" x14ac:dyDescent="0.25">
      <c r="A27" t="s">
        <v>49</v>
      </c>
      <c r="B27" t="s">
        <v>4627</v>
      </c>
      <c r="C27" t="s">
        <v>4189</v>
      </c>
      <c r="D27" t="s">
        <v>4188</v>
      </c>
      <c r="E27">
        <v>605</v>
      </c>
      <c r="F27" t="s">
        <v>4187</v>
      </c>
      <c r="G27" t="s">
        <v>4186</v>
      </c>
      <c r="H27" t="s">
        <v>4185</v>
      </c>
      <c r="I27">
        <v>1</v>
      </c>
      <c r="J27">
        <v>0</v>
      </c>
      <c r="K27">
        <v>0</v>
      </c>
      <c r="L27">
        <v>11.2</v>
      </c>
      <c r="M27" t="s">
        <v>580</v>
      </c>
      <c r="O27" t="s">
        <v>4626</v>
      </c>
      <c r="P27" t="s">
        <v>4625</v>
      </c>
      <c r="Q27" t="s">
        <v>37</v>
      </c>
      <c r="R27" t="s">
        <v>38</v>
      </c>
      <c r="Y27" t="s">
        <v>44</v>
      </c>
    </row>
    <row r="28" spans="1:25" x14ac:dyDescent="0.25">
      <c r="A28" t="s">
        <v>49</v>
      </c>
      <c r="B28" t="s">
        <v>4624</v>
      </c>
      <c r="C28" t="s">
        <v>4189</v>
      </c>
      <c r="D28" t="s">
        <v>4188</v>
      </c>
      <c r="E28">
        <v>605</v>
      </c>
      <c r="F28" t="s">
        <v>4187</v>
      </c>
      <c r="G28" t="s">
        <v>4186</v>
      </c>
      <c r="H28" t="s">
        <v>4185</v>
      </c>
      <c r="I28">
        <v>1</v>
      </c>
      <c r="J28">
        <v>0</v>
      </c>
      <c r="K28">
        <v>0</v>
      </c>
      <c r="L28">
        <v>12.8</v>
      </c>
      <c r="M28" t="s">
        <v>193</v>
      </c>
      <c r="Q28" t="s">
        <v>990</v>
      </c>
      <c r="R28" t="s">
        <v>383</v>
      </c>
      <c r="Y28" t="s">
        <v>44</v>
      </c>
    </row>
    <row r="29" spans="1:25" x14ac:dyDescent="0.25">
      <c r="A29" t="s">
        <v>49</v>
      </c>
      <c r="B29" t="s">
        <v>4623</v>
      </c>
      <c r="C29" t="s">
        <v>4189</v>
      </c>
      <c r="D29" t="s">
        <v>4188</v>
      </c>
      <c r="E29">
        <v>605</v>
      </c>
      <c r="F29" t="s">
        <v>4187</v>
      </c>
      <c r="G29" t="s">
        <v>4186</v>
      </c>
      <c r="H29" t="s">
        <v>4185</v>
      </c>
      <c r="I29">
        <v>1</v>
      </c>
      <c r="J29">
        <v>0</v>
      </c>
      <c r="K29">
        <v>0</v>
      </c>
      <c r="L29">
        <v>8.1</v>
      </c>
      <c r="M29" t="s">
        <v>4622</v>
      </c>
      <c r="N29" t="s">
        <v>135</v>
      </c>
      <c r="O29" t="s">
        <v>136</v>
      </c>
      <c r="P29" t="s">
        <v>4621</v>
      </c>
      <c r="Q29" t="s">
        <v>37</v>
      </c>
      <c r="R29" t="s">
        <v>38</v>
      </c>
      <c r="S29" t="s">
        <v>4620</v>
      </c>
      <c r="T29" t="s">
        <v>4619</v>
      </c>
      <c r="Y29" t="s">
        <v>44</v>
      </c>
    </row>
    <row r="30" spans="1:25" x14ac:dyDescent="0.25">
      <c r="A30" t="s">
        <v>49</v>
      </c>
      <c r="B30" t="s">
        <v>4618</v>
      </c>
      <c r="C30" t="s">
        <v>4189</v>
      </c>
      <c r="D30" t="s">
        <v>4188</v>
      </c>
      <c r="E30">
        <v>605</v>
      </c>
      <c r="F30" t="s">
        <v>4187</v>
      </c>
      <c r="G30" t="s">
        <v>4186</v>
      </c>
      <c r="H30" t="s">
        <v>4185</v>
      </c>
      <c r="I30">
        <v>1</v>
      </c>
      <c r="J30">
        <v>0</v>
      </c>
      <c r="K30">
        <v>0</v>
      </c>
      <c r="L30">
        <v>11.4</v>
      </c>
      <c r="M30" t="s">
        <v>281</v>
      </c>
      <c r="N30" t="s">
        <v>151</v>
      </c>
      <c r="O30" t="s">
        <v>152</v>
      </c>
      <c r="P30">
        <v>30309</v>
      </c>
      <c r="Q30" t="s">
        <v>37</v>
      </c>
      <c r="R30" t="s">
        <v>38</v>
      </c>
      <c r="Y30" t="s">
        <v>44</v>
      </c>
    </row>
    <row r="31" spans="1:25" x14ac:dyDescent="0.25">
      <c r="A31" t="s">
        <v>49</v>
      </c>
      <c r="B31" t="s">
        <v>4617</v>
      </c>
      <c r="C31" t="s">
        <v>4189</v>
      </c>
      <c r="D31" t="s">
        <v>4188</v>
      </c>
      <c r="E31">
        <v>605</v>
      </c>
      <c r="F31" t="s">
        <v>4187</v>
      </c>
      <c r="G31" t="s">
        <v>4186</v>
      </c>
      <c r="H31" t="s">
        <v>4185</v>
      </c>
      <c r="I31">
        <v>1</v>
      </c>
      <c r="J31">
        <v>0</v>
      </c>
      <c r="K31">
        <v>0</v>
      </c>
      <c r="L31">
        <v>14.7</v>
      </c>
      <c r="M31" t="s">
        <v>4616</v>
      </c>
      <c r="N31" t="s">
        <v>128</v>
      </c>
      <c r="O31" t="s">
        <v>129</v>
      </c>
      <c r="P31">
        <v>77566</v>
      </c>
      <c r="Q31" t="s">
        <v>37</v>
      </c>
      <c r="R31" t="s">
        <v>38</v>
      </c>
      <c r="V31" t="s">
        <v>4615</v>
      </c>
      <c r="Y31" t="s">
        <v>44</v>
      </c>
    </row>
    <row r="32" spans="1:25" x14ac:dyDescent="0.25">
      <c r="A32" t="s">
        <v>49</v>
      </c>
      <c r="B32" t="s">
        <v>4614</v>
      </c>
      <c r="C32" t="s">
        <v>4189</v>
      </c>
      <c r="D32" t="s">
        <v>4188</v>
      </c>
      <c r="E32">
        <v>605</v>
      </c>
      <c r="F32" t="s">
        <v>4187</v>
      </c>
      <c r="G32" t="s">
        <v>4186</v>
      </c>
      <c r="H32" t="s">
        <v>4185</v>
      </c>
      <c r="I32">
        <v>1</v>
      </c>
      <c r="J32">
        <v>0</v>
      </c>
      <c r="K32">
        <v>0</v>
      </c>
      <c r="L32">
        <v>8.1999999999999993</v>
      </c>
      <c r="M32" t="s">
        <v>3051</v>
      </c>
      <c r="P32" t="s">
        <v>4613</v>
      </c>
      <c r="Q32" t="s">
        <v>432</v>
      </c>
      <c r="R32" t="s">
        <v>38</v>
      </c>
      <c r="U32" t="s">
        <v>4612</v>
      </c>
      <c r="V32" t="s">
        <v>4611</v>
      </c>
      <c r="Y32" t="s">
        <v>44</v>
      </c>
    </row>
    <row r="33" spans="1:25" x14ac:dyDescent="0.25">
      <c r="A33" t="s">
        <v>49</v>
      </c>
      <c r="B33" t="s">
        <v>4610</v>
      </c>
      <c r="C33" t="s">
        <v>4189</v>
      </c>
      <c r="D33" t="s">
        <v>4188</v>
      </c>
      <c r="E33">
        <v>605</v>
      </c>
      <c r="F33" t="s">
        <v>4187</v>
      </c>
      <c r="G33" t="s">
        <v>4186</v>
      </c>
      <c r="H33" t="s">
        <v>4185</v>
      </c>
      <c r="I33">
        <v>1</v>
      </c>
      <c r="J33">
        <v>0</v>
      </c>
      <c r="K33">
        <v>0</v>
      </c>
      <c r="L33">
        <v>11.9</v>
      </c>
      <c r="M33" t="s">
        <v>4609</v>
      </c>
      <c r="N33" t="s">
        <v>277</v>
      </c>
      <c r="O33" t="s">
        <v>278</v>
      </c>
      <c r="P33">
        <v>80111</v>
      </c>
      <c r="Q33" t="s">
        <v>37</v>
      </c>
      <c r="R33" t="s">
        <v>38</v>
      </c>
      <c r="Y33" t="s">
        <v>44</v>
      </c>
    </row>
    <row r="34" spans="1:25" x14ac:dyDescent="0.25">
      <c r="A34" t="s">
        <v>49</v>
      </c>
      <c r="B34" t="s">
        <v>4608</v>
      </c>
      <c r="C34" t="s">
        <v>4189</v>
      </c>
      <c r="D34" t="s">
        <v>4188</v>
      </c>
      <c r="E34">
        <v>605</v>
      </c>
      <c r="F34" t="s">
        <v>4187</v>
      </c>
      <c r="G34" t="s">
        <v>4186</v>
      </c>
      <c r="H34" t="s">
        <v>4185</v>
      </c>
      <c r="I34">
        <v>1</v>
      </c>
      <c r="J34">
        <v>0</v>
      </c>
      <c r="K34">
        <v>0</v>
      </c>
      <c r="L34">
        <v>14.1</v>
      </c>
      <c r="M34" t="s">
        <v>193</v>
      </c>
      <c r="Q34" t="s">
        <v>451</v>
      </c>
      <c r="R34" t="s">
        <v>383</v>
      </c>
      <c r="Y34" t="s">
        <v>44</v>
      </c>
    </row>
    <row r="35" spans="1:25" x14ac:dyDescent="0.25">
      <c r="A35" t="s">
        <v>26</v>
      </c>
      <c r="B35" t="s">
        <v>534</v>
      </c>
      <c r="C35" t="s">
        <v>4189</v>
      </c>
      <c r="D35" t="s">
        <v>4188</v>
      </c>
      <c r="E35">
        <v>605</v>
      </c>
      <c r="F35" t="s">
        <v>4187</v>
      </c>
      <c r="G35" t="s">
        <v>4186</v>
      </c>
      <c r="H35" t="s">
        <v>4185</v>
      </c>
      <c r="I35">
        <v>1</v>
      </c>
      <c r="J35">
        <v>0</v>
      </c>
      <c r="K35">
        <v>0</v>
      </c>
      <c r="L35">
        <v>10</v>
      </c>
      <c r="M35" t="s">
        <v>535</v>
      </c>
      <c r="N35" t="s">
        <v>430</v>
      </c>
      <c r="O35" t="s">
        <v>431</v>
      </c>
      <c r="P35" t="s">
        <v>536</v>
      </c>
      <c r="Q35" t="s">
        <v>432</v>
      </c>
      <c r="R35" t="s">
        <v>38</v>
      </c>
      <c r="S35" t="s">
        <v>537</v>
      </c>
      <c r="T35" t="s">
        <v>538</v>
      </c>
      <c r="U35" t="s">
        <v>539</v>
      </c>
      <c r="V35" t="s">
        <v>540</v>
      </c>
      <c r="W35">
        <v>1987</v>
      </c>
      <c r="X35" t="s">
        <v>443</v>
      </c>
      <c r="Y35" t="s">
        <v>541</v>
      </c>
    </row>
    <row r="36" spans="1:25" x14ac:dyDescent="0.25">
      <c r="A36" t="s">
        <v>49</v>
      </c>
      <c r="B36" t="s">
        <v>4607</v>
      </c>
      <c r="C36" t="s">
        <v>4189</v>
      </c>
      <c r="D36" t="s">
        <v>4188</v>
      </c>
      <c r="E36">
        <v>605</v>
      </c>
      <c r="F36" t="s">
        <v>4187</v>
      </c>
      <c r="G36" t="s">
        <v>4186</v>
      </c>
      <c r="H36" t="s">
        <v>4185</v>
      </c>
      <c r="I36">
        <v>1</v>
      </c>
      <c r="J36">
        <v>0</v>
      </c>
      <c r="K36">
        <v>0</v>
      </c>
      <c r="L36">
        <v>11.3</v>
      </c>
      <c r="M36" t="s">
        <v>2942</v>
      </c>
      <c r="N36" t="s">
        <v>405</v>
      </c>
      <c r="O36" t="s">
        <v>406</v>
      </c>
      <c r="P36">
        <v>21209</v>
      </c>
      <c r="Q36" t="s">
        <v>37</v>
      </c>
      <c r="R36" t="s">
        <v>38</v>
      </c>
      <c r="Y36" t="s">
        <v>44</v>
      </c>
    </row>
    <row r="37" spans="1:25" x14ac:dyDescent="0.25">
      <c r="A37" t="s">
        <v>49</v>
      </c>
      <c r="B37" t="s">
        <v>4606</v>
      </c>
      <c r="C37" t="s">
        <v>4189</v>
      </c>
      <c r="D37" t="s">
        <v>4188</v>
      </c>
      <c r="E37">
        <v>605</v>
      </c>
      <c r="F37" t="s">
        <v>4187</v>
      </c>
      <c r="G37" t="s">
        <v>4186</v>
      </c>
      <c r="H37" t="s">
        <v>4185</v>
      </c>
      <c r="I37">
        <v>1</v>
      </c>
      <c r="J37">
        <v>0</v>
      </c>
      <c r="K37">
        <v>0</v>
      </c>
      <c r="L37">
        <v>14</v>
      </c>
      <c r="M37" t="s">
        <v>4605</v>
      </c>
      <c r="N37" t="s">
        <v>128</v>
      </c>
      <c r="O37" t="s">
        <v>129</v>
      </c>
      <c r="P37">
        <v>78006</v>
      </c>
      <c r="Q37" t="s">
        <v>37</v>
      </c>
      <c r="R37" t="s">
        <v>38</v>
      </c>
      <c r="Y37" t="s">
        <v>44</v>
      </c>
    </row>
    <row r="38" spans="1:25" x14ac:dyDescent="0.25">
      <c r="A38" t="s">
        <v>49</v>
      </c>
      <c r="B38" t="s">
        <v>4604</v>
      </c>
      <c r="C38" t="s">
        <v>4189</v>
      </c>
      <c r="D38" t="s">
        <v>4188</v>
      </c>
      <c r="E38">
        <v>605</v>
      </c>
      <c r="F38" t="s">
        <v>4187</v>
      </c>
      <c r="G38" t="s">
        <v>4186</v>
      </c>
      <c r="H38" t="s">
        <v>4185</v>
      </c>
      <c r="I38">
        <v>1</v>
      </c>
      <c r="J38">
        <v>0</v>
      </c>
      <c r="K38">
        <v>0</v>
      </c>
      <c r="L38">
        <v>8.6</v>
      </c>
      <c r="M38" t="s">
        <v>193</v>
      </c>
      <c r="Q38" t="s">
        <v>194</v>
      </c>
      <c r="R38" t="s">
        <v>38</v>
      </c>
      <c r="Y38" t="s">
        <v>44</v>
      </c>
    </row>
    <row r="39" spans="1:25" x14ac:dyDescent="0.25">
      <c r="A39" t="s">
        <v>49</v>
      </c>
      <c r="B39" t="s">
        <v>4603</v>
      </c>
      <c r="C39" t="s">
        <v>4189</v>
      </c>
      <c r="D39" t="s">
        <v>4188</v>
      </c>
      <c r="E39">
        <v>605</v>
      </c>
      <c r="F39" t="s">
        <v>4187</v>
      </c>
      <c r="G39" t="s">
        <v>4186</v>
      </c>
      <c r="H39" t="s">
        <v>4185</v>
      </c>
      <c r="I39">
        <v>1</v>
      </c>
      <c r="J39">
        <v>0</v>
      </c>
      <c r="K39">
        <v>0</v>
      </c>
      <c r="L39">
        <v>13.2</v>
      </c>
      <c r="M39" t="s">
        <v>403</v>
      </c>
      <c r="N39" t="s">
        <v>135</v>
      </c>
      <c r="O39" t="s">
        <v>136</v>
      </c>
      <c r="P39" t="s">
        <v>4602</v>
      </c>
      <c r="Q39" t="s">
        <v>37</v>
      </c>
      <c r="R39" t="s">
        <v>38</v>
      </c>
      <c r="Y39" t="s">
        <v>44</v>
      </c>
    </row>
    <row r="40" spans="1:25" x14ac:dyDescent="0.25">
      <c r="A40" t="s">
        <v>26</v>
      </c>
      <c r="B40" t="s">
        <v>4601</v>
      </c>
      <c r="C40" t="s">
        <v>4189</v>
      </c>
      <c r="D40" t="s">
        <v>4188</v>
      </c>
      <c r="E40">
        <v>605</v>
      </c>
      <c r="F40" t="s">
        <v>4187</v>
      </c>
      <c r="G40" t="s">
        <v>4186</v>
      </c>
      <c r="H40" t="s">
        <v>4185</v>
      </c>
      <c r="I40">
        <v>1</v>
      </c>
      <c r="J40">
        <v>0</v>
      </c>
      <c r="K40">
        <v>0</v>
      </c>
      <c r="L40">
        <v>8.4</v>
      </c>
      <c r="M40" t="s">
        <v>4600</v>
      </c>
      <c r="P40" t="s">
        <v>4599</v>
      </c>
      <c r="Q40" t="s">
        <v>1363</v>
      </c>
      <c r="R40" t="s">
        <v>358</v>
      </c>
      <c r="S40" t="s">
        <v>4598</v>
      </c>
      <c r="T40" t="s">
        <v>4597</v>
      </c>
      <c r="U40" t="s">
        <v>4596</v>
      </c>
      <c r="V40" t="s">
        <v>4595</v>
      </c>
      <c r="X40" t="s">
        <v>443</v>
      </c>
      <c r="Y40" t="s">
        <v>44</v>
      </c>
    </row>
    <row r="41" spans="1:25" x14ac:dyDescent="0.25">
      <c r="A41" t="s">
        <v>49</v>
      </c>
      <c r="B41" t="s">
        <v>4594</v>
      </c>
      <c r="C41" t="s">
        <v>4189</v>
      </c>
      <c r="D41" t="s">
        <v>4188</v>
      </c>
      <c r="E41">
        <v>605</v>
      </c>
      <c r="F41" t="s">
        <v>4187</v>
      </c>
      <c r="G41" t="s">
        <v>4186</v>
      </c>
      <c r="H41" t="s">
        <v>4185</v>
      </c>
      <c r="I41">
        <v>1</v>
      </c>
      <c r="J41">
        <v>0</v>
      </c>
      <c r="K41">
        <v>0</v>
      </c>
      <c r="L41">
        <v>10.9</v>
      </c>
      <c r="M41" t="s">
        <v>709</v>
      </c>
      <c r="N41" t="s">
        <v>710</v>
      </c>
      <c r="O41" t="s">
        <v>711</v>
      </c>
      <c r="P41">
        <v>6880</v>
      </c>
      <c r="Q41" t="s">
        <v>37</v>
      </c>
      <c r="R41" t="s">
        <v>38</v>
      </c>
      <c r="S41" t="s">
        <v>4593</v>
      </c>
      <c r="V41" t="s">
        <v>4592</v>
      </c>
      <c r="Y41" t="s">
        <v>44</v>
      </c>
    </row>
    <row r="42" spans="1:25" x14ac:dyDescent="0.25">
      <c r="A42" t="s">
        <v>49</v>
      </c>
      <c r="B42" t="s">
        <v>4591</v>
      </c>
      <c r="C42" t="s">
        <v>4189</v>
      </c>
      <c r="D42" t="s">
        <v>4188</v>
      </c>
      <c r="E42">
        <v>605</v>
      </c>
      <c r="F42" t="s">
        <v>4187</v>
      </c>
      <c r="G42" t="s">
        <v>4186</v>
      </c>
      <c r="H42" t="s">
        <v>4185</v>
      </c>
      <c r="I42">
        <v>1</v>
      </c>
      <c r="J42">
        <v>0</v>
      </c>
      <c r="K42">
        <v>0</v>
      </c>
      <c r="L42">
        <v>9.5</v>
      </c>
      <c r="M42" t="s">
        <v>4590</v>
      </c>
      <c r="N42" t="s">
        <v>123</v>
      </c>
      <c r="O42" t="s">
        <v>124</v>
      </c>
      <c r="P42" t="s">
        <v>4589</v>
      </c>
      <c r="Q42" t="s">
        <v>37</v>
      </c>
      <c r="R42" t="s">
        <v>38</v>
      </c>
      <c r="Y42" t="s">
        <v>44</v>
      </c>
    </row>
    <row r="43" spans="1:25" x14ac:dyDescent="0.25">
      <c r="A43" t="s">
        <v>49</v>
      </c>
      <c r="B43" t="s">
        <v>4588</v>
      </c>
      <c r="C43" t="s">
        <v>4189</v>
      </c>
      <c r="D43" t="s">
        <v>4188</v>
      </c>
      <c r="E43">
        <v>605</v>
      </c>
      <c r="F43" t="s">
        <v>4187</v>
      </c>
      <c r="G43" t="s">
        <v>4186</v>
      </c>
      <c r="H43" t="s">
        <v>4185</v>
      </c>
      <c r="I43">
        <v>1</v>
      </c>
      <c r="J43">
        <v>0</v>
      </c>
      <c r="K43">
        <v>0</v>
      </c>
      <c r="L43">
        <v>8.3000000000000007</v>
      </c>
      <c r="M43" t="s">
        <v>4587</v>
      </c>
      <c r="N43" t="s">
        <v>351</v>
      </c>
      <c r="O43" t="s">
        <v>352</v>
      </c>
      <c r="P43" t="s">
        <v>4586</v>
      </c>
      <c r="Q43" t="s">
        <v>37</v>
      </c>
      <c r="R43" t="s">
        <v>38</v>
      </c>
      <c r="Y43" t="s">
        <v>44</v>
      </c>
    </row>
    <row r="44" spans="1:25" x14ac:dyDescent="0.25">
      <c r="A44" t="s">
        <v>49</v>
      </c>
      <c r="B44" t="s">
        <v>4585</v>
      </c>
      <c r="C44" t="s">
        <v>4189</v>
      </c>
      <c r="D44" t="s">
        <v>4188</v>
      </c>
      <c r="E44">
        <v>605</v>
      </c>
      <c r="F44" t="s">
        <v>4187</v>
      </c>
      <c r="G44" t="s">
        <v>4186</v>
      </c>
      <c r="H44" t="s">
        <v>4185</v>
      </c>
      <c r="I44">
        <v>1</v>
      </c>
      <c r="J44">
        <v>0</v>
      </c>
      <c r="K44">
        <v>0</v>
      </c>
      <c r="L44">
        <v>8.3000000000000007</v>
      </c>
      <c r="M44" t="s">
        <v>4584</v>
      </c>
      <c r="P44" t="s">
        <v>4583</v>
      </c>
      <c r="Q44" t="s">
        <v>432</v>
      </c>
      <c r="R44" t="s">
        <v>38</v>
      </c>
      <c r="Y44" t="s">
        <v>44</v>
      </c>
    </row>
    <row r="45" spans="1:25" x14ac:dyDescent="0.25">
      <c r="A45" t="s">
        <v>26</v>
      </c>
      <c r="B45" t="s">
        <v>2656</v>
      </c>
      <c r="C45" t="s">
        <v>4189</v>
      </c>
      <c r="D45" t="s">
        <v>4188</v>
      </c>
      <c r="E45">
        <v>605</v>
      </c>
      <c r="F45" t="s">
        <v>4187</v>
      </c>
      <c r="G45" t="s">
        <v>4186</v>
      </c>
      <c r="H45" t="s">
        <v>4185</v>
      </c>
      <c r="I45">
        <v>1</v>
      </c>
      <c r="J45">
        <v>0</v>
      </c>
      <c r="K45">
        <v>0</v>
      </c>
      <c r="L45">
        <v>7.6</v>
      </c>
      <c r="M45" t="s">
        <v>2657</v>
      </c>
      <c r="P45">
        <v>70629</v>
      </c>
      <c r="Q45" t="s">
        <v>1836</v>
      </c>
      <c r="R45" t="s">
        <v>358</v>
      </c>
      <c r="S45" t="s">
        <v>2658</v>
      </c>
      <c r="T45">
        <f>49-711-9330-6481</f>
        <v>-16473</v>
      </c>
      <c r="U45" t="s">
        <v>2659</v>
      </c>
      <c r="V45" t="s">
        <v>2660</v>
      </c>
      <c r="W45">
        <v>1998</v>
      </c>
      <c r="X45" t="s">
        <v>1576</v>
      </c>
      <c r="Y45" t="s">
        <v>541</v>
      </c>
    </row>
    <row r="46" spans="1:25" x14ac:dyDescent="0.25">
      <c r="A46" t="s">
        <v>49</v>
      </c>
      <c r="B46" t="s">
        <v>4582</v>
      </c>
      <c r="C46" t="s">
        <v>4189</v>
      </c>
      <c r="D46" t="s">
        <v>4188</v>
      </c>
      <c r="E46">
        <v>605</v>
      </c>
      <c r="F46" t="s">
        <v>4187</v>
      </c>
      <c r="G46" t="s">
        <v>4186</v>
      </c>
      <c r="H46" t="s">
        <v>4185</v>
      </c>
      <c r="I46">
        <v>1</v>
      </c>
      <c r="J46">
        <v>0</v>
      </c>
      <c r="K46">
        <v>0</v>
      </c>
      <c r="L46">
        <v>9.6</v>
      </c>
      <c r="M46" t="s">
        <v>1301</v>
      </c>
      <c r="N46" t="s">
        <v>189</v>
      </c>
      <c r="O46" t="s">
        <v>190</v>
      </c>
      <c r="P46" t="s">
        <v>4581</v>
      </c>
      <c r="Q46" t="s">
        <v>37</v>
      </c>
      <c r="R46" t="s">
        <v>38</v>
      </c>
      <c r="Y46" t="s">
        <v>44</v>
      </c>
    </row>
    <row r="47" spans="1:25" x14ac:dyDescent="0.25">
      <c r="A47" t="s">
        <v>49</v>
      </c>
      <c r="B47" t="s">
        <v>4580</v>
      </c>
      <c r="C47" t="s">
        <v>4189</v>
      </c>
      <c r="D47" t="s">
        <v>4188</v>
      </c>
      <c r="E47">
        <v>605</v>
      </c>
      <c r="F47" t="s">
        <v>4187</v>
      </c>
      <c r="G47" t="s">
        <v>4186</v>
      </c>
      <c r="H47" t="s">
        <v>4185</v>
      </c>
      <c r="I47">
        <v>1</v>
      </c>
      <c r="J47">
        <v>0</v>
      </c>
      <c r="K47">
        <v>0</v>
      </c>
      <c r="L47">
        <v>10.199999999999999</v>
      </c>
      <c r="M47" t="s">
        <v>1301</v>
      </c>
      <c r="N47" t="s">
        <v>189</v>
      </c>
      <c r="O47" t="s">
        <v>190</v>
      </c>
      <c r="P47" t="s">
        <v>4579</v>
      </c>
      <c r="Q47" t="s">
        <v>37</v>
      </c>
      <c r="R47" t="s">
        <v>38</v>
      </c>
      <c r="Y47" t="s">
        <v>44</v>
      </c>
    </row>
    <row r="48" spans="1:25" x14ac:dyDescent="0.25">
      <c r="A48" t="s">
        <v>49</v>
      </c>
      <c r="B48" t="s">
        <v>4578</v>
      </c>
      <c r="C48" t="s">
        <v>4189</v>
      </c>
      <c r="D48" t="s">
        <v>4188</v>
      </c>
      <c r="E48">
        <v>605</v>
      </c>
      <c r="F48" t="s">
        <v>4187</v>
      </c>
      <c r="G48" t="s">
        <v>4186</v>
      </c>
      <c r="H48" t="s">
        <v>4185</v>
      </c>
      <c r="I48">
        <v>1</v>
      </c>
      <c r="J48">
        <v>0</v>
      </c>
      <c r="K48">
        <v>0</v>
      </c>
      <c r="L48">
        <v>8.6</v>
      </c>
      <c r="M48" t="s">
        <v>1005</v>
      </c>
      <c r="Q48" t="s">
        <v>210</v>
      </c>
      <c r="R48" t="s">
        <v>211</v>
      </c>
      <c r="Y48" t="s">
        <v>44</v>
      </c>
    </row>
    <row r="49" spans="1:25" x14ac:dyDescent="0.25">
      <c r="A49" t="s">
        <v>49</v>
      </c>
      <c r="B49" t="s">
        <v>4577</v>
      </c>
      <c r="C49" t="s">
        <v>4189</v>
      </c>
      <c r="D49" t="s">
        <v>4188</v>
      </c>
      <c r="E49">
        <v>605</v>
      </c>
      <c r="F49" t="s">
        <v>4187</v>
      </c>
      <c r="G49" t="s">
        <v>4186</v>
      </c>
      <c r="H49" t="s">
        <v>4185</v>
      </c>
      <c r="I49">
        <v>1</v>
      </c>
      <c r="J49">
        <v>0</v>
      </c>
      <c r="K49">
        <v>0</v>
      </c>
      <c r="L49">
        <v>7.8</v>
      </c>
      <c r="M49" t="s">
        <v>4576</v>
      </c>
      <c r="P49">
        <v>25350</v>
      </c>
      <c r="Q49" t="s">
        <v>1313</v>
      </c>
      <c r="R49" t="s">
        <v>238</v>
      </c>
      <c r="Y49" t="s">
        <v>44</v>
      </c>
    </row>
    <row r="50" spans="1:25" x14ac:dyDescent="0.25">
      <c r="A50" t="s">
        <v>49</v>
      </c>
      <c r="B50" t="s">
        <v>4575</v>
      </c>
      <c r="C50" t="s">
        <v>4189</v>
      </c>
      <c r="D50" t="s">
        <v>4188</v>
      </c>
      <c r="E50">
        <v>605</v>
      </c>
      <c r="F50" t="s">
        <v>4187</v>
      </c>
      <c r="G50" t="s">
        <v>4186</v>
      </c>
      <c r="H50" t="s">
        <v>4185</v>
      </c>
      <c r="I50">
        <v>1</v>
      </c>
      <c r="J50">
        <v>0</v>
      </c>
      <c r="K50">
        <v>0</v>
      </c>
      <c r="L50">
        <v>12.7</v>
      </c>
      <c r="M50" t="s">
        <v>766</v>
      </c>
      <c r="N50" t="s">
        <v>767</v>
      </c>
      <c r="O50" t="s">
        <v>768</v>
      </c>
      <c r="P50" t="s">
        <v>4574</v>
      </c>
      <c r="Q50" t="s">
        <v>37</v>
      </c>
      <c r="R50" t="s">
        <v>38</v>
      </c>
      <c r="Y50" t="s">
        <v>44</v>
      </c>
    </row>
    <row r="51" spans="1:25" x14ac:dyDescent="0.25">
      <c r="A51" t="s">
        <v>49</v>
      </c>
      <c r="B51" t="s">
        <v>4573</v>
      </c>
      <c r="C51" t="s">
        <v>4189</v>
      </c>
      <c r="D51" t="s">
        <v>4188</v>
      </c>
      <c r="E51">
        <v>605</v>
      </c>
      <c r="F51" t="s">
        <v>4187</v>
      </c>
      <c r="G51" t="s">
        <v>4186</v>
      </c>
      <c r="H51" t="s">
        <v>4185</v>
      </c>
      <c r="I51">
        <v>1</v>
      </c>
      <c r="J51">
        <v>0</v>
      </c>
      <c r="K51">
        <v>0</v>
      </c>
      <c r="L51">
        <v>13.6</v>
      </c>
      <c r="M51" t="s">
        <v>2268</v>
      </c>
      <c r="N51" t="s">
        <v>881</v>
      </c>
      <c r="O51" t="s">
        <v>882</v>
      </c>
      <c r="P51" t="s">
        <v>4572</v>
      </c>
      <c r="Q51" t="s">
        <v>37</v>
      </c>
      <c r="R51" t="s">
        <v>38</v>
      </c>
      <c r="S51" t="s">
        <v>4571</v>
      </c>
      <c r="V51" t="s">
        <v>4570</v>
      </c>
      <c r="Y51" t="s">
        <v>44</v>
      </c>
    </row>
    <row r="52" spans="1:25" x14ac:dyDescent="0.25">
      <c r="A52" t="s">
        <v>49</v>
      </c>
      <c r="B52" t="s">
        <v>4569</v>
      </c>
      <c r="C52" t="s">
        <v>4189</v>
      </c>
      <c r="D52" t="s">
        <v>4188</v>
      </c>
      <c r="E52">
        <v>605</v>
      </c>
      <c r="F52" t="s">
        <v>4187</v>
      </c>
      <c r="G52" t="s">
        <v>4186</v>
      </c>
      <c r="H52" t="s">
        <v>4185</v>
      </c>
      <c r="I52">
        <v>1</v>
      </c>
      <c r="J52">
        <v>0</v>
      </c>
      <c r="K52">
        <v>0</v>
      </c>
      <c r="L52">
        <v>10.1</v>
      </c>
      <c r="M52" t="s">
        <v>789</v>
      </c>
      <c r="O52" t="s">
        <v>4568</v>
      </c>
      <c r="P52" t="s">
        <v>4567</v>
      </c>
      <c r="Q52" t="s">
        <v>37</v>
      </c>
      <c r="R52" t="s">
        <v>38</v>
      </c>
      <c r="S52" t="s">
        <v>4566</v>
      </c>
      <c r="Y52" t="s">
        <v>44</v>
      </c>
    </row>
    <row r="53" spans="1:25" x14ac:dyDescent="0.25">
      <c r="A53" t="s">
        <v>49</v>
      </c>
      <c r="B53" t="s">
        <v>4565</v>
      </c>
      <c r="C53" t="s">
        <v>4189</v>
      </c>
      <c r="D53" t="s">
        <v>4188</v>
      </c>
      <c r="E53">
        <v>605</v>
      </c>
      <c r="F53" t="s">
        <v>4187</v>
      </c>
      <c r="G53" t="s">
        <v>4186</v>
      </c>
      <c r="H53" t="s">
        <v>4185</v>
      </c>
      <c r="I53">
        <v>1</v>
      </c>
      <c r="J53">
        <v>0</v>
      </c>
      <c r="K53">
        <v>0</v>
      </c>
      <c r="L53">
        <v>12.3</v>
      </c>
      <c r="M53" t="s">
        <v>193</v>
      </c>
      <c r="Q53" t="s">
        <v>438</v>
      </c>
      <c r="R53" t="s">
        <v>439</v>
      </c>
      <c r="Y53" t="s">
        <v>44</v>
      </c>
    </row>
    <row r="54" spans="1:25" x14ac:dyDescent="0.25">
      <c r="A54" t="s">
        <v>26</v>
      </c>
      <c r="B54" t="s">
        <v>1971</v>
      </c>
      <c r="C54" t="s">
        <v>4189</v>
      </c>
      <c r="D54" t="s">
        <v>4188</v>
      </c>
      <c r="E54">
        <v>605</v>
      </c>
      <c r="F54" t="s">
        <v>4187</v>
      </c>
      <c r="G54" t="s">
        <v>4186</v>
      </c>
      <c r="H54" t="s">
        <v>4185</v>
      </c>
      <c r="I54">
        <v>2</v>
      </c>
      <c r="J54">
        <v>0</v>
      </c>
      <c r="K54">
        <v>0</v>
      </c>
      <c r="L54">
        <v>13.5</v>
      </c>
      <c r="M54" t="s">
        <v>1972</v>
      </c>
      <c r="P54" t="s">
        <v>1973</v>
      </c>
      <c r="Q54" t="s">
        <v>1974</v>
      </c>
      <c r="R54" t="s">
        <v>358</v>
      </c>
      <c r="S54" t="s">
        <v>1975</v>
      </c>
      <c r="T54" t="s">
        <v>1976</v>
      </c>
      <c r="U54" t="s">
        <v>1977</v>
      </c>
      <c r="V54" t="s">
        <v>1970</v>
      </c>
      <c r="X54" t="s">
        <v>443</v>
      </c>
      <c r="Y54" t="s">
        <v>44</v>
      </c>
    </row>
    <row r="55" spans="1:25" x14ac:dyDescent="0.25">
      <c r="A55" t="s">
        <v>49</v>
      </c>
      <c r="B55" t="s">
        <v>4564</v>
      </c>
      <c r="C55" t="s">
        <v>4189</v>
      </c>
      <c r="D55" t="s">
        <v>4188</v>
      </c>
      <c r="E55">
        <v>605</v>
      </c>
      <c r="F55" t="s">
        <v>4187</v>
      </c>
      <c r="G55" t="s">
        <v>4186</v>
      </c>
      <c r="H55" t="s">
        <v>4185</v>
      </c>
      <c r="I55">
        <v>1</v>
      </c>
      <c r="J55">
        <v>0</v>
      </c>
      <c r="K55">
        <v>0</v>
      </c>
      <c r="L55">
        <v>10.3</v>
      </c>
      <c r="M55" t="s">
        <v>193</v>
      </c>
      <c r="Q55" t="s">
        <v>451</v>
      </c>
      <c r="R55" t="s">
        <v>383</v>
      </c>
      <c r="Y55" t="s">
        <v>44</v>
      </c>
    </row>
    <row r="56" spans="1:25" x14ac:dyDescent="0.25">
      <c r="A56" t="s">
        <v>49</v>
      </c>
      <c r="B56" t="s">
        <v>4563</v>
      </c>
      <c r="C56" t="s">
        <v>4189</v>
      </c>
      <c r="D56" t="s">
        <v>4188</v>
      </c>
      <c r="E56">
        <v>605</v>
      </c>
      <c r="F56" t="s">
        <v>4187</v>
      </c>
      <c r="G56" t="s">
        <v>4186</v>
      </c>
      <c r="H56" t="s">
        <v>4185</v>
      </c>
      <c r="I56">
        <v>1</v>
      </c>
      <c r="J56">
        <v>0</v>
      </c>
      <c r="K56">
        <v>0</v>
      </c>
      <c r="L56">
        <v>13.5</v>
      </c>
      <c r="M56" t="s">
        <v>127</v>
      </c>
      <c r="N56" t="s">
        <v>128</v>
      </c>
      <c r="O56" t="s">
        <v>129</v>
      </c>
      <c r="P56" t="s">
        <v>4562</v>
      </c>
      <c r="Q56" t="s">
        <v>37</v>
      </c>
      <c r="R56" t="s">
        <v>38</v>
      </c>
      <c r="S56" t="s">
        <v>4561</v>
      </c>
      <c r="V56" t="s">
        <v>4560</v>
      </c>
      <c r="Y56" t="s">
        <v>44</v>
      </c>
    </row>
    <row r="57" spans="1:25" x14ac:dyDescent="0.25">
      <c r="A57" t="s">
        <v>26</v>
      </c>
      <c r="B57" t="s">
        <v>4559</v>
      </c>
      <c r="C57" t="s">
        <v>4189</v>
      </c>
      <c r="D57" t="s">
        <v>4188</v>
      </c>
      <c r="E57">
        <v>605</v>
      </c>
      <c r="F57" t="s">
        <v>4187</v>
      </c>
      <c r="G57" t="s">
        <v>4186</v>
      </c>
      <c r="H57" t="s">
        <v>4185</v>
      </c>
      <c r="I57">
        <v>1</v>
      </c>
      <c r="J57">
        <v>0</v>
      </c>
      <c r="K57">
        <v>0</v>
      </c>
      <c r="L57">
        <v>12.7</v>
      </c>
      <c r="M57" t="s">
        <v>2792</v>
      </c>
      <c r="P57" t="s">
        <v>4558</v>
      </c>
      <c r="Q57" t="s">
        <v>2792</v>
      </c>
      <c r="R57" t="s">
        <v>358</v>
      </c>
      <c r="S57">
        <f>352-420-440350</f>
        <v>-440418</v>
      </c>
      <c r="U57" t="s">
        <v>4557</v>
      </c>
      <c r="V57" t="s">
        <v>4556</v>
      </c>
      <c r="X57" t="s">
        <v>443</v>
      </c>
      <c r="Y57" t="s">
        <v>44</v>
      </c>
    </row>
    <row r="58" spans="1:25" x14ac:dyDescent="0.25">
      <c r="A58" t="s">
        <v>49</v>
      </c>
      <c r="B58" t="s">
        <v>4555</v>
      </c>
      <c r="C58" t="s">
        <v>4189</v>
      </c>
      <c r="D58" t="s">
        <v>4188</v>
      </c>
      <c r="E58">
        <v>605</v>
      </c>
      <c r="F58" t="s">
        <v>4187</v>
      </c>
      <c r="G58" t="s">
        <v>4186</v>
      </c>
      <c r="H58" t="s">
        <v>4185</v>
      </c>
      <c r="I58">
        <v>1</v>
      </c>
      <c r="J58">
        <v>0</v>
      </c>
      <c r="K58">
        <v>0</v>
      </c>
      <c r="L58">
        <v>12.8</v>
      </c>
      <c r="M58" t="s">
        <v>193</v>
      </c>
      <c r="Q58" t="s">
        <v>483</v>
      </c>
      <c r="R58" t="s">
        <v>358</v>
      </c>
      <c r="Y58" t="s">
        <v>44</v>
      </c>
    </row>
    <row r="59" spans="1:25" x14ac:dyDescent="0.25">
      <c r="A59" t="s">
        <v>26</v>
      </c>
      <c r="B59" t="s">
        <v>4554</v>
      </c>
      <c r="C59" t="s">
        <v>4189</v>
      </c>
      <c r="D59" t="s">
        <v>4188</v>
      </c>
      <c r="E59">
        <v>605</v>
      </c>
      <c r="F59" t="s">
        <v>4187</v>
      </c>
      <c r="G59" t="s">
        <v>4186</v>
      </c>
      <c r="H59" t="s">
        <v>4185</v>
      </c>
      <c r="I59">
        <v>2</v>
      </c>
      <c r="J59">
        <v>0</v>
      </c>
      <c r="K59">
        <v>0</v>
      </c>
      <c r="L59">
        <v>13.6</v>
      </c>
      <c r="M59" t="s">
        <v>1179</v>
      </c>
      <c r="N59" t="s">
        <v>1180</v>
      </c>
      <c r="O59" t="s">
        <v>1181</v>
      </c>
      <c r="P59" t="s">
        <v>1182</v>
      </c>
      <c r="Q59" t="s">
        <v>432</v>
      </c>
      <c r="R59" t="s">
        <v>38</v>
      </c>
      <c r="S59" t="s">
        <v>4553</v>
      </c>
      <c r="T59" t="s">
        <v>4552</v>
      </c>
      <c r="U59" t="s">
        <v>4551</v>
      </c>
      <c r="V59" t="s">
        <v>4550</v>
      </c>
      <c r="W59">
        <v>1955</v>
      </c>
      <c r="X59" t="s">
        <v>1576</v>
      </c>
      <c r="Y59" t="s">
        <v>44</v>
      </c>
    </row>
    <row r="60" spans="1:25" x14ac:dyDescent="0.25">
      <c r="A60" t="s">
        <v>26</v>
      </c>
      <c r="B60" t="s">
        <v>4549</v>
      </c>
      <c r="C60" t="s">
        <v>4189</v>
      </c>
      <c r="D60" t="s">
        <v>4188</v>
      </c>
      <c r="E60">
        <v>605</v>
      </c>
      <c r="F60" t="s">
        <v>4187</v>
      </c>
      <c r="G60" t="s">
        <v>4186</v>
      </c>
      <c r="H60" t="s">
        <v>4185</v>
      </c>
      <c r="I60">
        <v>2</v>
      </c>
      <c r="J60">
        <v>0</v>
      </c>
      <c r="K60">
        <v>0</v>
      </c>
      <c r="L60">
        <v>9.1</v>
      </c>
      <c r="M60" t="s">
        <v>4548</v>
      </c>
      <c r="P60" t="s">
        <v>4547</v>
      </c>
      <c r="Q60" t="s">
        <v>2343</v>
      </c>
      <c r="R60" t="s">
        <v>358</v>
      </c>
      <c r="S60">
        <f>45-46-141516</f>
        <v>-141517</v>
      </c>
      <c r="T60">
        <f>45-46-118983</f>
        <v>-118984</v>
      </c>
      <c r="U60" t="s">
        <v>4546</v>
      </c>
      <c r="V60" t="s">
        <v>2710</v>
      </c>
      <c r="X60" t="s">
        <v>443</v>
      </c>
      <c r="Y60" t="s">
        <v>44</v>
      </c>
    </row>
    <row r="61" spans="1:25" x14ac:dyDescent="0.25">
      <c r="A61" t="s">
        <v>26</v>
      </c>
      <c r="B61" t="s">
        <v>4545</v>
      </c>
      <c r="C61" t="s">
        <v>4189</v>
      </c>
      <c r="D61" t="s">
        <v>4188</v>
      </c>
      <c r="E61">
        <v>605</v>
      </c>
      <c r="F61" t="s">
        <v>4187</v>
      </c>
      <c r="G61" t="s">
        <v>4186</v>
      </c>
      <c r="H61" t="s">
        <v>4185</v>
      </c>
      <c r="I61">
        <v>2</v>
      </c>
      <c r="J61">
        <v>0</v>
      </c>
      <c r="K61">
        <v>0</v>
      </c>
      <c r="L61">
        <v>10</v>
      </c>
      <c r="M61" t="s">
        <v>445</v>
      </c>
      <c r="Q61" t="s">
        <v>446</v>
      </c>
      <c r="R61" t="s">
        <v>439</v>
      </c>
      <c r="S61" t="s">
        <v>4544</v>
      </c>
      <c r="T61" t="s">
        <v>4543</v>
      </c>
      <c r="U61" t="s">
        <v>4542</v>
      </c>
      <c r="V61" t="s">
        <v>2710</v>
      </c>
      <c r="W61">
        <v>1999</v>
      </c>
      <c r="X61" t="s">
        <v>1187</v>
      </c>
      <c r="Y61" t="s">
        <v>44</v>
      </c>
    </row>
    <row r="62" spans="1:25" x14ac:dyDescent="0.25">
      <c r="A62" t="s">
        <v>49</v>
      </c>
      <c r="B62" t="s">
        <v>4541</v>
      </c>
      <c r="C62" t="s">
        <v>4189</v>
      </c>
      <c r="D62" t="s">
        <v>4188</v>
      </c>
      <c r="E62">
        <v>605</v>
      </c>
      <c r="F62" t="s">
        <v>4187</v>
      </c>
      <c r="G62" t="s">
        <v>4186</v>
      </c>
      <c r="H62" t="s">
        <v>4185</v>
      </c>
      <c r="I62">
        <v>1</v>
      </c>
      <c r="J62">
        <v>0</v>
      </c>
      <c r="K62">
        <v>0</v>
      </c>
      <c r="L62">
        <v>12.5</v>
      </c>
      <c r="M62" t="s">
        <v>610</v>
      </c>
      <c r="O62" t="s">
        <v>4540</v>
      </c>
      <c r="P62">
        <v>19103</v>
      </c>
      <c r="Q62" t="s">
        <v>37</v>
      </c>
      <c r="R62" t="s">
        <v>38</v>
      </c>
      <c r="Y62" t="s">
        <v>44</v>
      </c>
    </row>
    <row r="63" spans="1:25" x14ac:dyDescent="0.25">
      <c r="A63" t="s">
        <v>49</v>
      </c>
      <c r="B63" t="s">
        <v>4539</v>
      </c>
      <c r="C63" t="s">
        <v>4189</v>
      </c>
      <c r="D63" t="s">
        <v>4188</v>
      </c>
      <c r="E63">
        <v>605</v>
      </c>
      <c r="F63" t="s">
        <v>4187</v>
      </c>
      <c r="G63" t="s">
        <v>4186</v>
      </c>
      <c r="H63" t="s">
        <v>4185</v>
      </c>
      <c r="I63">
        <v>1</v>
      </c>
      <c r="J63">
        <v>0</v>
      </c>
      <c r="K63">
        <v>0</v>
      </c>
      <c r="L63">
        <v>14.7</v>
      </c>
      <c r="M63" t="s">
        <v>193</v>
      </c>
      <c r="Q63" t="s">
        <v>451</v>
      </c>
      <c r="R63" t="s">
        <v>383</v>
      </c>
      <c r="Y63" t="s">
        <v>44</v>
      </c>
    </row>
    <row r="64" spans="1:25" x14ac:dyDescent="0.25">
      <c r="A64" t="s">
        <v>49</v>
      </c>
      <c r="B64" t="s">
        <v>4538</v>
      </c>
      <c r="C64" t="s">
        <v>4189</v>
      </c>
      <c r="D64" t="s">
        <v>4188</v>
      </c>
      <c r="E64">
        <v>605</v>
      </c>
      <c r="F64" t="s">
        <v>4187</v>
      </c>
      <c r="G64" t="s">
        <v>4186</v>
      </c>
      <c r="H64" t="s">
        <v>4185</v>
      </c>
      <c r="I64">
        <v>1</v>
      </c>
      <c r="J64">
        <v>0</v>
      </c>
      <c r="K64">
        <v>0</v>
      </c>
      <c r="L64">
        <v>13.7</v>
      </c>
      <c r="M64" t="s">
        <v>2268</v>
      </c>
      <c r="N64" t="s">
        <v>881</v>
      </c>
      <c r="O64" t="s">
        <v>882</v>
      </c>
      <c r="P64" t="s">
        <v>4537</v>
      </c>
      <c r="Q64" t="s">
        <v>37</v>
      </c>
      <c r="R64" t="s">
        <v>38</v>
      </c>
      <c r="S64" t="s">
        <v>4536</v>
      </c>
      <c r="T64" t="s">
        <v>4535</v>
      </c>
      <c r="V64" t="s">
        <v>4534</v>
      </c>
      <c r="Y64" t="s">
        <v>44</v>
      </c>
    </row>
    <row r="65" spans="1:25" x14ac:dyDescent="0.25">
      <c r="A65" t="s">
        <v>49</v>
      </c>
      <c r="B65" t="s">
        <v>4533</v>
      </c>
      <c r="C65" t="s">
        <v>4189</v>
      </c>
      <c r="D65" t="s">
        <v>4188</v>
      </c>
      <c r="E65">
        <v>605</v>
      </c>
      <c r="F65" t="s">
        <v>4187</v>
      </c>
      <c r="G65" t="s">
        <v>4186</v>
      </c>
      <c r="H65" t="s">
        <v>4185</v>
      </c>
      <c r="I65">
        <v>1</v>
      </c>
      <c r="J65">
        <v>0</v>
      </c>
      <c r="K65">
        <v>0</v>
      </c>
      <c r="L65">
        <v>14.8</v>
      </c>
      <c r="M65" t="s">
        <v>193</v>
      </c>
      <c r="N65" t="s">
        <v>35</v>
      </c>
      <c r="O65" t="s">
        <v>36</v>
      </c>
      <c r="Q65" t="s">
        <v>37</v>
      </c>
      <c r="R65" t="s">
        <v>38</v>
      </c>
      <c r="Y65" t="s">
        <v>44</v>
      </c>
    </row>
    <row r="66" spans="1:25" x14ac:dyDescent="0.25">
      <c r="A66" t="s">
        <v>26</v>
      </c>
      <c r="B66" t="s">
        <v>4532</v>
      </c>
      <c r="C66" t="s">
        <v>4189</v>
      </c>
      <c r="D66" t="s">
        <v>4188</v>
      </c>
      <c r="E66">
        <v>605</v>
      </c>
      <c r="F66" t="s">
        <v>4187</v>
      </c>
      <c r="G66" t="s">
        <v>4186</v>
      </c>
      <c r="H66" t="s">
        <v>4185</v>
      </c>
      <c r="I66">
        <v>1</v>
      </c>
      <c r="J66">
        <v>0</v>
      </c>
      <c r="K66">
        <v>0</v>
      </c>
      <c r="L66">
        <v>9.1999999999999993</v>
      </c>
      <c r="M66" t="s">
        <v>4531</v>
      </c>
      <c r="N66" t="s">
        <v>430</v>
      </c>
      <c r="O66" t="s">
        <v>431</v>
      </c>
      <c r="P66" t="s">
        <v>4530</v>
      </c>
      <c r="Q66" t="s">
        <v>432</v>
      </c>
      <c r="R66" t="s">
        <v>38</v>
      </c>
      <c r="S66" t="s">
        <v>4529</v>
      </c>
      <c r="T66" t="s">
        <v>4528</v>
      </c>
      <c r="U66" t="s">
        <v>4527</v>
      </c>
      <c r="V66" t="s">
        <v>4526</v>
      </c>
      <c r="X66" t="s">
        <v>443</v>
      </c>
      <c r="Y66" t="s">
        <v>44</v>
      </c>
    </row>
    <row r="67" spans="1:25" x14ac:dyDescent="0.25">
      <c r="A67" t="s">
        <v>49</v>
      </c>
      <c r="B67" t="s">
        <v>4525</v>
      </c>
      <c r="C67" t="s">
        <v>4189</v>
      </c>
      <c r="D67" t="s">
        <v>4188</v>
      </c>
      <c r="E67">
        <v>605</v>
      </c>
      <c r="F67" t="s">
        <v>4187</v>
      </c>
      <c r="G67" t="s">
        <v>4186</v>
      </c>
      <c r="H67" t="s">
        <v>4185</v>
      </c>
      <c r="I67">
        <v>1</v>
      </c>
      <c r="J67">
        <v>0</v>
      </c>
      <c r="K67">
        <v>0</v>
      </c>
      <c r="L67">
        <v>14.7</v>
      </c>
      <c r="M67" t="s">
        <v>2807</v>
      </c>
      <c r="P67">
        <v>400070</v>
      </c>
      <c r="Q67" t="s">
        <v>237</v>
      </c>
      <c r="R67" t="s">
        <v>238</v>
      </c>
      <c r="S67" t="s">
        <v>4524</v>
      </c>
      <c r="T67" t="s">
        <v>4523</v>
      </c>
      <c r="U67" t="s">
        <v>4522</v>
      </c>
      <c r="V67" t="s">
        <v>4521</v>
      </c>
      <c r="Y67" t="s">
        <v>44</v>
      </c>
    </row>
    <row r="68" spans="1:25" x14ac:dyDescent="0.25">
      <c r="A68" t="s">
        <v>49</v>
      </c>
      <c r="B68" t="s">
        <v>4520</v>
      </c>
      <c r="C68" t="s">
        <v>4189</v>
      </c>
      <c r="D68" t="s">
        <v>4188</v>
      </c>
      <c r="E68">
        <v>605</v>
      </c>
      <c r="F68" t="s">
        <v>4187</v>
      </c>
      <c r="G68" t="s">
        <v>4186</v>
      </c>
      <c r="H68" t="s">
        <v>4185</v>
      </c>
      <c r="I68">
        <v>1</v>
      </c>
      <c r="J68">
        <v>0</v>
      </c>
      <c r="K68">
        <v>0</v>
      </c>
      <c r="L68">
        <v>13.5</v>
      </c>
      <c r="M68" t="s">
        <v>4519</v>
      </c>
      <c r="N68" t="s">
        <v>217</v>
      </c>
      <c r="O68" t="s">
        <v>218</v>
      </c>
      <c r="P68" t="s">
        <v>4518</v>
      </c>
      <c r="Q68" t="s">
        <v>37</v>
      </c>
      <c r="R68" t="s">
        <v>38</v>
      </c>
      <c r="Y68" t="s">
        <v>44</v>
      </c>
    </row>
    <row r="69" spans="1:25" x14ac:dyDescent="0.25">
      <c r="A69" t="s">
        <v>49</v>
      </c>
      <c r="B69" t="s">
        <v>4517</v>
      </c>
      <c r="C69" t="s">
        <v>4189</v>
      </c>
      <c r="D69" t="s">
        <v>4188</v>
      </c>
      <c r="E69">
        <v>605</v>
      </c>
      <c r="F69" t="s">
        <v>4187</v>
      </c>
      <c r="G69" t="s">
        <v>4186</v>
      </c>
      <c r="H69" t="s">
        <v>4185</v>
      </c>
      <c r="I69">
        <v>1</v>
      </c>
      <c r="J69">
        <v>0</v>
      </c>
      <c r="K69">
        <v>0</v>
      </c>
      <c r="L69">
        <v>12.6</v>
      </c>
      <c r="M69" t="s">
        <v>1415</v>
      </c>
      <c r="P69">
        <v>41624</v>
      </c>
      <c r="Q69" t="s">
        <v>1415</v>
      </c>
      <c r="R69" t="s">
        <v>238</v>
      </c>
      <c r="Y69" t="s">
        <v>44</v>
      </c>
    </row>
    <row r="70" spans="1:25" x14ac:dyDescent="0.25">
      <c r="A70" t="s">
        <v>49</v>
      </c>
      <c r="B70" t="s">
        <v>4516</v>
      </c>
      <c r="C70" t="s">
        <v>4189</v>
      </c>
      <c r="D70" t="s">
        <v>4188</v>
      </c>
      <c r="E70">
        <v>605</v>
      </c>
      <c r="F70" t="s">
        <v>4187</v>
      </c>
      <c r="G70" t="s">
        <v>4186</v>
      </c>
      <c r="H70" t="s">
        <v>4185</v>
      </c>
      <c r="I70">
        <v>1</v>
      </c>
      <c r="J70">
        <v>0</v>
      </c>
      <c r="K70">
        <v>0</v>
      </c>
      <c r="L70">
        <v>9.1</v>
      </c>
      <c r="M70" t="s">
        <v>4515</v>
      </c>
      <c r="N70" t="s">
        <v>197</v>
      </c>
      <c r="O70" t="s">
        <v>198</v>
      </c>
      <c r="P70" t="s">
        <v>4514</v>
      </c>
      <c r="Q70" t="s">
        <v>37</v>
      </c>
      <c r="R70" t="s">
        <v>38</v>
      </c>
      <c r="S70" t="s">
        <v>4513</v>
      </c>
      <c r="V70" t="s">
        <v>4512</v>
      </c>
      <c r="Y70" t="s">
        <v>44</v>
      </c>
    </row>
    <row r="71" spans="1:25" x14ac:dyDescent="0.25">
      <c r="A71" t="s">
        <v>26</v>
      </c>
      <c r="B71" t="s">
        <v>3586</v>
      </c>
      <c r="C71" t="s">
        <v>4189</v>
      </c>
      <c r="D71" t="s">
        <v>4188</v>
      </c>
      <c r="E71">
        <v>605</v>
      </c>
      <c r="F71" t="s">
        <v>4187</v>
      </c>
      <c r="G71" t="s">
        <v>4186</v>
      </c>
      <c r="H71" t="s">
        <v>4185</v>
      </c>
      <c r="I71">
        <v>1</v>
      </c>
      <c r="J71">
        <v>0</v>
      </c>
      <c r="K71">
        <v>0</v>
      </c>
      <c r="L71">
        <v>14.2</v>
      </c>
      <c r="M71" t="s">
        <v>1713</v>
      </c>
      <c r="P71">
        <v>16674</v>
      </c>
      <c r="Q71" t="s">
        <v>1714</v>
      </c>
      <c r="R71" t="s">
        <v>358</v>
      </c>
      <c r="S71" t="s">
        <v>3587</v>
      </c>
      <c r="T71">
        <f>30-210-963-6845</f>
        <v>-7988</v>
      </c>
      <c r="U71" t="s">
        <v>3588</v>
      </c>
      <c r="V71" t="s">
        <v>3589</v>
      </c>
      <c r="W71">
        <v>2005</v>
      </c>
      <c r="X71" t="s">
        <v>1576</v>
      </c>
      <c r="Y71" t="s">
        <v>541</v>
      </c>
    </row>
    <row r="72" spans="1:25" x14ac:dyDescent="0.25">
      <c r="A72" t="s">
        <v>49</v>
      </c>
      <c r="B72" t="s">
        <v>4511</v>
      </c>
      <c r="C72" t="s">
        <v>4189</v>
      </c>
      <c r="D72" t="s">
        <v>4188</v>
      </c>
      <c r="E72">
        <v>605</v>
      </c>
      <c r="F72" t="s">
        <v>4187</v>
      </c>
      <c r="G72" t="s">
        <v>4186</v>
      </c>
      <c r="H72" t="s">
        <v>4185</v>
      </c>
      <c r="I72">
        <v>1</v>
      </c>
      <c r="J72">
        <v>0</v>
      </c>
      <c r="K72">
        <v>0</v>
      </c>
      <c r="L72">
        <v>11.2</v>
      </c>
      <c r="M72" t="s">
        <v>134</v>
      </c>
      <c r="O72" t="s">
        <v>4510</v>
      </c>
      <c r="P72">
        <v>40511</v>
      </c>
      <c r="Q72" t="s">
        <v>37</v>
      </c>
      <c r="R72" t="s">
        <v>38</v>
      </c>
      <c r="S72" t="s">
        <v>4509</v>
      </c>
      <c r="Y72" t="s">
        <v>44</v>
      </c>
    </row>
    <row r="73" spans="1:25" x14ac:dyDescent="0.25">
      <c r="A73" t="s">
        <v>26</v>
      </c>
      <c r="B73" t="s">
        <v>4508</v>
      </c>
      <c r="C73" t="s">
        <v>4189</v>
      </c>
      <c r="D73" t="s">
        <v>4188</v>
      </c>
      <c r="E73">
        <v>605</v>
      </c>
      <c r="F73" t="s">
        <v>4187</v>
      </c>
      <c r="G73" t="s">
        <v>4186</v>
      </c>
      <c r="H73" t="s">
        <v>4185</v>
      </c>
      <c r="I73">
        <v>1</v>
      </c>
      <c r="J73">
        <v>0</v>
      </c>
      <c r="K73">
        <v>0</v>
      </c>
      <c r="L73">
        <v>13.2</v>
      </c>
      <c r="M73" t="s">
        <v>1980</v>
      </c>
      <c r="O73" t="s">
        <v>1981</v>
      </c>
      <c r="P73" t="s">
        <v>1982</v>
      </c>
      <c r="Q73" t="s">
        <v>483</v>
      </c>
      <c r="R73" t="s">
        <v>358</v>
      </c>
      <c r="S73">
        <f>44-1252-553000</f>
        <v>-554208</v>
      </c>
      <c r="T73">
        <f>44-1252-553001</f>
        <v>-554209</v>
      </c>
      <c r="V73" t="s">
        <v>4507</v>
      </c>
      <c r="W73">
        <v>1983</v>
      </c>
      <c r="X73" t="s">
        <v>443</v>
      </c>
      <c r="Y73" t="s">
        <v>44</v>
      </c>
    </row>
    <row r="74" spans="1:25" x14ac:dyDescent="0.25">
      <c r="A74" t="s">
        <v>49</v>
      </c>
      <c r="B74" t="s">
        <v>4506</v>
      </c>
      <c r="C74" t="s">
        <v>4189</v>
      </c>
      <c r="D74" t="s">
        <v>4188</v>
      </c>
      <c r="E74">
        <v>605</v>
      </c>
      <c r="F74" t="s">
        <v>4187</v>
      </c>
      <c r="G74" t="s">
        <v>4186</v>
      </c>
      <c r="H74" t="s">
        <v>4185</v>
      </c>
      <c r="I74">
        <v>1</v>
      </c>
      <c r="J74">
        <v>0</v>
      </c>
      <c r="K74">
        <v>0</v>
      </c>
      <c r="L74">
        <v>13.5</v>
      </c>
      <c r="M74" t="s">
        <v>2308</v>
      </c>
      <c r="Q74" t="s">
        <v>1908</v>
      </c>
      <c r="R74" t="s">
        <v>383</v>
      </c>
      <c r="Y74" t="s">
        <v>44</v>
      </c>
    </row>
    <row r="75" spans="1:25" x14ac:dyDescent="0.25">
      <c r="A75" t="s">
        <v>49</v>
      </c>
      <c r="B75" t="s">
        <v>4505</v>
      </c>
      <c r="C75" t="s">
        <v>4189</v>
      </c>
      <c r="D75" t="s">
        <v>4188</v>
      </c>
      <c r="E75">
        <v>605</v>
      </c>
      <c r="F75" t="s">
        <v>4187</v>
      </c>
      <c r="G75" t="s">
        <v>4186</v>
      </c>
      <c r="H75" t="s">
        <v>4185</v>
      </c>
      <c r="I75">
        <v>1</v>
      </c>
      <c r="J75">
        <v>0</v>
      </c>
      <c r="K75">
        <v>0</v>
      </c>
      <c r="L75">
        <v>10.9</v>
      </c>
      <c r="M75" t="s">
        <v>2073</v>
      </c>
      <c r="N75" t="s">
        <v>197</v>
      </c>
      <c r="O75" t="s">
        <v>198</v>
      </c>
      <c r="P75" t="s">
        <v>2074</v>
      </c>
      <c r="Q75" t="s">
        <v>37</v>
      </c>
      <c r="R75" t="s">
        <v>38</v>
      </c>
      <c r="Y75" t="s">
        <v>44</v>
      </c>
    </row>
    <row r="76" spans="1:25" x14ac:dyDescent="0.25">
      <c r="A76" t="s">
        <v>49</v>
      </c>
      <c r="B76" t="s">
        <v>4504</v>
      </c>
      <c r="C76" t="s">
        <v>4189</v>
      </c>
      <c r="D76" t="s">
        <v>4188</v>
      </c>
      <c r="E76">
        <v>605</v>
      </c>
      <c r="F76" t="s">
        <v>4187</v>
      </c>
      <c r="G76" t="s">
        <v>4186</v>
      </c>
      <c r="H76" t="s">
        <v>4185</v>
      </c>
      <c r="I76">
        <v>1</v>
      </c>
      <c r="J76">
        <v>0</v>
      </c>
      <c r="K76">
        <v>0</v>
      </c>
      <c r="L76">
        <v>9.1999999999999993</v>
      </c>
      <c r="M76" t="s">
        <v>197</v>
      </c>
      <c r="O76" t="s">
        <v>2428</v>
      </c>
      <c r="P76">
        <v>10007</v>
      </c>
      <c r="Q76" t="s">
        <v>37</v>
      </c>
      <c r="R76" t="s">
        <v>38</v>
      </c>
      <c r="Y76" t="s">
        <v>44</v>
      </c>
    </row>
    <row r="77" spans="1:25" x14ac:dyDescent="0.25">
      <c r="A77" t="s">
        <v>49</v>
      </c>
      <c r="B77" t="s">
        <v>4503</v>
      </c>
      <c r="C77" t="s">
        <v>4189</v>
      </c>
      <c r="D77" t="s">
        <v>4188</v>
      </c>
      <c r="E77">
        <v>605</v>
      </c>
      <c r="F77" t="s">
        <v>4187</v>
      </c>
      <c r="G77" t="s">
        <v>4186</v>
      </c>
      <c r="H77" t="s">
        <v>4185</v>
      </c>
      <c r="I77">
        <v>1</v>
      </c>
      <c r="J77">
        <v>0</v>
      </c>
      <c r="K77">
        <v>0</v>
      </c>
      <c r="L77">
        <v>13.2</v>
      </c>
      <c r="M77" t="s">
        <v>4502</v>
      </c>
      <c r="P77" t="s">
        <v>4501</v>
      </c>
      <c r="Q77" t="s">
        <v>37</v>
      </c>
      <c r="R77" t="s">
        <v>38</v>
      </c>
      <c r="Y77" t="s">
        <v>44</v>
      </c>
    </row>
    <row r="78" spans="1:25" x14ac:dyDescent="0.25">
      <c r="A78" t="s">
        <v>49</v>
      </c>
      <c r="B78" t="s">
        <v>4500</v>
      </c>
      <c r="C78" t="s">
        <v>4189</v>
      </c>
      <c r="D78" t="s">
        <v>4188</v>
      </c>
      <c r="E78">
        <v>605</v>
      </c>
      <c r="F78" t="s">
        <v>4187</v>
      </c>
      <c r="G78" t="s">
        <v>4186</v>
      </c>
      <c r="H78" t="s">
        <v>4185</v>
      </c>
      <c r="I78">
        <v>1</v>
      </c>
      <c r="J78">
        <v>0</v>
      </c>
      <c r="K78">
        <v>0</v>
      </c>
      <c r="L78">
        <v>10.6</v>
      </c>
      <c r="M78" t="s">
        <v>1355</v>
      </c>
      <c r="N78" t="s">
        <v>881</v>
      </c>
      <c r="O78" t="s">
        <v>882</v>
      </c>
      <c r="P78">
        <v>37933</v>
      </c>
      <c r="Q78" t="s">
        <v>37</v>
      </c>
      <c r="R78" t="s">
        <v>38</v>
      </c>
      <c r="S78" t="s">
        <v>4499</v>
      </c>
      <c r="T78" t="s">
        <v>4498</v>
      </c>
      <c r="Y78" t="s">
        <v>44</v>
      </c>
    </row>
    <row r="79" spans="1:25" x14ac:dyDescent="0.25">
      <c r="A79" t="s">
        <v>49</v>
      </c>
      <c r="B79" t="s">
        <v>4497</v>
      </c>
      <c r="C79" t="s">
        <v>4189</v>
      </c>
      <c r="D79" t="s">
        <v>4188</v>
      </c>
      <c r="E79">
        <v>605</v>
      </c>
      <c r="F79" t="s">
        <v>4187</v>
      </c>
      <c r="G79" t="s">
        <v>4186</v>
      </c>
      <c r="H79" t="s">
        <v>4185</v>
      </c>
      <c r="I79">
        <v>1</v>
      </c>
      <c r="J79">
        <v>0</v>
      </c>
      <c r="K79">
        <v>0</v>
      </c>
      <c r="L79">
        <v>10.5</v>
      </c>
      <c r="M79" t="s">
        <v>193</v>
      </c>
      <c r="Q79" t="s">
        <v>1415</v>
      </c>
      <c r="R79" t="s">
        <v>238</v>
      </c>
      <c r="Y79" t="s">
        <v>44</v>
      </c>
    </row>
    <row r="80" spans="1:25" x14ac:dyDescent="0.25">
      <c r="A80" t="s">
        <v>49</v>
      </c>
      <c r="B80" t="s">
        <v>4496</v>
      </c>
      <c r="C80" t="s">
        <v>4189</v>
      </c>
      <c r="D80" t="s">
        <v>4188</v>
      </c>
      <c r="E80">
        <v>605</v>
      </c>
      <c r="F80" t="s">
        <v>4187</v>
      </c>
      <c r="G80" t="s">
        <v>4186</v>
      </c>
      <c r="H80" t="s">
        <v>4185</v>
      </c>
      <c r="I80">
        <v>1</v>
      </c>
      <c r="J80">
        <v>0</v>
      </c>
      <c r="K80">
        <v>0</v>
      </c>
      <c r="L80">
        <v>13.8</v>
      </c>
      <c r="M80" t="s">
        <v>4495</v>
      </c>
      <c r="N80" t="s">
        <v>805</v>
      </c>
      <c r="O80" t="s">
        <v>806</v>
      </c>
      <c r="P80">
        <v>60108</v>
      </c>
      <c r="Q80" t="s">
        <v>37</v>
      </c>
      <c r="R80" t="s">
        <v>38</v>
      </c>
      <c r="Y80" t="s">
        <v>44</v>
      </c>
    </row>
    <row r="81" spans="1:25" x14ac:dyDescent="0.25">
      <c r="A81" t="s">
        <v>49</v>
      </c>
      <c r="B81" t="s">
        <v>4494</v>
      </c>
      <c r="C81" t="s">
        <v>4189</v>
      </c>
      <c r="D81" t="s">
        <v>4188</v>
      </c>
      <c r="E81">
        <v>605</v>
      </c>
      <c r="F81" t="s">
        <v>4187</v>
      </c>
      <c r="G81" t="s">
        <v>4186</v>
      </c>
      <c r="H81" t="s">
        <v>4185</v>
      </c>
      <c r="I81">
        <v>1</v>
      </c>
      <c r="J81">
        <v>0</v>
      </c>
      <c r="K81">
        <v>0</v>
      </c>
      <c r="L81">
        <v>12.5</v>
      </c>
      <c r="M81" t="s">
        <v>193</v>
      </c>
      <c r="Q81" t="s">
        <v>194</v>
      </c>
      <c r="R81" t="s">
        <v>38</v>
      </c>
      <c r="Y81" t="s">
        <v>44</v>
      </c>
    </row>
    <row r="82" spans="1:25" x14ac:dyDescent="0.25">
      <c r="A82" t="s">
        <v>49</v>
      </c>
      <c r="B82" t="s">
        <v>4493</v>
      </c>
      <c r="C82" t="s">
        <v>4189</v>
      </c>
      <c r="D82" t="s">
        <v>4188</v>
      </c>
      <c r="E82">
        <v>605</v>
      </c>
      <c r="F82" t="s">
        <v>4187</v>
      </c>
      <c r="G82" t="s">
        <v>4186</v>
      </c>
      <c r="H82" t="s">
        <v>4185</v>
      </c>
      <c r="I82">
        <v>1</v>
      </c>
      <c r="J82">
        <v>0</v>
      </c>
      <c r="K82">
        <v>0</v>
      </c>
      <c r="L82">
        <v>13</v>
      </c>
      <c r="M82" t="s">
        <v>426</v>
      </c>
      <c r="N82" t="s">
        <v>35</v>
      </c>
      <c r="O82" t="s">
        <v>36</v>
      </c>
      <c r="P82">
        <v>34114</v>
      </c>
      <c r="Q82" t="s">
        <v>37</v>
      </c>
      <c r="R82" t="s">
        <v>38</v>
      </c>
      <c r="Y82" t="s">
        <v>44</v>
      </c>
    </row>
    <row r="83" spans="1:25" x14ac:dyDescent="0.25">
      <c r="A83" t="s">
        <v>49</v>
      </c>
      <c r="B83" t="s">
        <v>4492</v>
      </c>
      <c r="C83" t="s">
        <v>4189</v>
      </c>
      <c r="D83" t="s">
        <v>4188</v>
      </c>
      <c r="E83">
        <v>605</v>
      </c>
      <c r="F83" t="s">
        <v>4187</v>
      </c>
      <c r="G83" t="s">
        <v>4186</v>
      </c>
      <c r="H83" t="s">
        <v>4185</v>
      </c>
      <c r="I83">
        <v>1</v>
      </c>
      <c r="J83">
        <v>0</v>
      </c>
      <c r="K83">
        <v>0</v>
      </c>
      <c r="L83">
        <v>14.3</v>
      </c>
      <c r="M83" t="s">
        <v>127</v>
      </c>
      <c r="N83" t="s">
        <v>128</v>
      </c>
      <c r="O83" t="s">
        <v>129</v>
      </c>
      <c r="P83">
        <v>77040</v>
      </c>
      <c r="Q83" t="s">
        <v>37</v>
      </c>
      <c r="R83" t="s">
        <v>38</v>
      </c>
      <c r="S83" t="s">
        <v>4491</v>
      </c>
      <c r="T83" t="s">
        <v>4490</v>
      </c>
      <c r="Y83" t="s">
        <v>44</v>
      </c>
    </row>
    <row r="84" spans="1:25" x14ac:dyDescent="0.25">
      <c r="A84" t="s">
        <v>49</v>
      </c>
      <c r="B84" t="s">
        <v>4489</v>
      </c>
      <c r="C84" t="s">
        <v>4189</v>
      </c>
      <c r="D84" t="s">
        <v>4188</v>
      </c>
      <c r="E84">
        <v>605</v>
      </c>
      <c r="F84" t="s">
        <v>4187</v>
      </c>
      <c r="G84" t="s">
        <v>4186</v>
      </c>
      <c r="H84" t="s">
        <v>4185</v>
      </c>
      <c r="I84">
        <v>1</v>
      </c>
      <c r="J84">
        <v>0</v>
      </c>
      <c r="K84">
        <v>0</v>
      </c>
      <c r="L84">
        <v>8.5</v>
      </c>
      <c r="M84" t="s">
        <v>4488</v>
      </c>
      <c r="N84" t="s">
        <v>255</v>
      </c>
      <c r="O84" t="s">
        <v>256</v>
      </c>
      <c r="P84">
        <v>89511</v>
      </c>
      <c r="Q84" t="s">
        <v>37</v>
      </c>
      <c r="R84" t="s">
        <v>38</v>
      </c>
      <c r="Y84" t="s">
        <v>44</v>
      </c>
    </row>
    <row r="85" spans="1:25" x14ac:dyDescent="0.25">
      <c r="A85" t="s">
        <v>49</v>
      </c>
      <c r="B85" t="s">
        <v>4487</v>
      </c>
      <c r="C85" t="s">
        <v>4189</v>
      </c>
      <c r="D85" t="s">
        <v>4188</v>
      </c>
      <c r="E85">
        <v>605</v>
      </c>
      <c r="F85" t="s">
        <v>4187</v>
      </c>
      <c r="G85" t="s">
        <v>4186</v>
      </c>
      <c r="H85" t="s">
        <v>4185</v>
      </c>
      <c r="I85">
        <v>1</v>
      </c>
      <c r="J85">
        <v>0</v>
      </c>
      <c r="K85">
        <v>0</v>
      </c>
      <c r="L85">
        <v>10</v>
      </c>
      <c r="M85" t="s">
        <v>114</v>
      </c>
      <c r="N85" t="s">
        <v>115</v>
      </c>
      <c r="O85" t="s">
        <v>116</v>
      </c>
      <c r="P85">
        <v>48034</v>
      </c>
      <c r="Q85" t="s">
        <v>37</v>
      </c>
      <c r="R85" t="s">
        <v>38</v>
      </c>
      <c r="Y85" t="s">
        <v>44</v>
      </c>
    </row>
    <row r="86" spans="1:25" x14ac:dyDescent="0.25">
      <c r="A86" t="s">
        <v>49</v>
      </c>
      <c r="B86" t="s">
        <v>4486</v>
      </c>
      <c r="C86" t="s">
        <v>4189</v>
      </c>
      <c r="D86" t="s">
        <v>4188</v>
      </c>
      <c r="E86">
        <v>605</v>
      </c>
      <c r="F86" t="s">
        <v>4187</v>
      </c>
      <c r="G86" t="s">
        <v>4186</v>
      </c>
      <c r="H86" t="s">
        <v>4185</v>
      </c>
      <c r="I86">
        <v>1</v>
      </c>
      <c r="J86">
        <v>0</v>
      </c>
      <c r="K86">
        <v>0</v>
      </c>
      <c r="L86">
        <v>12.6</v>
      </c>
      <c r="M86" t="s">
        <v>1884</v>
      </c>
      <c r="Q86" t="s">
        <v>1884</v>
      </c>
      <c r="R86" t="s">
        <v>238</v>
      </c>
      <c r="Y86" t="s">
        <v>44</v>
      </c>
    </row>
    <row r="87" spans="1:25" x14ac:dyDescent="0.25">
      <c r="A87" t="s">
        <v>49</v>
      </c>
      <c r="B87" t="s">
        <v>4485</v>
      </c>
      <c r="C87" t="s">
        <v>4189</v>
      </c>
      <c r="D87" t="s">
        <v>4188</v>
      </c>
      <c r="E87">
        <v>605</v>
      </c>
      <c r="F87" t="s">
        <v>4187</v>
      </c>
      <c r="G87" t="s">
        <v>4186</v>
      </c>
      <c r="H87" t="s">
        <v>4185</v>
      </c>
      <c r="I87">
        <v>1</v>
      </c>
      <c r="J87">
        <v>0</v>
      </c>
      <c r="K87">
        <v>0</v>
      </c>
      <c r="L87">
        <v>14.6</v>
      </c>
      <c r="M87" t="s">
        <v>4484</v>
      </c>
      <c r="N87" t="s">
        <v>530</v>
      </c>
      <c r="O87" t="s">
        <v>531</v>
      </c>
      <c r="P87" t="s">
        <v>4483</v>
      </c>
      <c r="Q87" t="s">
        <v>37</v>
      </c>
      <c r="R87" t="s">
        <v>38</v>
      </c>
      <c r="S87" t="s">
        <v>4482</v>
      </c>
      <c r="V87" t="s">
        <v>4481</v>
      </c>
      <c r="Y87" t="s">
        <v>44</v>
      </c>
    </row>
    <row r="88" spans="1:25" x14ac:dyDescent="0.25">
      <c r="A88" t="s">
        <v>49</v>
      </c>
      <c r="B88" t="s">
        <v>4480</v>
      </c>
      <c r="C88" t="s">
        <v>4189</v>
      </c>
      <c r="D88" t="s">
        <v>4188</v>
      </c>
      <c r="E88">
        <v>605</v>
      </c>
      <c r="F88" t="s">
        <v>4187</v>
      </c>
      <c r="G88" t="s">
        <v>4186</v>
      </c>
      <c r="H88" t="s">
        <v>4185</v>
      </c>
      <c r="I88">
        <v>1</v>
      </c>
      <c r="J88">
        <v>0</v>
      </c>
      <c r="K88">
        <v>0</v>
      </c>
      <c r="L88">
        <v>8.1</v>
      </c>
      <c r="M88" t="s">
        <v>1805</v>
      </c>
      <c r="N88" t="s">
        <v>756</v>
      </c>
      <c r="O88" t="s">
        <v>757</v>
      </c>
      <c r="P88" t="s">
        <v>4479</v>
      </c>
      <c r="Q88" t="s">
        <v>37</v>
      </c>
      <c r="R88" t="s">
        <v>38</v>
      </c>
      <c r="V88" t="s">
        <v>4478</v>
      </c>
      <c r="Y88" t="s">
        <v>44</v>
      </c>
    </row>
    <row r="89" spans="1:25" x14ac:dyDescent="0.25">
      <c r="A89" t="s">
        <v>26</v>
      </c>
      <c r="B89" t="s">
        <v>4477</v>
      </c>
      <c r="C89" t="s">
        <v>4189</v>
      </c>
      <c r="D89" t="s">
        <v>4188</v>
      </c>
      <c r="E89">
        <v>605</v>
      </c>
      <c r="F89" t="s">
        <v>4187</v>
      </c>
      <c r="G89" t="s">
        <v>4186</v>
      </c>
      <c r="H89" t="s">
        <v>4185</v>
      </c>
      <c r="I89">
        <v>1</v>
      </c>
      <c r="J89">
        <v>0</v>
      </c>
      <c r="K89">
        <v>0</v>
      </c>
      <c r="L89">
        <v>13.7</v>
      </c>
      <c r="M89" t="s">
        <v>34</v>
      </c>
      <c r="N89" t="s">
        <v>35</v>
      </c>
      <c r="O89" t="s">
        <v>36</v>
      </c>
      <c r="P89">
        <v>33309</v>
      </c>
      <c r="Q89" t="s">
        <v>37</v>
      </c>
      <c r="R89" t="s">
        <v>38</v>
      </c>
      <c r="S89" t="s">
        <v>4476</v>
      </c>
      <c r="T89" t="s">
        <v>4475</v>
      </c>
      <c r="U89" t="s">
        <v>4474</v>
      </c>
      <c r="V89" t="s">
        <v>4473</v>
      </c>
      <c r="W89">
        <v>1978</v>
      </c>
      <c r="X89" t="s">
        <v>443</v>
      </c>
      <c r="Y89" t="s">
        <v>44</v>
      </c>
    </row>
    <row r="90" spans="1:25" x14ac:dyDescent="0.25">
      <c r="A90" t="s">
        <v>26</v>
      </c>
      <c r="B90" t="s">
        <v>4472</v>
      </c>
      <c r="C90" t="s">
        <v>4189</v>
      </c>
      <c r="D90" t="s">
        <v>4188</v>
      </c>
      <c r="E90">
        <v>605</v>
      </c>
      <c r="F90" t="s">
        <v>4187</v>
      </c>
      <c r="G90" t="s">
        <v>4186</v>
      </c>
      <c r="H90" t="s">
        <v>4185</v>
      </c>
      <c r="I90">
        <v>1</v>
      </c>
      <c r="J90">
        <v>0</v>
      </c>
      <c r="K90">
        <v>0</v>
      </c>
      <c r="L90">
        <v>11.2</v>
      </c>
      <c r="M90" t="s">
        <v>4471</v>
      </c>
      <c r="O90" t="s">
        <v>4470</v>
      </c>
      <c r="P90">
        <v>93728</v>
      </c>
      <c r="Q90" t="s">
        <v>1313</v>
      </c>
      <c r="R90" t="s">
        <v>238</v>
      </c>
      <c r="S90">
        <f>60-82-455-737</f>
        <v>-1214</v>
      </c>
      <c r="T90">
        <f>60-82-455736</f>
        <v>-455758</v>
      </c>
      <c r="U90" t="s">
        <v>4469</v>
      </c>
      <c r="V90" t="s">
        <v>4468</v>
      </c>
      <c r="W90">
        <v>1977</v>
      </c>
      <c r="X90" t="s">
        <v>443</v>
      </c>
      <c r="Y90" t="s">
        <v>541</v>
      </c>
    </row>
    <row r="91" spans="1:25" x14ac:dyDescent="0.25">
      <c r="A91" t="s">
        <v>49</v>
      </c>
      <c r="B91" t="s">
        <v>4467</v>
      </c>
      <c r="C91" t="s">
        <v>4189</v>
      </c>
      <c r="D91" t="s">
        <v>4188</v>
      </c>
      <c r="E91">
        <v>605</v>
      </c>
      <c r="F91" t="s">
        <v>4187</v>
      </c>
      <c r="G91" t="s">
        <v>4186</v>
      </c>
      <c r="H91" t="s">
        <v>4185</v>
      </c>
      <c r="I91">
        <v>1</v>
      </c>
      <c r="J91">
        <v>0</v>
      </c>
      <c r="K91">
        <v>0</v>
      </c>
      <c r="L91">
        <v>11.1</v>
      </c>
      <c r="M91" t="s">
        <v>934</v>
      </c>
      <c r="O91" t="s">
        <v>4466</v>
      </c>
      <c r="P91">
        <v>80223</v>
      </c>
      <c r="Q91" t="s">
        <v>37</v>
      </c>
      <c r="R91" t="s">
        <v>38</v>
      </c>
      <c r="Y91" t="s">
        <v>44</v>
      </c>
    </row>
    <row r="92" spans="1:25" x14ac:dyDescent="0.25">
      <c r="A92" t="s">
        <v>49</v>
      </c>
      <c r="B92" t="s">
        <v>4465</v>
      </c>
      <c r="C92" t="s">
        <v>4189</v>
      </c>
      <c r="D92" t="s">
        <v>4188</v>
      </c>
      <c r="E92">
        <v>605</v>
      </c>
      <c r="F92" t="s">
        <v>4187</v>
      </c>
      <c r="G92" t="s">
        <v>4186</v>
      </c>
      <c r="H92" t="s">
        <v>4185</v>
      </c>
      <c r="I92">
        <v>1</v>
      </c>
      <c r="J92">
        <v>0</v>
      </c>
      <c r="K92">
        <v>0</v>
      </c>
      <c r="L92">
        <v>11.1</v>
      </c>
      <c r="M92" t="s">
        <v>390</v>
      </c>
      <c r="N92" t="s">
        <v>123</v>
      </c>
      <c r="O92" t="s">
        <v>124</v>
      </c>
      <c r="P92" t="s">
        <v>4464</v>
      </c>
      <c r="Q92" t="s">
        <v>37</v>
      </c>
      <c r="R92" t="s">
        <v>38</v>
      </c>
      <c r="Y92" t="s">
        <v>44</v>
      </c>
    </row>
    <row r="93" spans="1:25" x14ac:dyDescent="0.25">
      <c r="A93" t="s">
        <v>49</v>
      </c>
      <c r="B93" t="s">
        <v>4463</v>
      </c>
      <c r="C93" t="s">
        <v>4189</v>
      </c>
      <c r="D93" t="s">
        <v>4188</v>
      </c>
      <c r="E93">
        <v>605</v>
      </c>
      <c r="F93" t="s">
        <v>4187</v>
      </c>
      <c r="G93" t="s">
        <v>4186</v>
      </c>
      <c r="H93" t="s">
        <v>4185</v>
      </c>
      <c r="I93">
        <v>1</v>
      </c>
      <c r="J93">
        <v>0</v>
      </c>
      <c r="K93">
        <v>0</v>
      </c>
      <c r="L93">
        <v>8.8000000000000007</v>
      </c>
      <c r="M93" t="s">
        <v>4462</v>
      </c>
      <c r="P93" t="s">
        <v>4461</v>
      </c>
      <c r="Q93" t="s">
        <v>483</v>
      </c>
      <c r="R93" t="s">
        <v>358</v>
      </c>
      <c r="Y93" t="s">
        <v>44</v>
      </c>
    </row>
    <row r="94" spans="1:25" x14ac:dyDescent="0.25">
      <c r="A94" t="s">
        <v>26</v>
      </c>
      <c r="B94" t="s">
        <v>4460</v>
      </c>
      <c r="C94" t="s">
        <v>4189</v>
      </c>
      <c r="D94" t="s">
        <v>4188</v>
      </c>
      <c r="E94">
        <v>605</v>
      </c>
      <c r="F94" t="s">
        <v>4187</v>
      </c>
      <c r="G94" t="s">
        <v>4186</v>
      </c>
      <c r="H94" t="s">
        <v>4185</v>
      </c>
      <c r="I94">
        <v>4</v>
      </c>
      <c r="J94">
        <v>0</v>
      </c>
      <c r="K94">
        <v>0</v>
      </c>
      <c r="L94">
        <v>11.3</v>
      </c>
      <c r="M94" t="s">
        <v>535</v>
      </c>
      <c r="N94" t="s">
        <v>430</v>
      </c>
      <c r="O94" t="s">
        <v>431</v>
      </c>
      <c r="P94" t="s">
        <v>536</v>
      </c>
      <c r="Q94" t="s">
        <v>432</v>
      </c>
      <c r="R94" t="s">
        <v>38</v>
      </c>
      <c r="S94" t="s">
        <v>4459</v>
      </c>
      <c r="T94" t="s">
        <v>4458</v>
      </c>
      <c r="U94" t="s">
        <v>4457</v>
      </c>
      <c r="V94" t="s">
        <v>4456</v>
      </c>
      <c r="X94" t="s">
        <v>443</v>
      </c>
      <c r="Y94" t="s">
        <v>44</v>
      </c>
    </row>
    <row r="95" spans="1:25" x14ac:dyDescent="0.25">
      <c r="A95" t="s">
        <v>26</v>
      </c>
      <c r="B95" t="s">
        <v>4455</v>
      </c>
      <c r="C95" t="s">
        <v>4189</v>
      </c>
      <c r="D95" t="s">
        <v>4188</v>
      </c>
      <c r="E95">
        <v>605</v>
      </c>
      <c r="F95" t="s">
        <v>4187</v>
      </c>
      <c r="G95" t="s">
        <v>4186</v>
      </c>
      <c r="H95" t="s">
        <v>4185</v>
      </c>
      <c r="I95">
        <v>1</v>
      </c>
      <c r="J95">
        <v>0</v>
      </c>
      <c r="K95">
        <v>0</v>
      </c>
      <c r="L95">
        <v>10.6</v>
      </c>
      <c r="M95" t="s">
        <v>4454</v>
      </c>
      <c r="P95" t="s">
        <v>4453</v>
      </c>
      <c r="Q95" t="s">
        <v>1836</v>
      </c>
      <c r="R95" t="s">
        <v>358</v>
      </c>
      <c r="S95" t="s">
        <v>4452</v>
      </c>
      <c r="U95" t="s">
        <v>4451</v>
      </c>
      <c r="V95" t="s">
        <v>4450</v>
      </c>
      <c r="X95" t="s">
        <v>443</v>
      </c>
      <c r="Y95" t="s">
        <v>44</v>
      </c>
    </row>
    <row r="96" spans="1:25" x14ac:dyDescent="0.25">
      <c r="A96" t="s">
        <v>49</v>
      </c>
      <c r="B96" t="s">
        <v>4449</v>
      </c>
      <c r="C96" t="s">
        <v>4189</v>
      </c>
      <c r="D96" t="s">
        <v>4188</v>
      </c>
      <c r="E96">
        <v>605</v>
      </c>
      <c r="F96" t="s">
        <v>4187</v>
      </c>
      <c r="G96" t="s">
        <v>4186</v>
      </c>
      <c r="H96" t="s">
        <v>4185</v>
      </c>
      <c r="I96">
        <v>1</v>
      </c>
      <c r="J96">
        <v>0</v>
      </c>
      <c r="K96">
        <v>0</v>
      </c>
      <c r="L96">
        <v>10.199999999999999</v>
      </c>
      <c r="M96" t="s">
        <v>4448</v>
      </c>
      <c r="N96" t="s">
        <v>2034</v>
      </c>
      <c r="O96" t="s">
        <v>2035</v>
      </c>
      <c r="P96">
        <v>44139</v>
      </c>
      <c r="Q96" t="s">
        <v>37</v>
      </c>
      <c r="R96" t="s">
        <v>38</v>
      </c>
      <c r="Y96" t="s">
        <v>44</v>
      </c>
    </row>
    <row r="97" spans="1:25" x14ac:dyDescent="0.25">
      <c r="A97" t="s">
        <v>49</v>
      </c>
      <c r="B97" t="s">
        <v>4447</v>
      </c>
      <c r="C97" t="s">
        <v>4189</v>
      </c>
      <c r="D97" t="s">
        <v>4188</v>
      </c>
      <c r="E97">
        <v>605</v>
      </c>
      <c r="F97" t="s">
        <v>4187</v>
      </c>
      <c r="G97" t="s">
        <v>4186</v>
      </c>
      <c r="H97" t="s">
        <v>4185</v>
      </c>
      <c r="I97">
        <v>1</v>
      </c>
      <c r="J97">
        <v>0</v>
      </c>
      <c r="K97">
        <v>0</v>
      </c>
      <c r="L97">
        <v>8.1999999999999993</v>
      </c>
      <c r="M97" t="s">
        <v>1106</v>
      </c>
      <c r="O97" t="s">
        <v>4446</v>
      </c>
      <c r="P97" t="s">
        <v>4445</v>
      </c>
      <c r="Q97" t="s">
        <v>37</v>
      </c>
      <c r="R97" t="s">
        <v>38</v>
      </c>
      <c r="Y97" t="s">
        <v>44</v>
      </c>
    </row>
    <row r="98" spans="1:25" x14ac:dyDescent="0.25">
      <c r="A98" t="s">
        <v>26</v>
      </c>
      <c r="B98" t="s">
        <v>4444</v>
      </c>
      <c r="C98" t="s">
        <v>4189</v>
      </c>
      <c r="D98" t="s">
        <v>4188</v>
      </c>
      <c r="E98">
        <v>605</v>
      </c>
      <c r="F98" t="s">
        <v>4187</v>
      </c>
      <c r="G98" t="s">
        <v>4186</v>
      </c>
      <c r="H98" t="s">
        <v>4185</v>
      </c>
      <c r="I98">
        <v>1</v>
      </c>
      <c r="J98">
        <v>0</v>
      </c>
      <c r="K98">
        <v>0</v>
      </c>
      <c r="L98">
        <v>12.6</v>
      </c>
      <c r="M98" t="s">
        <v>4443</v>
      </c>
      <c r="Q98" t="s">
        <v>4443</v>
      </c>
      <c r="R98" t="s">
        <v>238</v>
      </c>
      <c r="S98">
        <f>853-2886-1116</f>
        <v>-3149</v>
      </c>
      <c r="T98">
        <f>853-2886-1552</f>
        <v>-3585</v>
      </c>
      <c r="U98" t="s">
        <v>4442</v>
      </c>
      <c r="V98" t="s">
        <v>4441</v>
      </c>
      <c r="W98">
        <v>1995</v>
      </c>
      <c r="X98" t="s">
        <v>443</v>
      </c>
      <c r="Y98" t="s">
        <v>44</v>
      </c>
    </row>
    <row r="99" spans="1:25" x14ac:dyDescent="0.25">
      <c r="A99" t="s">
        <v>26</v>
      </c>
      <c r="B99" t="s">
        <v>4440</v>
      </c>
      <c r="C99" t="s">
        <v>4189</v>
      </c>
      <c r="D99" t="s">
        <v>4188</v>
      </c>
      <c r="E99">
        <v>605</v>
      </c>
      <c r="F99" t="s">
        <v>4187</v>
      </c>
      <c r="G99" t="s">
        <v>4186</v>
      </c>
      <c r="H99" t="s">
        <v>4185</v>
      </c>
      <c r="I99">
        <v>1</v>
      </c>
      <c r="J99">
        <v>0</v>
      </c>
      <c r="K99">
        <v>0</v>
      </c>
      <c r="L99">
        <v>13.7</v>
      </c>
      <c r="M99" t="s">
        <v>1236</v>
      </c>
      <c r="N99" t="s">
        <v>756</v>
      </c>
      <c r="O99" t="s">
        <v>757</v>
      </c>
      <c r="P99">
        <v>7608</v>
      </c>
      <c r="Q99" t="s">
        <v>37</v>
      </c>
      <c r="R99" t="s">
        <v>38</v>
      </c>
      <c r="S99" t="s">
        <v>4439</v>
      </c>
      <c r="T99" t="s">
        <v>4438</v>
      </c>
      <c r="U99" t="s">
        <v>4437</v>
      </c>
      <c r="V99" t="s">
        <v>2112</v>
      </c>
      <c r="W99">
        <v>1970</v>
      </c>
      <c r="X99" t="s">
        <v>1187</v>
      </c>
      <c r="Y99" t="s">
        <v>44</v>
      </c>
    </row>
    <row r="100" spans="1:25" x14ac:dyDescent="0.25">
      <c r="A100" t="s">
        <v>26</v>
      </c>
      <c r="B100" t="s">
        <v>4436</v>
      </c>
      <c r="C100" t="s">
        <v>4189</v>
      </c>
      <c r="D100" t="s">
        <v>4188</v>
      </c>
      <c r="E100">
        <v>605</v>
      </c>
      <c r="F100" t="s">
        <v>4187</v>
      </c>
      <c r="G100" t="s">
        <v>4186</v>
      </c>
      <c r="H100" t="s">
        <v>4185</v>
      </c>
      <c r="I100">
        <v>1</v>
      </c>
      <c r="J100">
        <v>0</v>
      </c>
      <c r="K100">
        <v>0</v>
      </c>
      <c r="L100">
        <v>8.4</v>
      </c>
      <c r="M100" t="s">
        <v>4435</v>
      </c>
      <c r="P100" t="s">
        <v>4434</v>
      </c>
      <c r="Q100" t="s">
        <v>1129</v>
      </c>
      <c r="R100" t="s">
        <v>358</v>
      </c>
      <c r="S100">
        <f>31-20-405-6600</f>
        <v>-6994</v>
      </c>
      <c r="T100">
        <f>31-20-405-6609</f>
        <v>-7003</v>
      </c>
      <c r="U100" t="s">
        <v>4433</v>
      </c>
      <c r="V100" t="s">
        <v>4432</v>
      </c>
      <c r="W100">
        <v>2001</v>
      </c>
      <c r="X100" t="s">
        <v>443</v>
      </c>
      <c r="Y100" t="s">
        <v>44</v>
      </c>
    </row>
    <row r="101" spans="1:25" x14ac:dyDescent="0.25">
      <c r="A101" t="s">
        <v>26</v>
      </c>
      <c r="B101" t="s">
        <v>4431</v>
      </c>
      <c r="C101" t="s">
        <v>4189</v>
      </c>
      <c r="D101" t="s">
        <v>4188</v>
      </c>
      <c r="E101">
        <v>605</v>
      </c>
      <c r="F101" t="s">
        <v>4187</v>
      </c>
      <c r="G101" t="s">
        <v>4186</v>
      </c>
      <c r="H101" t="s">
        <v>4185</v>
      </c>
      <c r="I101">
        <v>1</v>
      </c>
      <c r="J101">
        <v>0</v>
      </c>
      <c r="K101">
        <v>0</v>
      </c>
      <c r="L101">
        <v>12.7</v>
      </c>
      <c r="M101" t="s">
        <v>4430</v>
      </c>
      <c r="O101" t="s">
        <v>4429</v>
      </c>
      <c r="P101" t="s">
        <v>4428</v>
      </c>
      <c r="Q101" t="s">
        <v>237</v>
      </c>
      <c r="R101" t="s">
        <v>238</v>
      </c>
      <c r="S101" t="s">
        <v>4427</v>
      </c>
      <c r="T101" t="s">
        <v>4426</v>
      </c>
      <c r="U101" t="s">
        <v>4425</v>
      </c>
      <c r="V101" t="s">
        <v>4424</v>
      </c>
      <c r="W101">
        <v>1990</v>
      </c>
      <c r="X101" t="s">
        <v>443</v>
      </c>
      <c r="Y101" t="s">
        <v>44</v>
      </c>
    </row>
    <row r="102" spans="1:25" x14ac:dyDescent="0.25">
      <c r="A102" t="s">
        <v>49</v>
      </c>
      <c r="B102" t="s">
        <v>4423</v>
      </c>
      <c r="C102" t="s">
        <v>4189</v>
      </c>
      <c r="D102" t="s">
        <v>4188</v>
      </c>
      <c r="E102">
        <v>605</v>
      </c>
      <c r="F102" t="s">
        <v>4187</v>
      </c>
      <c r="G102" t="s">
        <v>4186</v>
      </c>
      <c r="H102" t="s">
        <v>4185</v>
      </c>
      <c r="I102">
        <v>1</v>
      </c>
      <c r="J102">
        <v>0</v>
      </c>
      <c r="K102">
        <v>0</v>
      </c>
      <c r="L102">
        <v>8.6999999999999993</v>
      </c>
      <c r="M102" t="s">
        <v>2907</v>
      </c>
      <c r="N102" t="s">
        <v>873</v>
      </c>
      <c r="O102" t="s">
        <v>874</v>
      </c>
      <c r="P102">
        <v>53202</v>
      </c>
      <c r="Q102" t="s">
        <v>37</v>
      </c>
      <c r="R102" t="s">
        <v>38</v>
      </c>
      <c r="Y102" t="s">
        <v>44</v>
      </c>
    </row>
    <row r="103" spans="1:25" x14ac:dyDescent="0.25">
      <c r="A103" t="s">
        <v>49</v>
      </c>
      <c r="B103" t="s">
        <v>4422</v>
      </c>
      <c r="C103" t="s">
        <v>4189</v>
      </c>
      <c r="D103" t="s">
        <v>4188</v>
      </c>
      <c r="E103">
        <v>605</v>
      </c>
      <c r="F103" t="s">
        <v>4187</v>
      </c>
      <c r="G103" t="s">
        <v>4186</v>
      </c>
      <c r="H103" t="s">
        <v>4185</v>
      </c>
      <c r="I103">
        <v>1</v>
      </c>
      <c r="J103">
        <v>0</v>
      </c>
      <c r="K103">
        <v>0</v>
      </c>
      <c r="L103">
        <v>14.7</v>
      </c>
      <c r="M103" t="s">
        <v>573</v>
      </c>
      <c r="O103" t="s">
        <v>633</v>
      </c>
      <c r="P103">
        <v>33130</v>
      </c>
      <c r="Q103" t="s">
        <v>37</v>
      </c>
      <c r="R103" t="s">
        <v>38</v>
      </c>
      <c r="Y103" t="s">
        <v>44</v>
      </c>
    </row>
    <row r="104" spans="1:25" x14ac:dyDescent="0.25">
      <c r="A104" t="s">
        <v>49</v>
      </c>
      <c r="B104" t="s">
        <v>4421</v>
      </c>
      <c r="C104" t="s">
        <v>4189</v>
      </c>
      <c r="D104" t="s">
        <v>4188</v>
      </c>
      <c r="E104">
        <v>605</v>
      </c>
      <c r="F104" t="s">
        <v>4187</v>
      </c>
      <c r="G104" t="s">
        <v>4186</v>
      </c>
      <c r="H104" t="s">
        <v>4185</v>
      </c>
      <c r="I104">
        <v>1</v>
      </c>
      <c r="J104">
        <v>0</v>
      </c>
      <c r="K104">
        <v>0</v>
      </c>
      <c r="L104">
        <v>10.4</v>
      </c>
      <c r="M104" t="s">
        <v>593</v>
      </c>
      <c r="N104" t="s">
        <v>805</v>
      </c>
      <c r="O104" t="s">
        <v>806</v>
      </c>
      <c r="P104" t="s">
        <v>4420</v>
      </c>
      <c r="Q104" t="s">
        <v>37</v>
      </c>
      <c r="R104" t="s">
        <v>38</v>
      </c>
      <c r="Y104" t="s">
        <v>44</v>
      </c>
    </row>
    <row r="105" spans="1:25" x14ac:dyDescent="0.25">
      <c r="A105" t="s">
        <v>49</v>
      </c>
      <c r="B105" t="s">
        <v>4419</v>
      </c>
      <c r="C105" t="s">
        <v>4189</v>
      </c>
      <c r="D105" t="s">
        <v>4188</v>
      </c>
      <c r="E105">
        <v>605</v>
      </c>
      <c r="F105" t="s">
        <v>4187</v>
      </c>
      <c r="G105" t="s">
        <v>4186</v>
      </c>
      <c r="H105" t="s">
        <v>4185</v>
      </c>
      <c r="I105">
        <v>1</v>
      </c>
      <c r="J105">
        <v>0</v>
      </c>
      <c r="K105">
        <v>0</v>
      </c>
      <c r="L105">
        <v>13.2</v>
      </c>
      <c r="M105" t="s">
        <v>741</v>
      </c>
      <c r="N105" t="s">
        <v>128</v>
      </c>
      <c r="O105" t="s">
        <v>129</v>
      </c>
      <c r="P105">
        <v>75219</v>
      </c>
      <c r="Q105" t="s">
        <v>37</v>
      </c>
      <c r="R105" t="s">
        <v>38</v>
      </c>
      <c r="Y105" t="s">
        <v>44</v>
      </c>
    </row>
    <row r="106" spans="1:25" x14ac:dyDescent="0.25">
      <c r="A106" t="s">
        <v>49</v>
      </c>
      <c r="B106" t="s">
        <v>4418</v>
      </c>
      <c r="C106" t="s">
        <v>4189</v>
      </c>
      <c r="D106" t="s">
        <v>4188</v>
      </c>
      <c r="E106">
        <v>605</v>
      </c>
      <c r="F106" t="s">
        <v>4187</v>
      </c>
      <c r="G106" t="s">
        <v>4186</v>
      </c>
      <c r="H106" t="s">
        <v>4185</v>
      </c>
      <c r="I106">
        <v>1</v>
      </c>
      <c r="J106">
        <v>0</v>
      </c>
      <c r="K106">
        <v>0</v>
      </c>
      <c r="L106">
        <v>13</v>
      </c>
      <c r="M106" t="s">
        <v>4417</v>
      </c>
      <c r="N106" t="s">
        <v>873</v>
      </c>
      <c r="O106" t="s">
        <v>874</v>
      </c>
      <c r="P106" t="s">
        <v>4416</v>
      </c>
      <c r="Q106" t="s">
        <v>37</v>
      </c>
      <c r="R106" t="s">
        <v>38</v>
      </c>
      <c r="S106" t="s">
        <v>4415</v>
      </c>
      <c r="T106" t="s">
        <v>4414</v>
      </c>
      <c r="Y106" t="s">
        <v>44</v>
      </c>
    </row>
    <row r="107" spans="1:25" x14ac:dyDescent="0.25">
      <c r="A107" t="s">
        <v>49</v>
      </c>
      <c r="B107" t="s">
        <v>4413</v>
      </c>
      <c r="C107" t="s">
        <v>4189</v>
      </c>
      <c r="D107" t="s">
        <v>4188</v>
      </c>
      <c r="E107">
        <v>605</v>
      </c>
      <c r="F107" t="s">
        <v>4187</v>
      </c>
      <c r="G107" t="s">
        <v>4186</v>
      </c>
      <c r="H107" t="s">
        <v>4185</v>
      </c>
      <c r="I107">
        <v>1</v>
      </c>
      <c r="J107">
        <v>0</v>
      </c>
      <c r="K107">
        <v>0</v>
      </c>
      <c r="L107">
        <v>14.3</v>
      </c>
      <c r="M107" t="s">
        <v>1296</v>
      </c>
      <c r="N107" t="s">
        <v>80</v>
      </c>
      <c r="O107" t="s">
        <v>413</v>
      </c>
      <c r="P107" t="s">
        <v>4412</v>
      </c>
      <c r="Q107" t="s">
        <v>37</v>
      </c>
      <c r="R107" t="s">
        <v>38</v>
      </c>
      <c r="Y107" t="s">
        <v>44</v>
      </c>
    </row>
    <row r="108" spans="1:25" x14ac:dyDescent="0.25">
      <c r="A108" t="s">
        <v>49</v>
      </c>
      <c r="B108" t="s">
        <v>4411</v>
      </c>
      <c r="C108" t="s">
        <v>4189</v>
      </c>
      <c r="D108" t="s">
        <v>4188</v>
      </c>
      <c r="E108">
        <v>605</v>
      </c>
      <c r="F108" t="s">
        <v>4187</v>
      </c>
      <c r="G108" t="s">
        <v>4186</v>
      </c>
      <c r="H108" t="s">
        <v>4185</v>
      </c>
      <c r="I108">
        <v>1</v>
      </c>
      <c r="J108">
        <v>0</v>
      </c>
      <c r="K108">
        <v>0</v>
      </c>
      <c r="L108">
        <v>14</v>
      </c>
      <c r="M108" t="s">
        <v>4410</v>
      </c>
      <c r="N108" t="s">
        <v>123</v>
      </c>
      <c r="O108" t="s">
        <v>124</v>
      </c>
      <c r="P108" t="s">
        <v>4409</v>
      </c>
      <c r="Q108" t="s">
        <v>37</v>
      </c>
      <c r="R108" t="s">
        <v>38</v>
      </c>
      <c r="S108" t="s">
        <v>4408</v>
      </c>
      <c r="Y108" t="s">
        <v>44</v>
      </c>
    </row>
    <row r="109" spans="1:25" x14ac:dyDescent="0.25">
      <c r="A109" t="s">
        <v>49</v>
      </c>
      <c r="B109" t="s">
        <v>4407</v>
      </c>
      <c r="C109" t="s">
        <v>4189</v>
      </c>
      <c r="D109" t="s">
        <v>4188</v>
      </c>
      <c r="E109">
        <v>605</v>
      </c>
      <c r="F109" t="s">
        <v>4187</v>
      </c>
      <c r="G109" t="s">
        <v>4186</v>
      </c>
      <c r="H109" t="s">
        <v>4185</v>
      </c>
      <c r="I109">
        <v>1</v>
      </c>
      <c r="J109">
        <v>0</v>
      </c>
      <c r="K109">
        <v>0</v>
      </c>
      <c r="L109">
        <v>9.5</v>
      </c>
      <c r="M109" t="s">
        <v>4406</v>
      </c>
      <c r="P109">
        <v>59200</v>
      </c>
      <c r="Q109" t="s">
        <v>1313</v>
      </c>
      <c r="R109" t="s">
        <v>238</v>
      </c>
      <c r="Y109" t="s">
        <v>44</v>
      </c>
    </row>
    <row r="110" spans="1:25" x14ac:dyDescent="0.25">
      <c r="A110" t="s">
        <v>26</v>
      </c>
      <c r="B110" t="s">
        <v>4405</v>
      </c>
      <c r="C110" t="s">
        <v>4189</v>
      </c>
      <c r="D110" t="s">
        <v>4188</v>
      </c>
      <c r="E110">
        <v>605</v>
      </c>
      <c r="F110" t="s">
        <v>4187</v>
      </c>
      <c r="G110" t="s">
        <v>4186</v>
      </c>
      <c r="H110" t="s">
        <v>4185</v>
      </c>
      <c r="I110">
        <v>1</v>
      </c>
      <c r="J110">
        <v>0</v>
      </c>
      <c r="K110">
        <v>0</v>
      </c>
      <c r="L110">
        <v>7.1</v>
      </c>
      <c r="M110" t="s">
        <v>1622</v>
      </c>
      <c r="N110" t="s">
        <v>4404</v>
      </c>
      <c r="O110" t="s">
        <v>4403</v>
      </c>
      <c r="P110" t="s">
        <v>4402</v>
      </c>
      <c r="Q110" t="s">
        <v>432</v>
      </c>
      <c r="R110" t="s">
        <v>38</v>
      </c>
      <c r="S110" t="s">
        <v>4401</v>
      </c>
      <c r="T110" t="s">
        <v>4400</v>
      </c>
      <c r="U110" t="s">
        <v>4399</v>
      </c>
      <c r="V110" t="s">
        <v>4398</v>
      </c>
      <c r="X110" t="s">
        <v>443</v>
      </c>
      <c r="Y110" t="s">
        <v>44</v>
      </c>
    </row>
    <row r="111" spans="1:25" x14ac:dyDescent="0.25">
      <c r="A111" t="s">
        <v>26</v>
      </c>
      <c r="B111" t="s">
        <v>4077</v>
      </c>
      <c r="C111" t="s">
        <v>4189</v>
      </c>
      <c r="D111" t="s">
        <v>4188</v>
      </c>
      <c r="E111">
        <v>605</v>
      </c>
      <c r="F111" t="s">
        <v>4187</v>
      </c>
      <c r="G111" t="s">
        <v>4186</v>
      </c>
      <c r="H111" t="s">
        <v>4185</v>
      </c>
      <c r="I111">
        <v>1</v>
      </c>
      <c r="J111">
        <v>0</v>
      </c>
      <c r="K111">
        <v>0</v>
      </c>
      <c r="L111">
        <v>9.3000000000000007</v>
      </c>
      <c r="M111" t="s">
        <v>4078</v>
      </c>
      <c r="O111" t="s">
        <v>4079</v>
      </c>
      <c r="P111" t="s">
        <v>4080</v>
      </c>
      <c r="Q111" t="s">
        <v>483</v>
      </c>
      <c r="R111" t="s">
        <v>358</v>
      </c>
      <c r="S111" t="s">
        <v>4081</v>
      </c>
      <c r="T111">
        <f>44-1708-688-663</f>
        <v>-3015</v>
      </c>
      <c r="U111" t="s">
        <v>4082</v>
      </c>
      <c r="V111" t="s">
        <v>4083</v>
      </c>
      <c r="W111">
        <v>1996</v>
      </c>
      <c r="X111" t="s">
        <v>362</v>
      </c>
      <c r="Y111" t="s">
        <v>44</v>
      </c>
    </row>
    <row r="112" spans="1:25" x14ac:dyDescent="0.25">
      <c r="A112" t="s">
        <v>49</v>
      </c>
      <c r="B112" t="s">
        <v>4397</v>
      </c>
      <c r="C112" t="s">
        <v>4189</v>
      </c>
      <c r="D112" t="s">
        <v>4188</v>
      </c>
      <c r="E112">
        <v>605</v>
      </c>
      <c r="F112" t="s">
        <v>4187</v>
      </c>
      <c r="G112" t="s">
        <v>4186</v>
      </c>
      <c r="H112" t="s">
        <v>4185</v>
      </c>
      <c r="I112">
        <v>1</v>
      </c>
      <c r="J112">
        <v>0</v>
      </c>
      <c r="K112">
        <v>0</v>
      </c>
      <c r="L112">
        <v>7.7</v>
      </c>
      <c r="M112" t="s">
        <v>450</v>
      </c>
      <c r="P112" t="s">
        <v>1864</v>
      </c>
      <c r="Q112" t="s">
        <v>451</v>
      </c>
      <c r="R112" t="s">
        <v>383</v>
      </c>
      <c r="Y112" t="s">
        <v>44</v>
      </c>
    </row>
    <row r="113" spans="1:25" x14ac:dyDescent="0.25">
      <c r="A113" t="s">
        <v>49</v>
      </c>
      <c r="B113" t="s">
        <v>4396</v>
      </c>
      <c r="C113" t="s">
        <v>4189</v>
      </c>
      <c r="D113" t="s">
        <v>4188</v>
      </c>
      <c r="E113">
        <v>605</v>
      </c>
      <c r="F113" t="s">
        <v>4187</v>
      </c>
      <c r="G113" t="s">
        <v>4186</v>
      </c>
      <c r="H113" t="s">
        <v>4185</v>
      </c>
      <c r="I113">
        <v>1</v>
      </c>
      <c r="J113">
        <v>0</v>
      </c>
      <c r="K113">
        <v>0</v>
      </c>
      <c r="L113">
        <v>11.5</v>
      </c>
      <c r="M113" t="s">
        <v>1910</v>
      </c>
      <c r="N113" t="s">
        <v>73</v>
      </c>
      <c r="O113" t="s">
        <v>74</v>
      </c>
      <c r="P113">
        <v>22102</v>
      </c>
      <c r="Q113" t="s">
        <v>37</v>
      </c>
      <c r="R113" t="s">
        <v>38</v>
      </c>
      <c r="Y113" t="s">
        <v>44</v>
      </c>
    </row>
    <row r="114" spans="1:25" x14ac:dyDescent="0.25">
      <c r="A114" t="s">
        <v>49</v>
      </c>
      <c r="B114" t="s">
        <v>4395</v>
      </c>
      <c r="C114" t="s">
        <v>4189</v>
      </c>
      <c r="D114" t="s">
        <v>4188</v>
      </c>
      <c r="E114">
        <v>605</v>
      </c>
      <c r="F114" t="s">
        <v>4187</v>
      </c>
      <c r="G114" t="s">
        <v>4186</v>
      </c>
      <c r="H114" t="s">
        <v>4185</v>
      </c>
      <c r="I114">
        <v>1</v>
      </c>
      <c r="J114">
        <v>0</v>
      </c>
      <c r="K114">
        <v>0</v>
      </c>
      <c r="L114">
        <v>15.3</v>
      </c>
      <c r="M114" t="s">
        <v>1631</v>
      </c>
      <c r="N114" t="s">
        <v>767</v>
      </c>
      <c r="O114" t="s">
        <v>768</v>
      </c>
      <c r="P114" t="s">
        <v>4394</v>
      </c>
      <c r="Q114" t="s">
        <v>37</v>
      </c>
      <c r="R114" t="s">
        <v>38</v>
      </c>
      <c r="Y114" t="s">
        <v>44</v>
      </c>
    </row>
    <row r="115" spans="1:25" x14ac:dyDescent="0.25">
      <c r="A115" t="s">
        <v>26</v>
      </c>
      <c r="B115" t="s">
        <v>4393</v>
      </c>
      <c r="C115" t="s">
        <v>4189</v>
      </c>
      <c r="D115" t="s">
        <v>4188</v>
      </c>
      <c r="E115">
        <v>605</v>
      </c>
      <c r="F115" t="s">
        <v>4187</v>
      </c>
      <c r="G115" t="s">
        <v>4186</v>
      </c>
      <c r="H115" t="s">
        <v>4185</v>
      </c>
      <c r="I115">
        <v>2</v>
      </c>
      <c r="J115">
        <v>0</v>
      </c>
      <c r="K115">
        <v>0</v>
      </c>
      <c r="L115">
        <v>10.8</v>
      </c>
      <c r="M115" t="s">
        <v>4392</v>
      </c>
      <c r="P115">
        <v>34295</v>
      </c>
      <c r="Q115" t="s">
        <v>1271</v>
      </c>
      <c r="R115" t="s">
        <v>439</v>
      </c>
      <c r="S115">
        <f>90-212-999-3000</f>
        <v>-4121</v>
      </c>
      <c r="T115">
        <f>90-212-326-4191</f>
        <v>-4639</v>
      </c>
      <c r="U115" t="s">
        <v>4391</v>
      </c>
      <c r="V115" t="s">
        <v>4390</v>
      </c>
      <c r="X115" t="s">
        <v>1576</v>
      </c>
      <c r="Y115" t="s">
        <v>44</v>
      </c>
    </row>
    <row r="116" spans="1:25" x14ac:dyDescent="0.25">
      <c r="A116" t="s">
        <v>49</v>
      </c>
      <c r="B116" t="s">
        <v>4389</v>
      </c>
      <c r="C116" t="s">
        <v>4189</v>
      </c>
      <c r="D116" t="s">
        <v>4188</v>
      </c>
      <c r="E116">
        <v>605</v>
      </c>
      <c r="F116" t="s">
        <v>4187</v>
      </c>
      <c r="G116" t="s">
        <v>4186</v>
      </c>
      <c r="H116" t="s">
        <v>4185</v>
      </c>
      <c r="I116">
        <v>1</v>
      </c>
      <c r="J116">
        <v>0</v>
      </c>
      <c r="K116">
        <v>0</v>
      </c>
      <c r="L116">
        <v>12.8</v>
      </c>
      <c r="M116" t="s">
        <v>4388</v>
      </c>
      <c r="Q116" t="s">
        <v>237</v>
      </c>
      <c r="R116" t="s">
        <v>238</v>
      </c>
      <c r="V116" t="s">
        <v>4387</v>
      </c>
      <c r="Y116" t="s">
        <v>44</v>
      </c>
    </row>
    <row r="117" spans="1:25" x14ac:dyDescent="0.25">
      <c r="A117" t="s">
        <v>49</v>
      </c>
      <c r="B117" t="s">
        <v>4386</v>
      </c>
      <c r="C117" t="s">
        <v>4189</v>
      </c>
      <c r="D117" t="s">
        <v>4188</v>
      </c>
      <c r="E117">
        <v>605</v>
      </c>
      <c r="F117" t="s">
        <v>4187</v>
      </c>
      <c r="G117" t="s">
        <v>4186</v>
      </c>
      <c r="H117" t="s">
        <v>4185</v>
      </c>
      <c r="I117">
        <v>1</v>
      </c>
      <c r="J117">
        <v>0</v>
      </c>
      <c r="K117">
        <v>0</v>
      </c>
      <c r="L117">
        <v>8.5</v>
      </c>
      <c r="M117" t="s">
        <v>193</v>
      </c>
      <c r="Q117" t="s">
        <v>457</v>
      </c>
      <c r="R117" t="s">
        <v>383</v>
      </c>
      <c r="Y117" t="s">
        <v>44</v>
      </c>
    </row>
    <row r="118" spans="1:25" x14ac:dyDescent="0.25">
      <c r="A118" t="s">
        <v>49</v>
      </c>
      <c r="B118" t="s">
        <v>4385</v>
      </c>
      <c r="C118" t="s">
        <v>4189</v>
      </c>
      <c r="D118" t="s">
        <v>4188</v>
      </c>
      <c r="E118">
        <v>605</v>
      </c>
      <c r="F118" t="s">
        <v>4187</v>
      </c>
      <c r="G118" t="s">
        <v>4186</v>
      </c>
      <c r="H118" t="s">
        <v>4185</v>
      </c>
      <c r="I118">
        <v>1</v>
      </c>
      <c r="J118">
        <v>0</v>
      </c>
      <c r="K118">
        <v>0</v>
      </c>
      <c r="L118">
        <v>10</v>
      </c>
      <c r="M118" t="s">
        <v>450</v>
      </c>
      <c r="P118" t="s">
        <v>1879</v>
      </c>
      <c r="Q118" t="s">
        <v>451</v>
      </c>
      <c r="R118" t="s">
        <v>383</v>
      </c>
      <c r="Y118" t="s">
        <v>44</v>
      </c>
    </row>
    <row r="119" spans="1:25" x14ac:dyDescent="0.25">
      <c r="A119" t="s">
        <v>49</v>
      </c>
      <c r="B119" t="s">
        <v>4384</v>
      </c>
      <c r="C119" t="s">
        <v>4189</v>
      </c>
      <c r="D119" t="s">
        <v>4188</v>
      </c>
      <c r="E119">
        <v>605</v>
      </c>
      <c r="F119" t="s">
        <v>4187</v>
      </c>
      <c r="G119" t="s">
        <v>4186</v>
      </c>
      <c r="H119" t="s">
        <v>4185</v>
      </c>
      <c r="I119">
        <v>1</v>
      </c>
      <c r="J119">
        <v>0</v>
      </c>
      <c r="K119">
        <v>0</v>
      </c>
      <c r="L119">
        <v>11.2</v>
      </c>
      <c r="M119" t="s">
        <v>646</v>
      </c>
      <c r="N119" t="s">
        <v>405</v>
      </c>
      <c r="O119" t="s">
        <v>406</v>
      </c>
      <c r="P119" t="s">
        <v>4383</v>
      </c>
      <c r="Q119" t="s">
        <v>37</v>
      </c>
      <c r="R119" t="s">
        <v>38</v>
      </c>
      <c r="V119" t="s">
        <v>4382</v>
      </c>
      <c r="Y119" t="s">
        <v>44</v>
      </c>
    </row>
    <row r="120" spans="1:25" x14ac:dyDescent="0.25">
      <c r="A120" t="s">
        <v>49</v>
      </c>
      <c r="B120" t="s">
        <v>4381</v>
      </c>
      <c r="C120" t="s">
        <v>4189</v>
      </c>
      <c r="D120" t="s">
        <v>4188</v>
      </c>
      <c r="E120">
        <v>605</v>
      </c>
      <c r="F120" t="s">
        <v>4187</v>
      </c>
      <c r="G120" t="s">
        <v>4186</v>
      </c>
      <c r="H120" t="s">
        <v>4185</v>
      </c>
      <c r="I120">
        <v>1</v>
      </c>
      <c r="J120">
        <v>0</v>
      </c>
      <c r="K120">
        <v>0</v>
      </c>
      <c r="L120">
        <v>7.7</v>
      </c>
      <c r="M120" t="s">
        <v>193</v>
      </c>
      <c r="Q120" t="s">
        <v>1271</v>
      </c>
      <c r="R120" t="s">
        <v>439</v>
      </c>
      <c r="Y120" t="s">
        <v>44</v>
      </c>
    </row>
    <row r="121" spans="1:25" x14ac:dyDescent="0.25">
      <c r="A121" t="s">
        <v>49</v>
      </c>
      <c r="B121" t="s">
        <v>4380</v>
      </c>
      <c r="C121" t="s">
        <v>4189</v>
      </c>
      <c r="D121" t="s">
        <v>4188</v>
      </c>
      <c r="E121">
        <v>605</v>
      </c>
      <c r="F121" t="s">
        <v>4187</v>
      </c>
      <c r="G121" t="s">
        <v>4186</v>
      </c>
      <c r="H121" t="s">
        <v>4185</v>
      </c>
      <c r="I121">
        <v>1</v>
      </c>
      <c r="J121">
        <v>0</v>
      </c>
      <c r="K121">
        <v>0</v>
      </c>
      <c r="L121">
        <v>8</v>
      </c>
      <c r="M121" t="s">
        <v>1938</v>
      </c>
      <c r="N121" t="s">
        <v>405</v>
      </c>
      <c r="O121" t="s">
        <v>406</v>
      </c>
      <c r="P121" t="s">
        <v>4379</v>
      </c>
      <c r="Q121" t="s">
        <v>37</v>
      </c>
      <c r="R121" t="s">
        <v>38</v>
      </c>
      <c r="S121" t="s">
        <v>4378</v>
      </c>
      <c r="T121" t="s">
        <v>4377</v>
      </c>
      <c r="Y121" t="s">
        <v>44</v>
      </c>
    </row>
    <row r="122" spans="1:25" x14ac:dyDescent="0.25">
      <c r="A122" t="s">
        <v>49</v>
      </c>
      <c r="B122" t="s">
        <v>4376</v>
      </c>
      <c r="C122" t="s">
        <v>4189</v>
      </c>
      <c r="D122" t="s">
        <v>4188</v>
      </c>
      <c r="E122">
        <v>605</v>
      </c>
      <c r="F122" t="s">
        <v>4187</v>
      </c>
      <c r="G122" t="s">
        <v>4186</v>
      </c>
      <c r="H122" t="s">
        <v>4185</v>
      </c>
      <c r="I122">
        <v>1</v>
      </c>
      <c r="J122">
        <v>0</v>
      </c>
      <c r="K122">
        <v>0</v>
      </c>
      <c r="L122">
        <v>9.3000000000000007</v>
      </c>
      <c r="M122" t="s">
        <v>4375</v>
      </c>
      <c r="N122" t="s">
        <v>128</v>
      </c>
      <c r="O122" t="s">
        <v>129</v>
      </c>
      <c r="P122">
        <v>76504</v>
      </c>
      <c r="Q122" t="s">
        <v>37</v>
      </c>
      <c r="R122" t="s">
        <v>38</v>
      </c>
      <c r="S122" t="s">
        <v>4374</v>
      </c>
      <c r="T122" t="s">
        <v>4373</v>
      </c>
      <c r="Y122" t="s">
        <v>44</v>
      </c>
    </row>
    <row r="123" spans="1:25" x14ac:dyDescent="0.25">
      <c r="A123" t="s">
        <v>49</v>
      </c>
      <c r="B123" t="s">
        <v>4372</v>
      </c>
      <c r="C123" t="s">
        <v>4189</v>
      </c>
      <c r="D123" t="s">
        <v>4188</v>
      </c>
      <c r="E123">
        <v>605</v>
      </c>
      <c r="F123" t="s">
        <v>4187</v>
      </c>
      <c r="G123" t="s">
        <v>4186</v>
      </c>
      <c r="H123" t="s">
        <v>4185</v>
      </c>
      <c r="I123">
        <v>1</v>
      </c>
      <c r="J123">
        <v>0</v>
      </c>
      <c r="K123">
        <v>0</v>
      </c>
      <c r="L123">
        <v>9.6999999999999993</v>
      </c>
      <c r="M123" t="s">
        <v>476</v>
      </c>
      <c r="N123" t="s">
        <v>35</v>
      </c>
      <c r="O123" t="s">
        <v>36</v>
      </c>
      <c r="P123">
        <v>33315</v>
      </c>
      <c r="Q123" t="s">
        <v>37</v>
      </c>
      <c r="R123" t="s">
        <v>38</v>
      </c>
      <c r="Y123" t="s">
        <v>44</v>
      </c>
    </row>
    <row r="124" spans="1:25" x14ac:dyDescent="0.25">
      <c r="A124" t="s">
        <v>65</v>
      </c>
      <c r="B124" t="s">
        <v>1590</v>
      </c>
      <c r="C124" t="s">
        <v>4189</v>
      </c>
      <c r="D124" t="s">
        <v>4188</v>
      </c>
      <c r="E124">
        <v>605</v>
      </c>
      <c r="F124" t="s">
        <v>4187</v>
      </c>
      <c r="G124" t="s">
        <v>4186</v>
      </c>
      <c r="I124">
        <v>1</v>
      </c>
      <c r="J124" t="s">
        <v>71</v>
      </c>
      <c r="K124" t="s">
        <v>71</v>
      </c>
      <c r="L124">
        <v>0</v>
      </c>
      <c r="M124" t="s">
        <v>1591</v>
      </c>
      <c r="O124" t="s">
        <v>1592</v>
      </c>
      <c r="P124">
        <v>11200</v>
      </c>
      <c r="Q124" t="s">
        <v>194</v>
      </c>
      <c r="R124" t="s">
        <v>38</v>
      </c>
      <c r="S124" t="s">
        <v>1593</v>
      </c>
      <c r="V124" t="s">
        <v>1594</v>
      </c>
      <c r="W124">
        <v>1915</v>
      </c>
      <c r="X124" t="s">
        <v>78</v>
      </c>
      <c r="Y124" t="s">
        <v>44</v>
      </c>
    </row>
    <row r="125" spans="1:25" x14ac:dyDescent="0.25">
      <c r="A125" t="s">
        <v>65</v>
      </c>
      <c r="B125" t="s">
        <v>958</v>
      </c>
      <c r="C125" t="s">
        <v>4189</v>
      </c>
      <c r="D125" t="s">
        <v>4188</v>
      </c>
      <c r="E125">
        <v>605</v>
      </c>
      <c r="F125" t="s">
        <v>4187</v>
      </c>
      <c r="G125" t="s">
        <v>4186</v>
      </c>
      <c r="I125">
        <v>1</v>
      </c>
      <c r="J125" t="s">
        <v>71</v>
      </c>
      <c r="K125" t="s">
        <v>71</v>
      </c>
      <c r="L125">
        <v>0</v>
      </c>
      <c r="M125" t="s">
        <v>961</v>
      </c>
      <c r="O125" t="s">
        <v>962</v>
      </c>
      <c r="P125">
        <v>4830</v>
      </c>
      <c r="Q125" t="s">
        <v>194</v>
      </c>
      <c r="R125" t="s">
        <v>38</v>
      </c>
      <c r="S125" t="s">
        <v>963</v>
      </c>
      <c r="V125" t="s">
        <v>964</v>
      </c>
      <c r="X125" t="s">
        <v>78</v>
      </c>
      <c r="Y125" t="s">
        <v>44</v>
      </c>
    </row>
    <row r="126" spans="1:25" x14ac:dyDescent="0.25">
      <c r="A126" t="s">
        <v>49</v>
      </c>
      <c r="B126" t="s">
        <v>4371</v>
      </c>
      <c r="C126" t="s">
        <v>4189</v>
      </c>
      <c r="D126" t="s">
        <v>4188</v>
      </c>
      <c r="E126">
        <v>605</v>
      </c>
      <c r="F126" t="s">
        <v>4187</v>
      </c>
      <c r="G126" t="s">
        <v>4186</v>
      </c>
      <c r="H126" t="s">
        <v>4185</v>
      </c>
      <c r="I126">
        <v>1</v>
      </c>
      <c r="J126">
        <v>0</v>
      </c>
      <c r="K126">
        <v>0</v>
      </c>
      <c r="L126">
        <v>9.1999999999999993</v>
      </c>
      <c r="M126" t="s">
        <v>4370</v>
      </c>
      <c r="N126" t="s">
        <v>135</v>
      </c>
      <c r="O126" t="s">
        <v>136</v>
      </c>
      <c r="P126">
        <v>1460</v>
      </c>
      <c r="Q126" t="s">
        <v>37</v>
      </c>
      <c r="R126" t="s">
        <v>38</v>
      </c>
      <c r="Y126" t="s">
        <v>44</v>
      </c>
    </row>
    <row r="127" spans="1:25" x14ac:dyDescent="0.25">
      <c r="A127" t="s">
        <v>49</v>
      </c>
      <c r="B127" t="s">
        <v>4369</v>
      </c>
      <c r="C127" t="s">
        <v>4189</v>
      </c>
      <c r="D127" t="s">
        <v>4188</v>
      </c>
      <c r="E127">
        <v>605</v>
      </c>
      <c r="F127" t="s">
        <v>4187</v>
      </c>
      <c r="G127" t="s">
        <v>4186</v>
      </c>
      <c r="H127" t="s">
        <v>4185</v>
      </c>
      <c r="I127">
        <v>1</v>
      </c>
      <c r="J127">
        <v>0</v>
      </c>
      <c r="K127">
        <v>0</v>
      </c>
      <c r="L127">
        <v>12.1</v>
      </c>
      <c r="M127" t="s">
        <v>4368</v>
      </c>
      <c r="N127" t="s">
        <v>151</v>
      </c>
      <c r="O127" t="s">
        <v>152</v>
      </c>
      <c r="P127" t="s">
        <v>4367</v>
      </c>
      <c r="Q127" t="s">
        <v>37</v>
      </c>
      <c r="R127" t="s">
        <v>38</v>
      </c>
      <c r="S127" t="s">
        <v>4366</v>
      </c>
      <c r="V127" t="s">
        <v>4365</v>
      </c>
      <c r="Y127" t="s">
        <v>44</v>
      </c>
    </row>
    <row r="128" spans="1:25" x14ac:dyDescent="0.25">
      <c r="A128" t="s">
        <v>49</v>
      </c>
      <c r="B128" t="s">
        <v>4364</v>
      </c>
      <c r="C128" t="s">
        <v>4189</v>
      </c>
      <c r="D128" t="s">
        <v>4188</v>
      </c>
      <c r="E128">
        <v>605</v>
      </c>
      <c r="F128" t="s">
        <v>4187</v>
      </c>
      <c r="G128" t="s">
        <v>4186</v>
      </c>
      <c r="H128" t="s">
        <v>4185</v>
      </c>
      <c r="I128">
        <v>1</v>
      </c>
      <c r="J128">
        <v>0</v>
      </c>
      <c r="K128">
        <v>0</v>
      </c>
      <c r="L128">
        <v>13.9</v>
      </c>
      <c r="M128" t="s">
        <v>1560</v>
      </c>
      <c r="P128" t="s">
        <v>4363</v>
      </c>
      <c r="Q128" t="s">
        <v>483</v>
      </c>
      <c r="R128" t="s">
        <v>358</v>
      </c>
      <c r="Y128" t="s">
        <v>44</v>
      </c>
    </row>
    <row r="129" spans="1:25" x14ac:dyDescent="0.25">
      <c r="A129" t="s">
        <v>49</v>
      </c>
      <c r="B129" t="s">
        <v>4362</v>
      </c>
      <c r="C129" t="s">
        <v>4189</v>
      </c>
      <c r="D129" t="s">
        <v>4188</v>
      </c>
      <c r="E129">
        <v>605</v>
      </c>
      <c r="F129" t="s">
        <v>4187</v>
      </c>
      <c r="G129" t="s">
        <v>4186</v>
      </c>
      <c r="H129" t="s">
        <v>4185</v>
      </c>
      <c r="I129">
        <v>1</v>
      </c>
      <c r="J129">
        <v>0</v>
      </c>
      <c r="K129">
        <v>0</v>
      </c>
      <c r="L129">
        <v>11.8</v>
      </c>
      <c r="M129" t="s">
        <v>4361</v>
      </c>
      <c r="N129" t="s">
        <v>80</v>
      </c>
      <c r="O129" t="s">
        <v>413</v>
      </c>
      <c r="P129" t="s">
        <v>4360</v>
      </c>
      <c r="Q129" t="s">
        <v>37</v>
      </c>
      <c r="R129" t="s">
        <v>38</v>
      </c>
      <c r="Y129" t="s">
        <v>44</v>
      </c>
    </row>
    <row r="130" spans="1:25" x14ac:dyDescent="0.25">
      <c r="A130" t="s">
        <v>49</v>
      </c>
      <c r="B130" t="s">
        <v>4359</v>
      </c>
      <c r="C130" t="s">
        <v>4189</v>
      </c>
      <c r="D130" t="s">
        <v>4188</v>
      </c>
      <c r="E130">
        <v>605</v>
      </c>
      <c r="F130" t="s">
        <v>4187</v>
      </c>
      <c r="G130" t="s">
        <v>4186</v>
      </c>
      <c r="H130" t="s">
        <v>4185</v>
      </c>
      <c r="I130">
        <v>1</v>
      </c>
      <c r="J130">
        <v>0</v>
      </c>
      <c r="K130">
        <v>0</v>
      </c>
      <c r="L130">
        <v>9.6999999999999993</v>
      </c>
      <c r="M130" t="s">
        <v>741</v>
      </c>
      <c r="N130" t="s">
        <v>128</v>
      </c>
      <c r="O130" t="s">
        <v>129</v>
      </c>
      <c r="P130" t="s">
        <v>4358</v>
      </c>
      <c r="Q130" t="s">
        <v>37</v>
      </c>
      <c r="R130" t="s">
        <v>38</v>
      </c>
      <c r="S130" t="s">
        <v>4357</v>
      </c>
      <c r="T130" t="s">
        <v>4356</v>
      </c>
      <c r="Y130" t="s">
        <v>44</v>
      </c>
    </row>
    <row r="131" spans="1:25" x14ac:dyDescent="0.25">
      <c r="A131" t="s">
        <v>26</v>
      </c>
      <c r="B131" t="s">
        <v>4355</v>
      </c>
      <c r="C131" t="s">
        <v>4189</v>
      </c>
      <c r="D131" t="s">
        <v>4188</v>
      </c>
      <c r="E131">
        <v>605</v>
      </c>
      <c r="F131" t="s">
        <v>4187</v>
      </c>
      <c r="G131" t="s">
        <v>4186</v>
      </c>
      <c r="H131" t="s">
        <v>4185</v>
      </c>
      <c r="I131">
        <v>1</v>
      </c>
      <c r="J131">
        <v>0</v>
      </c>
      <c r="K131">
        <v>0</v>
      </c>
      <c r="L131">
        <v>12.7</v>
      </c>
      <c r="M131" t="s">
        <v>4354</v>
      </c>
      <c r="N131" t="s">
        <v>3896</v>
      </c>
      <c r="O131" t="s">
        <v>3897</v>
      </c>
      <c r="P131" t="s">
        <v>4353</v>
      </c>
      <c r="Q131" t="s">
        <v>432</v>
      </c>
      <c r="R131" t="s">
        <v>38</v>
      </c>
      <c r="S131" t="s">
        <v>4352</v>
      </c>
      <c r="T131" t="s">
        <v>4351</v>
      </c>
      <c r="U131" t="s">
        <v>4350</v>
      </c>
      <c r="V131" t="s">
        <v>4349</v>
      </c>
      <c r="W131">
        <v>1970</v>
      </c>
      <c r="X131" t="s">
        <v>443</v>
      </c>
      <c r="Y131" t="s">
        <v>44</v>
      </c>
    </row>
    <row r="132" spans="1:25" x14ac:dyDescent="0.25">
      <c r="A132" t="s">
        <v>49</v>
      </c>
      <c r="B132" t="s">
        <v>4348</v>
      </c>
      <c r="C132" t="s">
        <v>4189</v>
      </c>
      <c r="D132" t="s">
        <v>4188</v>
      </c>
      <c r="E132">
        <v>605</v>
      </c>
      <c r="F132" t="s">
        <v>4187</v>
      </c>
      <c r="G132" t="s">
        <v>4186</v>
      </c>
      <c r="H132" t="s">
        <v>4185</v>
      </c>
      <c r="I132">
        <v>1</v>
      </c>
      <c r="J132">
        <v>0</v>
      </c>
      <c r="K132">
        <v>0</v>
      </c>
      <c r="L132">
        <v>8.4</v>
      </c>
      <c r="M132" t="s">
        <v>4347</v>
      </c>
      <c r="N132" t="s">
        <v>123</v>
      </c>
      <c r="O132" t="s">
        <v>124</v>
      </c>
      <c r="P132" t="s">
        <v>4346</v>
      </c>
      <c r="Q132" t="s">
        <v>37</v>
      </c>
      <c r="R132" t="s">
        <v>38</v>
      </c>
      <c r="Y132" t="s">
        <v>44</v>
      </c>
    </row>
    <row r="133" spans="1:25" x14ac:dyDescent="0.25">
      <c r="A133" t="s">
        <v>49</v>
      </c>
      <c r="B133" t="s">
        <v>4345</v>
      </c>
      <c r="C133" t="s">
        <v>4189</v>
      </c>
      <c r="D133" t="s">
        <v>4188</v>
      </c>
      <c r="E133">
        <v>605</v>
      </c>
      <c r="F133" t="s">
        <v>4187</v>
      </c>
      <c r="G133" t="s">
        <v>4186</v>
      </c>
      <c r="H133" t="s">
        <v>4185</v>
      </c>
      <c r="I133">
        <v>1</v>
      </c>
      <c r="J133">
        <v>0</v>
      </c>
      <c r="K133">
        <v>0</v>
      </c>
      <c r="L133">
        <v>8.9</v>
      </c>
      <c r="M133" t="s">
        <v>4344</v>
      </c>
      <c r="O133" t="s">
        <v>4343</v>
      </c>
      <c r="P133" t="s">
        <v>4342</v>
      </c>
      <c r="Q133" t="s">
        <v>37</v>
      </c>
      <c r="R133" t="s">
        <v>38</v>
      </c>
      <c r="Y133" t="s">
        <v>44</v>
      </c>
    </row>
    <row r="134" spans="1:25" x14ac:dyDescent="0.25">
      <c r="A134" t="s">
        <v>49</v>
      </c>
      <c r="B134" t="s">
        <v>4341</v>
      </c>
      <c r="C134" t="s">
        <v>4189</v>
      </c>
      <c r="D134" t="s">
        <v>4188</v>
      </c>
      <c r="E134">
        <v>605</v>
      </c>
      <c r="F134" t="s">
        <v>4187</v>
      </c>
      <c r="G134" t="s">
        <v>4186</v>
      </c>
      <c r="H134" t="s">
        <v>4185</v>
      </c>
      <c r="I134">
        <v>1</v>
      </c>
      <c r="J134">
        <v>0</v>
      </c>
      <c r="K134">
        <v>0</v>
      </c>
      <c r="L134">
        <v>14.5</v>
      </c>
      <c r="M134" t="s">
        <v>2179</v>
      </c>
      <c r="N134" t="s">
        <v>2180</v>
      </c>
      <c r="O134" t="s">
        <v>2181</v>
      </c>
      <c r="P134" t="s">
        <v>4340</v>
      </c>
      <c r="Q134" t="s">
        <v>37</v>
      </c>
      <c r="R134" t="s">
        <v>38</v>
      </c>
      <c r="Y134" t="s">
        <v>44</v>
      </c>
    </row>
    <row r="135" spans="1:25" x14ac:dyDescent="0.25">
      <c r="A135" t="s">
        <v>49</v>
      </c>
      <c r="B135" t="s">
        <v>4339</v>
      </c>
      <c r="C135" t="s">
        <v>4189</v>
      </c>
      <c r="D135" t="s">
        <v>4188</v>
      </c>
      <c r="E135">
        <v>605</v>
      </c>
      <c r="F135" t="s">
        <v>4187</v>
      </c>
      <c r="G135" t="s">
        <v>4186</v>
      </c>
      <c r="H135" t="s">
        <v>4185</v>
      </c>
      <c r="I135">
        <v>1</v>
      </c>
      <c r="J135">
        <v>0</v>
      </c>
      <c r="K135">
        <v>0</v>
      </c>
      <c r="L135">
        <v>11.8</v>
      </c>
      <c r="M135" t="s">
        <v>160</v>
      </c>
      <c r="N135" t="s">
        <v>123</v>
      </c>
      <c r="O135" t="s">
        <v>124</v>
      </c>
      <c r="P135" t="s">
        <v>4338</v>
      </c>
      <c r="Q135" t="s">
        <v>37</v>
      </c>
      <c r="R135" t="s">
        <v>38</v>
      </c>
      <c r="Y135" t="s">
        <v>44</v>
      </c>
    </row>
    <row r="136" spans="1:25" x14ac:dyDescent="0.25">
      <c r="A136" t="s">
        <v>49</v>
      </c>
      <c r="B136" t="s">
        <v>4337</v>
      </c>
      <c r="C136" t="s">
        <v>4189</v>
      </c>
      <c r="D136" t="s">
        <v>4188</v>
      </c>
      <c r="E136">
        <v>605</v>
      </c>
      <c r="F136" t="s">
        <v>4187</v>
      </c>
      <c r="G136" t="s">
        <v>4186</v>
      </c>
      <c r="H136" t="s">
        <v>4185</v>
      </c>
      <c r="I136">
        <v>1</v>
      </c>
      <c r="J136">
        <v>0</v>
      </c>
      <c r="K136">
        <v>0</v>
      </c>
      <c r="L136">
        <v>9.6999999999999993</v>
      </c>
      <c r="M136" t="s">
        <v>345</v>
      </c>
      <c r="O136" t="s">
        <v>1279</v>
      </c>
      <c r="P136" t="s">
        <v>346</v>
      </c>
      <c r="Q136" t="s">
        <v>37</v>
      </c>
      <c r="R136" t="s">
        <v>38</v>
      </c>
      <c r="U136" t="s">
        <v>347</v>
      </c>
      <c r="V136" t="s">
        <v>348</v>
      </c>
      <c r="Y136" t="s">
        <v>44</v>
      </c>
    </row>
    <row r="137" spans="1:25" x14ac:dyDescent="0.25">
      <c r="A137" t="s">
        <v>26</v>
      </c>
      <c r="B137" t="s">
        <v>2231</v>
      </c>
      <c r="C137" t="s">
        <v>4189</v>
      </c>
      <c r="D137" t="s">
        <v>4188</v>
      </c>
      <c r="E137">
        <v>605</v>
      </c>
      <c r="F137" t="s">
        <v>4187</v>
      </c>
      <c r="G137" t="s">
        <v>4186</v>
      </c>
      <c r="H137" t="s">
        <v>4185</v>
      </c>
      <c r="I137">
        <v>1</v>
      </c>
      <c r="J137">
        <v>0</v>
      </c>
      <c r="K137">
        <v>0</v>
      </c>
      <c r="L137">
        <v>12.3</v>
      </c>
      <c r="M137" t="s">
        <v>2232</v>
      </c>
      <c r="O137" t="s">
        <v>2233</v>
      </c>
      <c r="Q137" t="s">
        <v>1794</v>
      </c>
      <c r="R137" t="s">
        <v>238</v>
      </c>
      <c r="S137">
        <f>86-535-513-9731</f>
        <v>-10693</v>
      </c>
      <c r="U137" t="s">
        <v>2234</v>
      </c>
      <c r="V137" t="s">
        <v>2235</v>
      </c>
      <c r="X137" t="s">
        <v>443</v>
      </c>
      <c r="Y137" t="s">
        <v>44</v>
      </c>
    </row>
    <row r="138" spans="1:25" x14ac:dyDescent="0.25">
      <c r="A138" t="s">
        <v>49</v>
      </c>
      <c r="B138" t="s">
        <v>4336</v>
      </c>
      <c r="C138" t="s">
        <v>4189</v>
      </c>
      <c r="D138" t="s">
        <v>4188</v>
      </c>
      <c r="E138">
        <v>605</v>
      </c>
      <c r="F138" t="s">
        <v>4187</v>
      </c>
      <c r="G138" t="s">
        <v>4186</v>
      </c>
      <c r="H138" t="s">
        <v>4185</v>
      </c>
      <c r="I138">
        <v>1</v>
      </c>
      <c r="J138">
        <v>0</v>
      </c>
      <c r="K138">
        <v>0</v>
      </c>
      <c r="L138">
        <v>14.2</v>
      </c>
      <c r="M138" t="s">
        <v>4335</v>
      </c>
      <c r="O138" t="s">
        <v>4334</v>
      </c>
      <c r="P138" t="s">
        <v>4333</v>
      </c>
      <c r="Q138" t="s">
        <v>37</v>
      </c>
      <c r="R138" t="s">
        <v>38</v>
      </c>
      <c r="Y138" t="s">
        <v>44</v>
      </c>
    </row>
    <row r="139" spans="1:25" x14ac:dyDescent="0.25">
      <c r="A139" t="s">
        <v>49</v>
      </c>
      <c r="B139" t="s">
        <v>4332</v>
      </c>
      <c r="C139" t="s">
        <v>4189</v>
      </c>
      <c r="D139" t="s">
        <v>4188</v>
      </c>
      <c r="E139">
        <v>605</v>
      </c>
      <c r="F139" t="s">
        <v>4187</v>
      </c>
      <c r="G139" t="s">
        <v>4186</v>
      </c>
      <c r="H139" t="s">
        <v>4185</v>
      </c>
      <c r="I139">
        <v>1</v>
      </c>
      <c r="J139">
        <v>0</v>
      </c>
      <c r="K139">
        <v>0</v>
      </c>
      <c r="L139">
        <v>7</v>
      </c>
      <c r="M139" t="s">
        <v>4331</v>
      </c>
      <c r="N139" t="s">
        <v>881</v>
      </c>
      <c r="O139" t="s">
        <v>882</v>
      </c>
      <c r="P139">
        <v>37067</v>
      </c>
      <c r="Q139" t="s">
        <v>37</v>
      </c>
      <c r="R139" t="s">
        <v>38</v>
      </c>
      <c r="V139" t="s">
        <v>4330</v>
      </c>
      <c r="Y139" t="s">
        <v>44</v>
      </c>
    </row>
    <row r="140" spans="1:25" x14ac:dyDescent="0.25">
      <c r="A140" t="s">
        <v>49</v>
      </c>
      <c r="B140" t="s">
        <v>4329</v>
      </c>
      <c r="C140" t="s">
        <v>4189</v>
      </c>
      <c r="D140" t="s">
        <v>4188</v>
      </c>
      <c r="E140">
        <v>605</v>
      </c>
      <c r="F140" t="s">
        <v>4187</v>
      </c>
      <c r="G140" t="s">
        <v>4186</v>
      </c>
      <c r="H140" t="s">
        <v>4185</v>
      </c>
      <c r="I140">
        <v>1</v>
      </c>
      <c r="J140">
        <v>0</v>
      </c>
      <c r="K140">
        <v>0</v>
      </c>
      <c r="L140">
        <v>10.7</v>
      </c>
      <c r="M140" t="s">
        <v>750</v>
      </c>
      <c r="N140" t="s">
        <v>73</v>
      </c>
      <c r="O140" t="s">
        <v>74</v>
      </c>
      <c r="P140" t="s">
        <v>4328</v>
      </c>
      <c r="Q140" t="s">
        <v>37</v>
      </c>
      <c r="R140" t="s">
        <v>38</v>
      </c>
      <c r="S140" t="s">
        <v>4327</v>
      </c>
      <c r="V140" t="s">
        <v>4326</v>
      </c>
      <c r="Y140" t="s">
        <v>44</v>
      </c>
    </row>
    <row r="141" spans="1:25" x14ac:dyDescent="0.25">
      <c r="A141" t="s">
        <v>49</v>
      </c>
      <c r="B141" t="s">
        <v>4325</v>
      </c>
      <c r="C141" t="s">
        <v>4189</v>
      </c>
      <c r="D141" t="s">
        <v>4188</v>
      </c>
      <c r="E141">
        <v>605</v>
      </c>
      <c r="F141" t="s">
        <v>4187</v>
      </c>
      <c r="G141" t="s">
        <v>4186</v>
      </c>
      <c r="H141" t="s">
        <v>4185</v>
      </c>
      <c r="I141">
        <v>1</v>
      </c>
      <c r="J141">
        <v>0</v>
      </c>
      <c r="K141">
        <v>0</v>
      </c>
      <c r="L141">
        <v>13.8</v>
      </c>
      <c r="M141" t="s">
        <v>450</v>
      </c>
      <c r="Q141" t="s">
        <v>451</v>
      </c>
      <c r="R141" t="s">
        <v>383</v>
      </c>
      <c r="Y141" t="s">
        <v>44</v>
      </c>
    </row>
    <row r="142" spans="1:25" x14ac:dyDescent="0.25">
      <c r="A142" t="s">
        <v>26</v>
      </c>
      <c r="B142" t="s">
        <v>4324</v>
      </c>
      <c r="C142" t="s">
        <v>4189</v>
      </c>
      <c r="D142" t="s">
        <v>4188</v>
      </c>
      <c r="E142">
        <v>605</v>
      </c>
      <c r="F142" t="s">
        <v>4187</v>
      </c>
      <c r="G142" t="s">
        <v>4186</v>
      </c>
      <c r="H142" t="s">
        <v>4185</v>
      </c>
      <c r="I142">
        <v>3</v>
      </c>
      <c r="J142">
        <v>0</v>
      </c>
      <c r="K142">
        <v>0</v>
      </c>
      <c r="L142">
        <v>11.1</v>
      </c>
      <c r="M142" t="s">
        <v>535</v>
      </c>
      <c r="N142" t="s">
        <v>430</v>
      </c>
      <c r="O142" t="s">
        <v>431</v>
      </c>
      <c r="P142" t="s">
        <v>536</v>
      </c>
      <c r="Q142" t="s">
        <v>432</v>
      </c>
      <c r="R142" t="s">
        <v>38</v>
      </c>
      <c r="S142" t="s">
        <v>4323</v>
      </c>
      <c r="T142" t="s">
        <v>4322</v>
      </c>
      <c r="U142" t="s">
        <v>4321</v>
      </c>
      <c r="V142" t="s">
        <v>4320</v>
      </c>
      <c r="X142" t="s">
        <v>443</v>
      </c>
      <c r="Y142" t="s">
        <v>541</v>
      </c>
    </row>
    <row r="143" spans="1:25" x14ac:dyDescent="0.25">
      <c r="A143" t="s">
        <v>49</v>
      </c>
      <c r="B143" t="s">
        <v>4319</v>
      </c>
      <c r="C143" t="s">
        <v>4189</v>
      </c>
      <c r="D143" t="s">
        <v>4188</v>
      </c>
      <c r="E143">
        <v>605</v>
      </c>
      <c r="F143" t="s">
        <v>4187</v>
      </c>
      <c r="G143" t="s">
        <v>4186</v>
      </c>
      <c r="H143" t="s">
        <v>4185</v>
      </c>
      <c r="I143">
        <v>1</v>
      </c>
      <c r="J143">
        <v>0</v>
      </c>
      <c r="K143">
        <v>0</v>
      </c>
      <c r="L143">
        <v>13.1</v>
      </c>
      <c r="M143" t="s">
        <v>4318</v>
      </c>
      <c r="N143" t="s">
        <v>756</v>
      </c>
      <c r="O143" t="s">
        <v>757</v>
      </c>
      <c r="P143" t="s">
        <v>4317</v>
      </c>
      <c r="Q143" t="s">
        <v>37</v>
      </c>
      <c r="R143" t="s">
        <v>38</v>
      </c>
      <c r="Y143" t="s">
        <v>44</v>
      </c>
    </row>
    <row r="144" spans="1:25" x14ac:dyDescent="0.25">
      <c r="A144" t="s">
        <v>49</v>
      </c>
      <c r="B144" t="s">
        <v>4316</v>
      </c>
      <c r="C144" t="s">
        <v>4189</v>
      </c>
      <c r="D144" t="s">
        <v>4188</v>
      </c>
      <c r="E144">
        <v>605</v>
      </c>
      <c r="F144" t="s">
        <v>4187</v>
      </c>
      <c r="G144" t="s">
        <v>4186</v>
      </c>
      <c r="H144" t="s">
        <v>4185</v>
      </c>
      <c r="I144">
        <v>1</v>
      </c>
      <c r="J144">
        <v>0</v>
      </c>
      <c r="K144">
        <v>0</v>
      </c>
      <c r="L144">
        <v>13.7</v>
      </c>
      <c r="M144" t="s">
        <v>4315</v>
      </c>
      <c r="N144" t="s">
        <v>873</v>
      </c>
      <c r="O144" t="s">
        <v>874</v>
      </c>
      <c r="P144">
        <v>54902</v>
      </c>
      <c r="Q144" t="s">
        <v>37</v>
      </c>
      <c r="R144" t="s">
        <v>38</v>
      </c>
      <c r="Y144" t="s">
        <v>44</v>
      </c>
    </row>
    <row r="145" spans="1:25" x14ac:dyDescent="0.25">
      <c r="A145" t="s">
        <v>49</v>
      </c>
      <c r="B145" t="s">
        <v>4314</v>
      </c>
      <c r="C145" t="s">
        <v>4189</v>
      </c>
      <c r="D145" t="s">
        <v>4188</v>
      </c>
      <c r="E145">
        <v>605</v>
      </c>
      <c r="F145" t="s">
        <v>4187</v>
      </c>
      <c r="G145" t="s">
        <v>4186</v>
      </c>
      <c r="H145" t="s">
        <v>4185</v>
      </c>
      <c r="I145">
        <v>1</v>
      </c>
      <c r="J145">
        <v>0</v>
      </c>
      <c r="K145">
        <v>0</v>
      </c>
      <c r="L145">
        <v>10.199999999999999</v>
      </c>
      <c r="M145" t="s">
        <v>4313</v>
      </c>
      <c r="N145" t="s">
        <v>35</v>
      </c>
      <c r="O145" t="s">
        <v>36</v>
      </c>
      <c r="P145" t="s">
        <v>4312</v>
      </c>
      <c r="Q145" t="s">
        <v>37</v>
      </c>
      <c r="R145" t="s">
        <v>38</v>
      </c>
      <c r="Y145" t="s">
        <v>44</v>
      </c>
    </row>
    <row r="146" spans="1:25" x14ac:dyDescent="0.25">
      <c r="A146" t="s">
        <v>49</v>
      </c>
      <c r="B146" t="s">
        <v>4311</v>
      </c>
      <c r="C146" t="s">
        <v>4189</v>
      </c>
      <c r="D146" t="s">
        <v>4188</v>
      </c>
      <c r="E146">
        <v>605</v>
      </c>
      <c r="F146" t="s">
        <v>4187</v>
      </c>
      <c r="G146" t="s">
        <v>4186</v>
      </c>
      <c r="H146" t="s">
        <v>4185</v>
      </c>
      <c r="I146">
        <v>1</v>
      </c>
      <c r="J146">
        <v>0</v>
      </c>
      <c r="K146">
        <v>0</v>
      </c>
      <c r="L146">
        <v>13.9</v>
      </c>
      <c r="M146" t="s">
        <v>193</v>
      </c>
      <c r="Q146" t="s">
        <v>1847</v>
      </c>
      <c r="R146" t="s">
        <v>358</v>
      </c>
      <c r="Y146" t="s">
        <v>44</v>
      </c>
    </row>
    <row r="147" spans="1:25" x14ac:dyDescent="0.25">
      <c r="A147" t="s">
        <v>49</v>
      </c>
      <c r="B147" t="s">
        <v>4310</v>
      </c>
      <c r="C147" t="s">
        <v>4189</v>
      </c>
      <c r="D147" t="s">
        <v>4188</v>
      </c>
      <c r="E147">
        <v>605</v>
      </c>
      <c r="F147" t="s">
        <v>4187</v>
      </c>
      <c r="G147" t="s">
        <v>4186</v>
      </c>
      <c r="H147" t="s">
        <v>4185</v>
      </c>
      <c r="I147">
        <v>1</v>
      </c>
      <c r="J147">
        <v>0</v>
      </c>
      <c r="K147">
        <v>0</v>
      </c>
      <c r="L147">
        <v>9.9</v>
      </c>
      <c r="M147" t="s">
        <v>261</v>
      </c>
      <c r="N147" t="s">
        <v>182</v>
      </c>
      <c r="O147" t="s">
        <v>183</v>
      </c>
      <c r="P147" t="s">
        <v>262</v>
      </c>
      <c r="Q147" t="s">
        <v>37</v>
      </c>
      <c r="R147" t="s">
        <v>38</v>
      </c>
      <c r="Y147" t="s">
        <v>44</v>
      </c>
    </row>
    <row r="148" spans="1:25" x14ac:dyDescent="0.25">
      <c r="A148" t="s">
        <v>49</v>
      </c>
      <c r="B148" t="s">
        <v>4309</v>
      </c>
      <c r="C148" t="s">
        <v>4189</v>
      </c>
      <c r="D148" t="s">
        <v>4188</v>
      </c>
      <c r="E148">
        <v>605</v>
      </c>
      <c r="F148" t="s">
        <v>4187</v>
      </c>
      <c r="G148" t="s">
        <v>4186</v>
      </c>
      <c r="H148" t="s">
        <v>4185</v>
      </c>
      <c r="I148">
        <v>1</v>
      </c>
      <c r="J148">
        <v>0</v>
      </c>
      <c r="K148">
        <v>0</v>
      </c>
      <c r="L148">
        <v>13.7</v>
      </c>
      <c r="M148" t="s">
        <v>4308</v>
      </c>
      <c r="Q148" t="s">
        <v>210</v>
      </c>
      <c r="R148" t="s">
        <v>211</v>
      </c>
      <c r="Y148" t="s">
        <v>44</v>
      </c>
    </row>
    <row r="149" spans="1:25" x14ac:dyDescent="0.25">
      <c r="A149" t="s">
        <v>49</v>
      </c>
      <c r="B149" t="s">
        <v>4307</v>
      </c>
      <c r="C149" t="s">
        <v>4189</v>
      </c>
      <c r="D149" t="s">
        <v>4188</v>
      </c>
      <c r="E149">
        <v>605</v>
      </c>
      <c r="F149" t="s">
        <v>4187</v>
      </c>
      <c r="G149" t="s">
        <v>4186</v>
      </c>
      <c r="H149" t="s">
        <v>4185</v>
      </c>
      <c r="I149">
        <v>1</v>
      </c>
      <c r="J149">
        <v>0</v>
      </c>
      <c r="K149">
        <v>0</v>
      </c>
      <c r="L149">
        <v>9.6999999999999993</v>
      </c>
      <c r="M149" t="s">
        <v>4306</v>
      </c>
      <c r="P149">
        <v>54000</v>
      </c>
      <c r="Q149" t="s">
        <v>1031</v>
      </c>
      <c r="R149" t="s">
        <v>439</v>
      </c>
      <c r="Y149" t="s">
        <v>44</v>
      </c>
    </row>
    <row r="150" spans="1:25" x14ac:dyDescent="0.25">
      <c r="A150" t="s">
        <v>65</v>
      </c>
      <c r="B150" t="s">
        <v>4305</v>
      </c>
      <c r="C150" t="s">
        <v>4189</v>
      </c>
      <c r="D150" t="s">
        <v>4188</v>
      </c>
      <c r="E150">
        <v>605</v>
      </c>
      <c r="F150" t="s">
        <v>4187</v>
      </c>
      <c r="G150" t="s">
        <v>4186</v>
      </c>
      <c r="I150">
        <v>1</v>
      </c>
      <c r="J150" t="s">
        <v>71</v>
      </c>
      <c r="K150" t="s">
        <v>71</v>
      </c>
      <c r="L150">
        <v>0</v>
      </c>
      <c r="M150" t="s">
        <v>1030</v>
      </c>
      <c r="P150">
        <v>46000</v>
      </c>
      <c r="Q150" t="s">
        <v>1031</v>
      </c>
      <c r="R150" t="s">
        <v>439</v>
      </c>
      <c r="S150" t="s">
        <v>4304</v>
      </c>
      <c r="V150" t="s">
        <v>4303</v>
      </c>
      <c r="X150" t="s">
        <v>78</v>
      </c>
      <c r="Y150" t="s">
        <v>44</v>
      </c>
    </row>
    <row r="151" spans="1:25" x14ac:dyDescent="0.25">
      <c r="A151" t="s">
        <v>49</v>
      </c>
      <c r="B151" t="s">
        <v>4302</v>
      </c>
      <c r="C151" t="s">
        <v>4189</v>
      </c>
      <c r="D151" t="s">
        <v>4188</v>
      </c>
      <c r="E151">
        <v>605</v>
      </c>
      <c r="F151" t="s">
        <v>4187</v>
      </c>
      <c r="G151" t="s">
        <v>4186</v>
      </c>
      <c r="H151" t="s">
        <v>4185</v>
      </c>
      <c r="I151">
        <v>1</v>
      </c>
      <c r="J151">
        <v>0</v>
      </c>
      <c r="K151">
        <v>0</v>
      </c>
      <c r="L151">
        <v>9.8000000000000007</v>
      </c>
      <c r="M151" t="s">
        <v>4301</v>
      </c>
      <c r="N151" t="s">
        <v>128</v>
      </c>
      <c r="O151" t="s">
        <v>129</v>
      </c>
      <c r="P151" t="s">
        <v>4300</v>
      </c>
      <c r="Q151" t="s">
        <v>37</v>
      </c>
      <c r="R151" t="s">
        <v>38</v>
      </c>
      <c r="S151" t="s">
        <v>4299</v>
      </c>
      <c r="T151" t="s">
        <v>4298</v>
      </c>
      <c r="Y151" t="s">
        <v>44</v>
      </c>
    </row>
    <row r="152" spans="1:25" x14ac:dyDescent="0.25">
      <c r="A152" t="s">
        <v>49</v>
      </c>
      <c r="B152" t="s">
        <v>4297</v>
      </c>
      <c r="C152" t="s">
        <v>4189</v>
      </c>
      <c r="D152" t="s">
        <v>4188</v>
      </c>
      <c r="E152">
        <v>605</v>
      </c>
      <c r="F152" t="s">
        <v>4187</v>
      </c>
      <c r="G152" t="s">
        <v>4186</v>
      </c>
      <c r="H152" t="s">
        <v>4185</v>
      </c>
      <c r="I152">
        <v>1</v>
      </c>
      <c r="J152">
        <v>0</v>
      </c>
      <c r="K152">
        <v>0</v>
      </c>
      <c r="L152">
        <v>8.8000000000000007</v>
      </c>
      <c r="M152" t="s">
        <v>573</v>
      </c>
      <c r="N152" t="s">
        <v>35</v>
      </c>
      <c r="O152" t="s">
        <v>36</v>
      </c>
      <c r="P152">
        <v>33156</v>
      </c>
      <c r="Q152" t="s">
        <v>37</v>
      </c>
      <c r="R152" t="s">
        <v>38</v>
      </c>
      <c r="Y152" t="s">
        <v>44</v>
      </c>
    </row>
    <row r="153" spans="1:25" x14ac:dyDescent="0.25">
      <c r="A153" t="s">
        <v>49</v>
      </c>
      <c r="B153" t="s">
        <v>4296</v>
      </c>
      <c r="C153" t="s">
        <v>4189</v>
      </c>
      <c r="D153" t="s">
        <v>4188</v>
      </c>
      <c r="E153">
        <v>605</v>
      </c>
      <c r="F153" t="s">
        <v>4187</v>
      </c>
      <c r="G153" t="s">
        <v>4186</v>
      </c>
      <c r="H153" t="s">
        <v>4185</v>
      </c>
      <c r="I153">
        <v>1</v>
      </c>
      <c r="J153">
        <v>0</v>
      </c>
      <c r="K153">
        <v>0</v>
      </c>
      <c r="L153">
        <v>9.9</v>
      </c>
      <c r="M153" t="s">
        <v>160</v>
      </c>
      <c r="N153" t="s">
        <v>123</v>
      </c>
      <c r="O153" t="s">
        <v>124</v>
      </c>
      <c r="P153">
        <v>95110</v>
      </c>
      <c r="Q153" t="s">
        <v>37</v>
      </c>
      <c r="R153" t="s">
        <v>38</v>
      </c>
      <c r="Y153" t="s">
        <v>44</v>
      </c>
    </row>
    <row r="154" spans="1:25" x14ac:dyDescent="0.25">
      <c r="A154" t="s">
        <v>49</v>
      </c>
      <c r="B154" t="s">
        <v>4295</v>
      </c>
      <c r="C154" t="s">
        <v>4189</v>
      </c>
      <c r="D154" t="s">
        <v>4188</v>
      </c>
      <c r="E154">
        <v>605</v>
      </c>
      <c r="F154" t="s">
        <v>4187</v>
      </c>
      <c r="G154" t="s">
        <v>4186</v>
      </c>
      <c r="H154" t="s">
        <v>4185</v>
      </c>
      <c r="I154">
        <v>1</v>
      </c>
      <c r="J154">
        <v>0</v>
      </c>
      <c r="K154">
        <v>0</v>
      </c>
      <c r="L154">
        <v>13</v>
      </c>
      <c r="M154" t="s">
        <v>4294</v>
      </c>
      <c r="N154" t="s">
        <v>182</v>
      </c>
      <c r="O154" t="s">
        <v>183</v>
      </c>
      <c r="P154" t="s">
        <v>4293</v>
      </c>
      <c r="Q154" t="s">
        <v>37</v>
      </c>
      <c r="R154" t="s">
        <v>38</v>
      </c>
      <c r="Y154" t="s">
        <v>44</v>
      </c>
    </row>
    <row r="155" spans="1:25" x14ac:dyDescent="0.25">
      <c r="A155" t="s">
        <v>49</v>
      </c>
      <c r="B155" t="s">
        <v>4292</v>
      </c>
      <c r="C155" t="s">
        <v>4189</v>
      </c>
      <c r="D155" t="s">
        <v>4188</v>
      </c>
      <c r="E155">
        <v>605</v>
      </c>
      <c r="F155" t="s">
        <v>4187</v>
      </c>
      <c r="G155" t="s">
        <v>4186</v>
      </c>
      <c r="H155" t="s">
        <v>4185</v>
      </c>
      <c r="I155">
        <v>1</v>
      </c>
      <c r="J155">
        <v>0</v>
      </c>
      <c r="K155">
        <v>0</v>
      </c>
      <c r="L155">
        <v>8.6999999999999993</v>
      </c>
      <c r="M155" t="s">
        <v>1296</v>
      </c>
      <c r="N155" t="s">
        <v>80</v>
      </c>
      <c r="O155" t="s">
        <v>413</v>
      </c>
      <c r="P155">
        <v>98104</v>
      </c>
      <c r="Q155" t="s">
        <v>37</v>
      </c>
      <c r="R155" t="s">
        <v>38</v>
      </c>
      <c r="S155" t="s">
        <v>4291</v>
      </c>
      <c r="T155" t="s">
        <v>4290</v>
      </c>
      <c r="Y155" t="s">
        <v>44</v>
      </c>
    </row>
    <row r="156" spans="1:25" x14ac:dyDescent="0.25">
      <c r="A156" t="s">
        <v>49</v>
      </c>
      <c r="B156" t="s">
        <v>4289</v>
      </c>
      <c r="C156" t="s">
        <v>4189</v>
      </c>
      <c r="D156" t="s">
        <v>4188</v>
      </c>
      <c r="E156">
        <v>605</v>
      </c>
      <c r="F156" t="s">
        <v>4187</v>
      </c>
      <c r="G156" t="s">
        <v>4186</v>
      </c>
      <c r="H156" t="s">
        <v>4185</v>
      </c>
      <c r="I156">
        <v>1</v>
      </c>
      <c r="J156">
        <v>0</v>
      </c>
      <c r="K156">
        <v>0</v>
      </c>
      <c r="L156">
        <v>9</v>
      </c>
      <c r="M156" t="s">
        <v>193</v>
      </c>
      <c r="Q156" t="s">
        <v>438</v>
      </c>
      <c r="R156" t="s">
        <v>439</v>
      </c>
      <c r="Y156" t="s">
        <v>44</v>
      </c>
    </row>
    <row r="157" spans="1:25" x14ac:dyDescent="0.25">
      <c r="A157" t="s">
        <v>26</v>
      </c>
      <c r="B157" t="s">
        <v>4288</v>
      </c>
      <c r="C157" t="s">
        <v>4189</v>
      </c>
      <c r="D157" t="s">
        <v>4188</v>
      </c>
      <c r="E157">
        <v>605</v>
      </c>
      <c r="F157" t="s">
        <v>4187</v>
      </c>
      <c r="G157" t="s">
        <v>4186</v>
      </c>
      <c r="H157" t="s">
        <v>4185</v>
      </c>
      <c r="I157">
        <v>1</v>
      </c>
      <c r="J157">
        <v>0</v>
      </c>
      <c r="K157">
        <v>0</v>
      </c>
      <c r="L157">
        <v>8.1999999999999993</v>
      </c>
      <c r="M157" t="s">
        <v>535</v>
      </c>
      <c r="N157" t="s">
        <v>430</v>
      </c>
      <c r="O157" t="s">
        <v>431</v>
      </c>
      <c r="P157" t="s">
        <v>536</v>
      </c>
      <c r="Q157" t="s">
        <v>432</v>
      </c>
      <c r="R157" t="s">
        <v>38</v>
      </c>
      <c r="S157" t="s">
        <v>4287</v>
      </c>
      <c r="U157" t="s">
        <v>4286</v>
      </c>
      <c r="V157" t="s">
        <v>4285</v>
      </c>
      <c r="X157" t="s">
        <v>443</v>
      </c>
      <c r="Y157" t="s">
        <v>44</v>
      </c>
    </row>
    <row r="158" spans="1:25" x14ac:dyDescent="0.25">
      <c r="A158" t="s">
        <v>49</v>
      </c>
      <c r="B158" t="s">
        <v>4284</v>
      </c>
      <c r="C158" t="s">
        <v>4189</v>
      </c>
      <c r="D158" t="s">
        <v>4188</v>
      </c>
      <c r="E158">
        <v>605</v>
      </c>
      <c r="F158" t="s">
        <v>4187</v>
      </c>
      <c r="G158" t="s">
        <v>4186</v>
      </c>
      <c r="H158" t="s">
        <v>4185</v>
      </c>
      <c r="I158">
        <v>1</v>
      </c>
      <c r="J158">
        <v>0</v>
      </c>
      <c r="K158">
        <v>0</v>
      </c>
      <c r="L158">
        <v>12.4</v>
      </c>
      <c r="M158" t="s">
        <v>4283</v>
      </c>
      <c r="N158" t="s">
        <v>73</v>
      </c>
      <c r="O158" t="s">
        <v>74</v>
      </c>
      <c r="P158">
        <v>20151</v>
      </c>
      <c r="Q158" t="s">
        <v>37</v>
      </c>
      <c r="R158" t="s">
        <v>38</v>
      </c>
      <c r="V158" t="s">
        <v>4282</v>
      </c>
      <c r="Y158" t="s">
        <v>44</v>
      </c>
    </row>
    <row r="159" spans="1:25" x14ac:dyDescent="0.25">
      <c r="A159" t="s">
        <v>49</v>
      </c>
      <c r="B159" t="s">
        <v>4281</v>
      </c>
      <c r="C159" t="s">
        <v>4189</v>
      </c>
      <c r="D159" t="s">
        <v>4188</v>
      </c>
      <c r="E159">
        <v>605</v>
      </c>
      <c r="F159" t="s">
        <v>4187</v>
      </c>
      <c r="G159" t="s">
        <v>4186</v>
      </c>
      <c r="H159" t="s">
        <v>4185</v>
      </c>
      <c r="I159">
        <v>1</v>
      </c>
      <c r="J159">
        <v>0</v>
      </c>
      <c r="K159">
        <v>0</v>
      </c>
      <c r="L159">
        <v>12.8</v>
      </c>
      <c r="M159" t="s">
        <v>472</v>
      </c>
      <c r="N159" t="s">
        <v>123</v>
      </c>
      <c r="O159" t="s">
        <v>124</v>
      </c>
      <c r="P159" t="s">
        <v>4280</v>
      </c>
      <c r="Q159" t="s">
        <v>37</v>
      </c>
      <c r="R159" t="s">
        <v>38</v>
      </c>
      <c r="Y159" t="s">
        <v>44</v>
      </c>
    </row>
    <row r="160" spans="1:25" x14ac:dyDescent="0.25">
      <c r="A160" t="s">
        <v>49</v>
      </c>
      <c r="B160" t="s">
        <v>3130</v>
      </c>
      <c r="C160" t="s">
        <v>4189</v>
      </c>
      <c r="D160" t="s">
        <v>4188</v>
      </c>
      <c r="E160">
        <v>605</v>
      </c>
      <c r="F160" t="s">
        <v>4187</v>
      </c>
      <c r="G160" t="s">
        <v>4186</v>
      </c>
      <c r="H160" t="s">
        <v>4185</v>
      </c>
      <c r="I160">
        <v>1</v>
      </c>
      <c r="J160">
        <v>0</v>
      </c>
      <c r="K160">
        <v>0</v>
      </c>
      <c r="L160">
        <v>12.5</v>
      </c>
      <c r="M160" t="s">
        <v>3131</v>
      </c>
      <c r="N160" t="s">
        <v>710</v>
      </c>
      <c r="O160" t="s">
        <v>711</v>
      </c>
      <c r="P160" t="s">
        <v>3132</v>
      </c>
      <c r="Q160" t="s">
        <v>37</v>
      </c>
      <c r="R160" t="s">
        <v>38</v>
      </c>
      <c r="V160" t="s">
        <v>3133</v>
      </c>
      <c r="Y160" t="s">
        <v>44</v>
      </c>
    </row>
    <row r="161" spans="1:25" x14ac:dyDescent="0.25">
      <c r="A161" t="s">
        <v>49</v>
      </c>
      <c r="B161" t="s">
        <v>4279</v>
      </c>
      <c r="C161" t="s">
        <v>4189</v>
      </c>
      <c r="D161" t="s">
        <v>4188</v>
      </c>
      <c r="E161">
        <v>605</v>
      </c>
      <c r="F161" t="s">
        <v>4187</v>
      </c>
      <c r="G161" t="s">
        <v>4186</v>
      </c>
      <c r="H161" t="s">
        <v>4185</v>
      </c>
      <c r="I161">
        <v>1</v>
      </c>
      <c r="J161">
        <v>0</v>
      </c>
      <c r="K161">
        <v>0</v>
      </c>
      <c r="L161">
        <v>12.1</v>
      </c>
      <c r="M161" t="s">
        <v>193</v>
      </c>
      <c r="Q161" t="s">
        <v>1847</v>
      </c>
      <c r="R161" t="s">
        <v>358</v>
      </c>
      <c r="Y161" t="s">
        <v>44</v>
      </c>
    </row>
    <row r="162" spans="1:25" x14ac:dyDescent="0.25">
      <c r="A162" t="s">
        <v>49</v>
      </c>
      <c r="B162" t="s">
        <v>4278</v>
      </c>
      <c r="C162" t="s">
        <v>4189</v>
      </c>
      <c r="D162" t="s">
        <v>4188</v>
      </c>
      <c r="E162">
        <v>605</v>
      </c>
      <c r="F162" t="s">
        <v>4187</v>
      </c>
      <c r="G162" t="s">
        <v>4186</v>
      </c>
      <c r="H162" t="s">
        <v>4185</v>
      </c>
      <c r="I162">
        <v>1</v>
      </c>
      <c r="J162">
        <v>0</v>
      </c>
      <c r="K162">
        <v>0</v>
      </c>
      <c r="L162">
        <v>7.7</v>
      </c>
      <c r="M162" t="s">
        <v>193</v>
      </c>
      <c r="Q162" t="s">
        <v>1836</v>
      </c>
      <c r="R162" t="s">
        <v>358</v>
      </c>
      <c r="Y162" t="s">
        <v>44</v>
      </c>
    </row>
    <row r="163" spans="1:25" x14ac:dyDescent="0.25">
      <c r="A163" t="s">
        <v>49</v>
      </c>
      <c r="B163" t="s">
        <v>4277</v>
      </c>
      <c r="C163" t="s">
        <v>4189</v>
      </c>
      <c r="D163" t="s">
        <v>4188</v>
      </c>
      <c r="E163">
        <v>605</v>
      </c>
      <c r="F163" t="s">
        <v>4187</v>
      </c>
      <c r="G163" t="s">
        <v>4186</v>
      </c>
      <c r="H163" t="s">
        <v>4185</v>
      </c>
      <c r="I163">
        <v>1</v>
      </c>
      <c r="J163">
        <v>0</v>
      </c>
      <c r="K163">
        <v>0</v>
      </c>
      <c r="L163">
        <v>12.8</v>
      </c>
      <c r="M163" t="s">
        <v>4276</v>
      </c>
      <c r="N163" t="s">
        <v>80</v>
      </c>
      <c r="O163" t="s">
        <v>413</v>
      </c>
      <c r="P163">
        <v>98372</v>
      </c>
      <c r="Q163" t="s">
        <v>37</v>
      </c>
      <c r="R163" t="s">
        <v>38</v>
      </c>
      <c r="Y163" t="s">
        <v>44</v>
      </c>
    </row>
    <row r="164" spans="1:25" x14ac:dyDescent="0.25">
      <c r="A164" t="s">
        <v>49</v>
      </c>
      <c r="B164" t="s">
        <v>4275</v>
      </c>
      <c r="C164" t="s">
        <v>4189</v>
      </c>
      <c r="D164" t="s">
        <v>4188</v>
      </c>
      <c r="E164">
        <v>605</v>
      </c>
      <c r="F164" t="s">
        <v>4187</v>
      </c>
      <c r="G164" t="s">
        <v>4186</v>
      </c>
      <c r="H164" t="s">
        <v>4185</v>
      </c>
      <c r="I164">
        <v>1</v>
      </c>
      <c r="J164">
        <v>0</v>
      </c>
      <c r="K164">
        <v>0</v>
      </c>
      <c r="L164">
        <v>10.8</v>
      </c>
      <c r="M164" t="s">
        <v>403</v>
      </c>
      <c r="N164" t="s">
        <v>135</v>
      </c>
      <c r="O164" t="s">
        <v>136</v>
      </c>
      <c r="P164" t="s">
        <v>4274</v>
      </c>
      <c r="Q164" t="s">
        <v>37</v>
      </c>
      <c r="R164" t="s">
        <v>38</v>
      </c>
      <c r="Y164" t="s">
        <v>44</v>
      </c>
    </row>
    <row r="165" spans="1:25" x14ac:dyDescent="0.25">
      <c r="A165" t="s">
        <v>49</v>
      </c>
      <c r="B165" t="s">
        <v>4273</v>
      </c>
      <c r="C165" t="s">
        <v>4189</v>
      </c>
      <c r="D165" t="s">
        <v>4188</v>
      </c>
      <c r="E165">
        <v>605</v>
      </c>
      <c r="F165" t="s">
        <v>4187</v>
      </c>
      <c r="G165" t="s">
        <v>4186</v>
      </c>
      <c r="H165" t="s">
        <v>4185</v>
      </c>
      <c r="I165">
        <v>1</v>
      </c>
      <c r="J165">
        <v>0</v>
      </c>
      <c r="K165">
        <v>0</v>
      </c>
      <c r="L165">
        <v>7.1</v>
      </c>
      <c r="M165" t="s">
        <v>2907</v>
      </c>
      <c r="N165" t="s">
        <v>873</v>
      </c>
      <c r="O165" t="s">
        <v>874</v>
      </c>
      <c r="P165" t="s">
        <v>4272</v>
      </c>
      <c r="Q165" t="s">
        <v>37</v>
      </c>
      <c r="R165" t="s">
        <v>38</v>
      </c>
      <c r="S165" t="s">
        <v>4271</v>
      </c>
      <c r="T165" t="s">
        <v>4270</v>
      </c>
      <c r="V165" t="s">
        <v>4269</v>
      </c>
      <c r="Y165" t="s">
        <v>44</v>
      </c>
    </row>
    <row r="166" spans="1:25" x14ac:dyDescent="0.25">
      <c r="A166" t="s">
        <v>49</v>
      </c>
      <c r="B166" t="s">
        <v>4268</v>
      </c>
      <c r="C166" t="s">
        <v>4189</v>
      </c>
      <c r="D166" t="s">
        <v>4188</v>
      </c>
      <c r="E166">
        <v>605</v>
      </c>
      <c r="F166" t="s">
        <v>4187</v>
      </c>
      <c r="G166" t="s">
        <v>4186</v>
      </c>
      <c r="H166" t="s">
        <v>4185</v>
      </c>
      <c r="I166">
        <v>1</v>
      </c>
      <c r="J166">
        <v>0</v>
      </c>
      <c r="K166">
        <v>0</v>
      </c>
      <c r="L166">
        <v>9</v>
      </c>
      <c r="M166" t="s">
        <v>193</v>
      </c>
      <c r="Q166" t="s">
        <v>457</v>
      </c>
      <c r="R166" t="s">
        <v>383</v>
      </c>
      <c r="Y166" t="s">
        <v>44</v>
      </c>
    </row>
    <row r="167" spans="1:25" x14ac:dyDescent="0.25">
      <c r="A167" t="s">
        <v>49</v>
      </c>
      <c r="B167" t="s">
        <v>4267</v>
      </c>
      <c r="C167" t="s">
        <v>4189</v>
      </c>
      <c r="D167" t="s">
        <v>4188</v>
      </c>
      <c r="E167">
        <v>605</v>
      </c>
      <c r="F167" t="s">
        <v>4187</v>
      </c>
      <c r="G167" t="s">
        <v>4186</v>
      </c>
      <c r="H167" t="s">
        <v>4185</v>
      </c>
      <c r="I167">
        <v>1</v>
      </c>
      <c r="J167">
        <v>0</v>
      </c>
      <c r="K167">
        <v>0</v>
      </c>
      <c r="L167">
        <v>10.3</v>
      </c>
      <c r="M167" t="s">
        <v>603</v>
      </c>
      <c r="N167" t="s">
        <v>604</v>
      </c>
      <c r="O167" t="s">
        <v>605</v>
      </c>
      <c r="P167" t="s">
        <v>4266</v>
      </c>
      <c r="Q167" t="s">
        <v>37</v>
      </c>
      <c r="R167" t="s">
        <v>38</v>
      </c>
      <c r="Y167" t="s">
        <v>44</v>
      </c>
    </row>
    <row r="168" spans="1:25" x14ac:dyDescent="0.25">
      <c r="A168" t="s">
        <v>49</v>
      </c>
      <c r="B168" t="s">
        <v>4265</v>
      </c>
      <c r="C168" t="s">
        <v>4189</v>
      </c>
      <c r="D168" t="s">
        <v>4188</v>
      </c>
      <c r="E168">
        <v>605</v>
      </c>
      <c r="F168" t="s">
        <v>4187</v>
      </c>
      <c r="G168" t="s">
        <v>4186</v>
      </c>
      <c r="H168" t="s">
        <v>4185</v>
      </c>
      <c r="I168">
        <v>1</v>
      </c>
      <c r="J168">
        <v>0</v>
      </c>
      <c r="K168">
        <v>0</v>
      </c>
      <c r="L168">
        <v>10.9</v>
      </c>
      <c r="M168" t="s">
        <v>304</v>
      </c>
      <c r="N168" t="s">
        <v>128</v>
      </c>
      <c r="O168" t="s">
        <v>129</v>
      </c>
      <c r="P168">
        <v>78801</v>
      </c>
      <c r="Q168" t="s">
        <v>37</v>
      </c>
      <c r="R168" t="s">
        <v>38</v>
      </c>
      <c r="S168" t="s">
        <v>4264</v>
      </c>
      <c r="T168" t="s">
        <v>4263</v>
      </c>
      <c r="Y168" t="s">
        <v>44</v>
      </c>
    </row>
    <row r="169" spans="1:25" x14ac:dyDescent="0.25">
      <c r="A169" t="s">
        <v>49</v>
      </c>
      <c r="B169" t="s">
        <v>4262</v>
      </c>
      <c r="C169" t="s">
        <v>4189</v>
      </c>
      <c r="D169" t="s">
        <v>4188</v>
      </c>
      <c r="E169">
        <v>605</v>
      </c>
      <c r="F169" t="s">
        <v>4187</v>
      </c>
      <c r="G169" t="s">
        <v>4186</v>
      </c>
      <c r="H169" t="s">
        <v>4185</v>
      </c>
      <c r="I169">
        <v>1</v>
      </c>
      <c r="J169">
        <v>0</v>
      </c>
      <c r="K169">
        <v>0</v>
      </c>
      <c r="L169">
        <v>14.3</v>
      </c>
      <c r="M169" t="s">
        <v>261</v>
      </c>
      <c r="N169" t="s">
        <v>182</v>
      </c>
      <c r="O169" t="s">
        <v>183</v>
      </c>
      <c r="P169" t="s">
        <v>262</v>
      </c>
      <c r="Q169" t="s">
        <v>37</v>
      </c>
      <c r="R169" t="s">
        <v>38</v>
      </c>
      <c r="Y169" t="s">
        <v>44</v>
      </c>
    </row>
    <row r="170" spans="1:25" x14ac:dyDescent="0.25">
      <c r="A170" t="s">
        <v>26</v>
      </c>
      <c r="B170" t="s">
        <v>3854</v>
      </c>
      <c r="C170" t="s">
        <v>4189</v>
      </c>
      <c r="D170" t="s">
        <v>4188</v>
      </c>
      <c r="E170">
        <v>605</v>
      </c>
      <c r="F170" t="s">
        <v>4187</v>
      </c>
      <c r="G170" t="s">
        <v>4186</v>
      </c>
      <c r="H170" t="s">
        <v>4185</v>
      </c>
      <c r="I170">
        <v>1</v>
      </c>
      <c r="J170">
        <v>0</v>
      </c>
      <c r="K170">
        <v>0</v>
      </c>
      <c r="L170">
        <v>11</v>
      </c>
      <c r="M170" t="s">
        <v>1506</v>
      </c>
      <c r="P170" t="s">
        <v>1507</v>
      </c>
      <c r="Q170" t="s">
        <v>1508</v>
      </c>
      <c r="R170" t="s">
        <v>358</v>
      </c>
      <c r="S170">
        <f>43-1-70-700-90-0</f>
        <v>-818</v>
      </c>
      <c r="T170">
        <f>43-1-70-700-90-44</f>
        <v>-862</v>
      </c>
      <c r="U170" t="s">
        <v>3855</v>
      </c>
      <c r="V170" t="s">
        <v>3856</v>
      </c>
      <c r="X170" t="s">
        <v>443</v>
      </c>
      <c r="Y170" t="s">
        <v>44</v>
      </c>
    </row>
    <row r="171" spans="1:25" x14ac:dyDescent="0.25">
      <c r="A171" t="s">
        <v>49</v>
      </c>
      <c r="B171" t="s">
        <v>4261</v>
      </c>
      <c r="C171" t="s">
        <v>4189</v>
      </c>
      <c r="D171" t="s">
        <v>4188</v>
      </c>
      <c r="E171">
        <v>605</v>
      </c>
      <c r="F171" t="s">
        <v>4187</v>
      </c>
      <c r="G171" t="s">
        <v>4186</v>
      </c>
      <c r="H171" t="s">
        <v>4185</v>
      </c>
      <c r="I171">
        <v>1</v>
      </c>
      <c r="J171">
        <v>0</v>
      </c>
      <c r="K171">
        <v>0</v>
      </c>
      <c r="L171">
        <v>12.4</v>
      </c>
      <c r="M171" t="s">
        <v>318</v>
      </c>
      <c r="N171" t="s">
        <v>319</v>
      </c>
      <c r="O171" t="s">
        <v>320</v>
      </c>
      <c r="P171" t="s">
        <v>4260</v>
      </c>
      <c r="Q171" t="s">
        <v>37</v>
      </c>
      <c r="R171" t="s">
        <v>38</v>
      </c>
      <c r="S171" t="s">
        <v>4259</v>
      </c>
      <c r="Y171" t="s">
        <v>44</v>
      </c>
    </row>
    <row r="172" spans="1:25" x14ac:dyDescent="0.25">
      <c r="A172" t="s">
        <v>49</v>
      </c>
      <c r="B172" t="s">
        <v>4258</v>
      </c>
      <c r="C172" t="s">
        <v>4189</v>
      </c>
      <c r="D172" t="s">
        <v>4188</v>
      </c>
      <c r="E172">
        <v>605</v>
      </c>
      <c r="F172" t="s">
        <v>4187</v>
      </c>
      <c r="G172" t="s">
        <v>4186</v>
      </c>
      <c r="H172" t="s">
        <v>4185</v>
      </c>
      <c r="I172">
        <v>1</v>
      </c>
      <c r="J172">
        <v>0</v>
      </c>
      <c r="K172">
        <v>0</v>
      </c>
      <c r="L172">
        <v>9.6999999999999993</v>
      </c>
      <c r="M172" t="s">
        <v>193</v>
      </c>
      <c r="Q172" t="s">
        <v>1794</v>
      </c>
      <c r="R172" t="s">
        <v>238</v>
      </c>
      <c r="Y172" t="s">
        <v>44</v>
      </c>
    </row>
    <row r="173" spans="1:25" x14ac:dyDescent="0.25">
      <c r="A173" t="s">
        <v>49</v>
      </c>
      <c r="B173" t="s">
        <v>4257</v>
      </c>
      <c r="C173" t="s">
        <v>4189</v>
      </c>
      <c r="D173" t="s">
        <v>4188</v>
      </c>
      <c r="E173">
        <v>605</v>
      </c>
      <c r="F173" t="s">
        <v>4187</v>
      </c>
      <c r="G173" t="s">
        <v>4186</v>
      </c>
      <c r="H173" t="s">
        <v>4185</v>
      </c>
      <c r="I173">
        <v>1</v>
      </c>
      <c r="J173">
        <v>0</v>
      </c>
      <c r="K173">
        <v>0</v>
      </c>
      <c r="L173">
        <v>6.9</v>
      </c>
      <c r="M173" t="s">
        <v>3051</v>
      </c>
      <c r="P173" t="s">
        <v>4256</v>
      </c>
      <c r="Q173" t="s">
        <v>432</v>
      </c>
      <c r="R173" t="s">
        <v>38</v>
      </c>
      <c r="S173" t="s">
        <v>4255</v>
      </c>
      <c r="T173" t="s">
        <v>4254</v>
      </c>
      <c r="V173" t="s">
        <v>4253</v>
      </c>
      <c r="Y173" t="s">
        <v>44</v>
      </c>
    </row>
    <row r="174" spans="1:25" x14ac:dyDescent="0.25">
      <c r="A174" t="s">
        <v>49</v>
      </c>
      <c r="B174" t="s">
        <v>4252</v>
      </c>
      <c r="C174" t="s">
        <v>4189</v>
      </c>
      <c r="D174" t="s">
        <v>4188</v>
      </c>
      <c r="E174">
        <v>605</v>
      </c>
      <c r="F174" t="s">
        <v>4187</v>
      </c>
      <c r="G174" t="s">
        <v>4186</v>
      </c>
      <c r="H174" t="s">
        <v>4185</v>
      </c>
      <c r="I174">
        <v>1</v>
      </c>
      <c r="J174">
        <v>0</v>
      </c>
      <c r="K174">
        <v>0</v>
      </c>
      <c r="L174">
        <v>12.7</v>
      </c>
      <c r="M174" t="s">
        <v>908</v>
      </c>
      <c r="O174" t="s">
        <v>4251</v>
      </c>
      <c r="P174" t="s">
        <v>4250</v>
      </c>
      <c r="Q174" t="s">
        <v>37</v>
      </c>
      <c r="R174" t="s">
        <v>38</v>
      </c>
      <c r="S174" t="s">
        <v>4249</v>
      </c>
      <c r="Y174" t="s">
        <v>44</v>
      </c>
    </row>
    <row r="175" spans="1:25" x14ac:dyDescent="0.25">
      <c r="A175" t="s">
        <v>49</v>
      </c>
      <c r="B175" t="s">
        <v>4248</v>
      </c>
      <c r="C175" t="s">
        <v>4189</v>
      </c>
      <c r="D175" t="s">
        <v>4188</v>
      </c>
      <c r="E175">
        <v>605</v>
      </c>
      <c r="F175" t="s">
        <v>4187</v>
      </c>
      <c r="G175" t="s">
        <v>4186</v>
      </c>
      <c r="H175" t="s">
        <v>4185</v>
      </c>
      <c r="I175">
        <v>1</v>
      </c>
      <c r="J175">
        <v>0</v>
      </c>
      <c r="K175">
        <v>0</v>
      </c>
      <c r="L175">
        <v>13.2</v>
      </c>
      <c r="M175" t="s">
        <v>216</v>
      </c>
      <c r="O175" t="s">
        <v>778</v>
      </c>
      <c r="P175">
        <v>74120</v>
      </c>
      <c r="Q175" t="s">
        <v>37</v>
      </c>
      <c r="R175" t="s">
        <v>38</v>
      </c>
      <c r="Y175" t="s">
        <v>44</v>
      </c>
    </row>
    <row r="176" spans="1:25" x14ac:dyDescent="0.25">
      <c r="A176" t="s">
        <v>49</v>
      </c>
      <c r="B176" t="s">
        <v>4247</v>
      </c>
      <c r="C176" t="s">
        <v>4189</v>
      </c>
      <c r="D176" t="s">
        <v>4188</v>
      </c>
      <c r="E176">
        <v>605</v>
      </c>
      <c r="F176" t="s">
        <v>4187</v>
      </c>
      <c r="G176" t="s">
        <v>4186</v>
      </c>
      <c r="H176" t="s">
        <v>4185</v>
      </c>
      <c r="I176">
        <v>1</v>
      </c>
      <c r="J176">
        <v>0</v>
      </c>
      <c r="K176">
        <v>0</v>
      </c>
      <c r="L176">
        <v>12.7</v>
      </c>
      <c r="M176" t="s">
        <v>4246</v>
      </c>
      <c r="N176" t="s">
        <v>515</v>
      </c>
      <c r="O176" t="s">
        <v>516</v>
      </c>
      <c r="P176" t="s">
        <v>4245</v>
      </c>
      <c r="Q176" t="s">
        <v>37</v>
      </c>
      <c r="R176" t="s">
        <v>38</v>
      </c>
      <c r="S176" t="s">
        <v>4244</v>
      </c>
      <c r="Y176" t="s">
        <v>44</v>
      </c>
    </row>
    <row r="177" spans="1:25" x14ac:dyDescent="0.25">
      <c r="A177" t="s">
        <v>49</v>
      </c>
      <c r="B177" t="s">
        <v>4243</v>
      </c>
      <c r="C177" t="s">
        <v>4189</v>
      </c>
      <c r="D177" t="s">
        <v>4188</v>
      </c>
      <c r="E177">
        <v>605</v>
      </c>
      <c r="F177" t="s">
        <v>4187</v>
      </c>
      <c r="G177" t="s">
        <v>4186</v>
      </c>
      <c r="H177" t="s">
        <v>4185</v>
      </c>
      <c r="I177">
        <v>1</v>
      </c>
      <c r="J177">
        <v>0</v>
      </c>
      <c r="K177">
        <v>0</v>
      </c>
      <c r="L177">
        <v>13.4</v>
      </c>
      <c r="M177" t="s">
        <v>1239</v>
      </c>
      <c r="N177" t="s">
        <v>128</v>
      </c>
      <c r="O177" t="s">
        <v>129</v>
      </c>
      <c r="P177" t="s">
        <v>4242</v>
      </c>
      <c r="Q177" t="s">
        <v>37</v>
      </c>
      <c r="R177" t="s">
        <v>38</v>
      </c>
      <c r="Y177" t="s">
        <v>44</v>
      </c>
    </row>
    <row r="178" spans="1:25" x14ac:dyDescent="0.25">
      <c r="A178" t="s">
        <v>26</v>
      </c>
      <c r="B178" t="s">
        <v>1178</v>
      </c>
      <c r="C178" t="s">
        <v>4189</v>
      </c>
      <c r="D178" t="s">
        <v>4188</v>
      </c>
      <c r="E178">
        <v>605</v>
      </c>
      <c r="F178" t="s">
        <v>4187</v>
      </c>
      <c r="G178" t="s">
        <v>4186</v>
      </c>
      <c r="H178" t="s">
        <v>4185</v>
      </c>
      <c r="I178">
        <v>6</v>
      </c>
      <c r="J178">
        <v>0</v>
      </c>
      <c r="K178">
        <v>0</v>
      </c>
      <c r="L178">
        <v>12.8</v>
      </c>
      <c r="M178" t="s">
        <v>1179</v>
      </c>
      <c r="N178" t="s">
        <v>1180</v>
      </c>
      <c r="O178" t="s">
        <v>1181</v>
      </c>
      <c r="P178" t="s">
        <v>1182</v>
      </c>
      <c r="Q178" t="s">
        <v>432</v>
      </c>
      <c r="R178" t="s">
        <v>38</v>
      </c>
      <c r="S178" t="s">
        <v>1183</v>
      </c>
      <c r="T178" t="s">
        <v>1184</v>
      </c>
      <c r="U178" t="s">
        <v>1185</v>
      </c>
      <c r="V178" t="s">
        <v>1186</v>
      </c>
      <c r="W178">
        <v>1986</v>
      </c>
      <c r="X178" t="s">
        <v>1187</v>
      </c>
      <c r="Y178" t="s">
        <v>541</v>
      </c>
    </row>
    <row r="179" spans="1:25" x14ac:dyDescent="0.25">
      <c r="A179" t="s">
        <v>49</v>
      </c>
      <c r="B179" t="s">
        <v>4241</v>
      </c>
      <c r="C179" t="s">
        <v>4189</v>
      </c>
      <c r="D179" t="s">
        <v>4188</v>
      </c>
      <c r="E179">
        <v>605</v>
      </c>
      <c r="F179" t="s">
        <v>4187</v>
      </c>
      <c r="G179" t="s">
        <v>4186</v>
      </c>
      <c r="H179" t="s">
        <v>4185</v>
      </c>
      <c r="I179">
        <v>1</v>
      </c>
      <c r="J179">
        <v>0</v>
      </c>
      <c r="K179">
        <v>0</v>
      </c>
      <c r="L179">
        <v>13.6</v>
      </c>
      <c r="M179" t="s">
        <v>213</v>
      </c>
      <c r="N179" t="s">
        <v>35</v>
      </c>
      <c r="O179" t="s">
        <v>36</v>
      </c>
      <c r="P179">
        <v>33607</v>
      </c>
      <c r="Q179" t="s">
        <v>37</v>
      </c>
      <c r="R179" t="s">
        <v>38</v>
      </c>
      <c r="Y179" t="s">
        <v>44</v>
      </c>
    </row>
    <row r="180" spans="1:25" x14ac:dyDescent="0.25">
      <c r="A180" t="s">
        <v>49</v>
      </c>
      <c r="B180" t="s">
        <v>4240</v>
      </c>
      <c r="C180" t="s">
        <v>4189</v>
      </c>
      <c r="D180" t="s">
        <v>4188</v>
      </c>
      <c r="E180">
        <v>605</v>
      </c>
      <c r="F180" t="s">
        <v>4187</v>
      </c>
      <c r="G180" t="s">
        <v>4186</v>
      </c>
      <c r="H180" t="s">
        <v>4185</v>
      </c>
      <c r="I180">
        <v>1</v>
      </c>
      <c r="J180">
        <v>0</v>
      </c>
      <c r="K180">
        <v>0</v>
      </c>
      <c r="L180">
        <v>9.4</v>
      </c>
      <c r="M180" t="s">
        <v>4239</v>
      </c>
      <c r="Q180" t="s">
        <v>1031</v>
      </c>
      <c r="R180" t="s">
        <v>439</v>
      </c>
      <c r="Y180" t="s">
        <v>44</v>
      </c>
    </row>
    <row r="181" spans="1:25" x14ac:dyDescent="0.25">
      <c r="A181" t="s">
        <v>49</v>
      </c>
      <c r="B181" t="s">
        <v>4238</v>
      </c>
      <c r="C181" t="s">
        <v>4189</v>
      </c>
      <c r="D181" t="s">
        <v>4188</v>
      </c>
      <c r="E181">
        <v>605</v>
      </c>
      <c r="F181" t="s">
        <v>4187</v>
      </c>
      <c r="G181" t="s">
        <v>4186</v>
      </c>
      <c r="H181" t="s">
        <v>4185</v>
      </c>
      <c r="I181">
        <v>1</v>
      </c>
      <c r="J181">
        <v>0</v>
      </c>
      <c r="K181">
        <v>0</v>
      </c>
      <c r="L181">
        <v>13.3</v>
      </c>
      <c r="M181" t="s">
        <v>4237</v>
      </c>
      <c r="N181" t="s">
        <v>301</v>
      </c>
      <c r="O181" t="s">
        <v>302</v>
      </c>
      <c r="P181">
        <v>70518</v>
      </c>
      <c r="Q181" t="s">
        <v>37</v>
      </c>
      <c r="R181" t="s">
        <v>38</v>
      </c>
      <c r="Y181" t="s">
        <v>44</v>
      </c>
    </row>
    <row r="182" spans="1:25" x14ac:dyDescent="0.25">
      <c r="A182" t="s">
        <v>49</v>
      </c>
      <c r="B182" t="s">
        <v>4236</v>
      </c>
      <c r="C182" t="s">
        <v>4189</v>
      </c>
      <c r="D182" t="s">
        <v>4188</v>
      </c>
      <c r="E182">
        <v>605</v>
      </c>
      <c r="F182" t="s">
        <v>4187</v>
      </c>
      <c r="G182" t="s">
        <v>4186</v>
      </c>
      <c r="H182" t="s">
        <v>4185</v>
      </c>
      <c r="I182">
        <v>1</v>
      </c>
      <c r="J182">
        <v>0</v>
      </c>
      <c r="K182">
        <v>0</v>
      </c>
      <c r="L182">
        <v>10.199999999999999</v>
      </c>
      <c r="M182" t="s">
        <v>667</v>
      </c>
      <c r="N182" t="s">
        <v>255</v>
      </c>
      <c r="O182" t="s">
        <v>256</v>
      </c>
      <c r="P182">
        <v>89135</v>
      </c>
      <c r="Q182" t="s">
        <v>37</v>
      </c>
      <c r="R182" t="s">
        <v>38</v>
      </c>
      <c r="Y182" t="s">
        <v>44</v>
      </c>
    </row>
    <row r="183" spans="1:25" x14ac:dyDescent="0.25">
      <c r="A183" t="s">
        <v>49</v>
      </c>
      <c r="B183" t="s">
        <v>4235</v>
      </c>
      <c r="C183" t="s">
        <v>4189</v>
      </c>
      <c r="D183" t="s">
        <v>4188</v>
      </c>
      <c r="E183">
        <v>605</v>
      </c>
      <c r="F183" t="s">
        <v>4187</v>
      </c>
      <c r="G183" t="s">
        <v>4186</v>
      </c>
      <c r="H183" t="s">
        <v>4185</v>
      </c>
      <c r="I183">
        <v>1</v>
      </c>
      <c r="J183">
        <v>0</v>
      </c>
      <c r="K183">
        <v>0</v>
      </c>
      <c r="L183">
        <v>8.6</v>
      </c>
      <c r="M183" t="s">
        <v>481</v>
      </c>
      <c r="P183" t="s">
        <v>4234</v>
      </c>
      <c r="Q183" t="s">
        <v>483</v>
      </c>
      <c r="R183" t="s">
        <v>358</v>
      </c>
      <c r="Y183" t="s">
        <v>44</v>
      </c>
    </row>
    <row r="184" spans="1:25" x14ac:dyDescent="0.25">
      <c r="A184" t="s">
        <v>26</v>
      </c>
      <c r="B184" t="s">
        <v>3244</v>
      </c>
      <c r="C184" t="s">
        <v>4189</v>
      </c>
      <c r="D184" t="s">
        <v>4188</v>
      </c>
      <c r="E184">
        <v>605</v>
      </c>
      <c r="F184" t="s">
        <v>4187</v>
      </c>
      <c r="G184" t="s">
        <v>4186</v>
      </c>
      <c r="H184" t="s">
        <v>4185</v>
      </c>
      <c r="I184">
        <v>1</v>
      </c>
      <c r="J184">
        <v>0</v>
      </c>
      <c r="K184">
        <v>0</v>
      </c>
      <c r="L184">
        <v>11.6</v>
      </c>
      <c r="M184" t="s">
        <v>1884</v>
      </c>
      <c r="Q184" t="s">
        <v>1794</v>
      </c>
      <c r="R184" t="s">
        <v>238</v>
      </c>
      <c r="S184">
        <f>86-3141-2000</f>
        <v>-5055</v>
      </c>
      <c r="U184" t="s">
        <v>3245</v>
      </c>
      <c r="V184" t="s">
        <v>2371</v>
      </c>
      <c r="X184" t="s">
        <v>443</v>
      </c>
      <c r="Y184" t="s">
        <v>44</v>
      </c>
    </row>
    <row r="185" spans="1:25" x14ac:dyDescent="0.25">
      <c r="A185" t="s">
        <v>49</v>
      </c>
      <c r="B185" t="s">
        <v>4233</v>
      </c>
      <c r="C185" t="s">
        <v>4189</v>
      </c>
      <c r="D185" t="s">
        <v>4188</v>
      </c>
      <c r="E185">
        <v>605</v>
      </c>
      <c r="F185" t="s">
        <v>4187</v>
      </c>
      <c r="G185" t="s">
        <v>4186</v>
      </c>
      <c r="H185" t="s">
        <v>4185</v>
      </c>
      <c r="I185">
        <v>1</v>
      </c>
      <c r="J185">
        <v>0</v>
      </c>
      <c r="K185">
        <v>0</v>
      </c>
      <c r="L185">
        <v>11.2</v>
      </c>
      <c r="M185" t="s">
        <v>193</v>
      </c>
      <c r="Q185" t="s">
        <v>1908</v>
      </c>
      <c r="R185" t="s">
        <v>383</v>
      </c>
      <c r="Y185" t="s">
        <v>44</v>
      </c>
    </row>
    <row r="186" spans="1:25" x14ac:dyDescent="0.25">
      <c r="A186" t="s">
        <v>49</v>
      </c>
      <c r="B186" t="s">
        <v>4232</v>
      </c>
      <c r="C186" t="s">
        <v>4189</v>
      </c>
      <c r="D186" t="s">
        <v>4188</v>
      </c>
      <c r="E186">
        <v>605</v>
      </c>
      <c r="F186" t="s">
        <v>4187</v>
      </c>
      <c r="G186" t="s">
        <v>4186</v>
      </c>
      <c r="H186" t="s">
        <v>4185</v>
      </c>
      <c r="I186">
        <v>1</v>
      </c>
      <c r="J186">
        <v>0</v>
      </c>
      <c r="K186">
        <v>0</v>
      </c>
      <c r="L186">
        <v>8.6</v>
      </c>
      <c r="M186" t="s">
        <v>4231</v>
      </c>
      <c r="Q186" t="s">
        <v>4230</v>
      </c>
      <c r="R186" t="s">
        <v>383</v>
      </c>
      <c r="S186" t="s">
        <v>4229</v>
      </c>
      <c r="T186" t="s">
        <v>4228</v>
      </c>
      <c r="Y186" t="s">
        <v>44</v>
      </c>
    </row>
    <row r="187" spans="1:25" x14ac:dyDescent="0.25">
      <c r="A187" t="s">
        <v>49</v>
      </c>
      <c r="B187" t="s">
        <v>4227</v>
      </c>
      <c r="C187" t="s">
        <v>4189</v>
      </c>
      <c r="D187" t="s">
        <v>4188</v>
      </c>
      <c r="E187">
        <v>605</v>
      </c>
      <c r="F187" t="s">
        <v>4187</v>
      </c>
      <c r="G187" t="s">
        <v>4186</v>
      </c>
      <c r="H187" t="s">
        <v>4185</v>
      </c>
      <c r="I187">
        <v>1</v>
      </c>
      <c r="J187">
        <v>0</v>
      </c>
      <c r="K187">
        <v>0</v>
      </c>
      <c r="L187">
        <v>11.2</v>
      </c>
      <c r="M187" t="s">
        <v>193</v>
      </c>
      <c r="Q187" t="s">
        <v>1847</v>
      </c>
      <c r="R187" t="s">
        <v>358</v>
      </c>
      <c r="Y187" t="s">
        <v>44</v>
      </c>
    </row>
    <row r="188" spans="1:25" x14ac:dyDescent="0.25">
      <c r="A188" t="s">
        <v>49</v>
      </c>
      <c r="B188" t="s">
        <v>4226</v>
      </c>
      <c r="C188" t="s">
        <v>4189</v>
      </c>
      <c r="D188" t="s">
        <v>4188</v>
      </c>
      <c r="E188">
        <v>605</v>
      </c>
      <c r="F188" t="s">
        <v>4187</v>
      </c>
      <c r="G188" t="s">
        <v>4186</v>
      </c>
      <c r="H188" t="s">
        <v>4185</v>
      </c>
      <c r="I188">
        <v>1</v>
      </c>
      <c r="J188">
        <v>0</v>
      </c>
      <c r="K188">
        <v>0</v>
      </c>
      <c r="L188">
        <v>14.7</v>
      </c>
      <c r="M188" t="s">
        <v>2057</v>
      </c>
      <c r="N188" t="s">
        <v>128</v>
      </c>
      <c r="O188" t="s">
        <v>129</v>
      </c>
      <c r="P188" t="s">
        <v>4225</v>
      </c>
      <c r="Q188" t="s">
        <v>37</v>
      </c>
      <c r="R188" t="s">
        <v>38</v>
      </c>
      <c r="Y188" t="s">
        <v>44</v>
      </c>
    </row>
    <row r="189" spans="1:25" x14ac:dyDescent="0.25">
      <c r="A189" t="s">
        <v>49</v>
      </c>
      <c r="B189" t="s">
        <v>4224</v>
      </c>
      <c r="C189" t="s">
        <v>4189</v>
      </c>
      <c r="D189" t="s">
        <v>4188</v>
      </c>
      <c r="E189">
        <v>605</v>
      </c>
      <c r="F189" t="s">
        <v>4187</v>
      </c>
      <c r="G189" t="s">
        <v>4186</v>
      </c>
      <c r="H189" t="s">
        <v>4185</v>
      </c>
      <c r="I189">
        <v>1</v>
      </c>
      <c r="J189">
        <v>0</v>
      </c>
      <c r="K189">
        <v>0</v>
      </c>
      <c r="L189">
        <v>13.7</v>
      </c>
      <c r="M189" t="s">
        <v>988</v>
      </c>
      <c r="P189" t="s">
        <v>4223</v>
      </c>
      <c r="Q189" t="s">
        <v>990</v>
      </c>
      <c r="R189" t="s">
        <v>383</v>
      </c>
      <c r="Y189" t="s">
        <v>44</v>
      </c>
    </row>
    <row r="190" spans="1:25" x14ac:dyDescent="0.25">
      <c r="A190" t="s">
        <v>65</v>
      </c>
      <c r="B190" t="s">
        <v>1269</v>
      </c>
      <c r="C190" t="s">
        <v>4189</v>
      </c>
      <c r="D190" t="s">
        <v>4188</v>
      </c>
      <c r="E190">
        <v>605</v>
      </c>
      <c r="F190" t="s">
        <v>4187</v>
      </c>
      <c r="G190" t="s">
        <v>4186</v>
      </c>
      <c r="I190">
        <v>1</v>
      </c>
      <c r="J190" t="s">
        <v>71</v>
      </c>
      <c r="K190" t="s">
        <v>71</v>
      </c>
      <c r="L190">
        <v>0</v>
      </c>
      <c r="M190" t="s">
        <v>1270</v>
      </c>
      <c r="P190">
        <v>6580</v>
      </c>
      <c r="Q190" t="s">
        <v>1271</v>
      </c>
      <c r="R190" t="s">
        <v>439</v>
      </c>
      <c r="S190" t="s">
        <v>1272</v>
      </c>
      <c r="T190">
        <f>90-312-419-2208</f>
        <v>-2849</v>
      </c>
      <c r="U190" t="s">
        <v>1273</v>
      </c>
      <c r="V190" t="s">
        <v>1274</v>
      </c>
      <c r="W190">
        <v>1911</v>
      </c>
      <c r="X190" t="s">
        <v>78</v>
      </c>
      <c r="Y190" t="s">
        <v>44</v>
      </c>
    </row>
    <row r="191" spans="1:25" x14ac:dyDescent="0.25">
      <c r="A191" t="s">
        <v>49</v>
      </c>
      <c r="B191" t="s">
        <v>4222</v>
      </c>
      <c r="C191" t="s">
        <v>4189</v>
      </c>
      <c r="D191" t="s">
        <v>4188</v>
      </c>
      <c r="E191">
        <v>605</v>
      </c>
      <c r="F191" t="s">
        <v>4187</v>
      </c>
      <c r="G191" t="s">
        <v>4186</v>
      </c>
      <c r="H191" t="s">
        <v>4185</v>
      </c>
      <c r="I191">
        <v>1</v>
      </c>
      <c r="J191">
        <v>0</v>
      </c>
      <c r="K191">
        <v>0</v>
      </c>
      <c r="L191">
        <v>14.2</v>
      </c>
      <c r="M191" t="s">
        <v>281</v>
      </c>
      <c r="N191" t="s">
        <v>151</v>
      </c>
      <c r="O191" t="s">
        <v>152</v>
      </c>
      <c r="P191">
        <v>30303</v>
      </c>
      <c r="Q191" t="s">
        <v>37</v>
      </c>
      <c r="R191" t="s">
        <v>38</v>
      </c>
      <c r="S191" t="s">
        <v>4221</v>
      </c>
      <c r="Y191" t="s">
        <v>44</v>
      </c>
    </row>
    <row r="192" spans="1:25" x14ac:dyDescent="0.25">
      <c r="A192" t="s">
        <v>49</v>
      </c>
      <c r="B192" t="s">
        <v>4220</v>
      </c>
      <c r="C192" t="s">
        <v>4189</v>
      </c>
      <c r="D192" t="s">
        <v>4188</v>
      </c>
      <c r="E192">
        <v>605</v>
      </c>
      <c r="F192" t="s">
        <v>4187</v>
      </c>
      <c r="G192" t="s">
        <v>4186</v>
      </c>
      <c r="H192" t="s">
        <v>4185</v>
      </c>
      <c r="I192">
        <v>1</v>
      </c>
      <c r="J192">
        <v>0</v>
      </c>
      <c r="K192">
        <v>0</v>
      </c>
      <c r="L192">
        <v>13.7</v>
      </c>
      <c r="M192" t="s">
        <v>345</v>
      </c>
      <c r="O192" t="s">
        <v>1279</v>
      </c>
      <c r="P192" t="s">
        <v>346</v>
      </c>
      <c r="Q192" t="s">
        <v>37</v>
      </c>
      <c r="R192" t="s">
        <v>38</v>
      </c>
      <c r="U192" t="s">
        <v>347</v>
      </c>
      <c r="V192" t="s">
        <v>348</v>
      </c>
      <c r="Y192" t="s">
        <v>44</v>
      </c>
    </row>
    <row r="193" spans="1:25" x14ac:dyDescent="0.25">
      <c r="A193" t="s">
        <v>49</v>
      </c>
      <c r="B193" t="s">
        <v>4219</v>
      </c>
      <c r="C193" t="s">
        <v>4189</v>
      </c>
      <c r="D193" t="s">
        <v>4188</v>
      </c>
      <c r="E193">
        <v>605</v>
      </c>
      <c r="F193" t="s">
        <v>4187</v>
      </c>
      <c r="G193" t="s">
        <v>4186</v>
      </c>
      <c r="H193" t="s">
        <v>4185</v>
      </c>
      <c r="I193">
        <v>1</v>
      </c>
      <c r="J193">
        <v>0</v>
      </c>
      <c r="K193">
        <v>0</v>
      </c>
      <c r="L193">
        <v>13.8</v>
      </c>
      <c r="M193" t="s">
        <v>2529</v>
      </c>
      <c r="N193" t="s">
        <v>515</v>
      </c>
      <c r="O193" t="s">
        <v>516</v>
      </c>
      <c r="P193" t="s">
        <v>2530</v>
      </c>
      <c r="Q193" t="s">
        <v>37</v>
      </c>
      <c r="R193" t="s">
        <v>38</v>
      </c>
      <c r="Y193" t="s">
        <v>44</v>
      </c>
    </row>
    <row r="194" spans="1:25" x14ac:dyDescent="0.25">
      <c r="A194" t="s">
        <v>49</v>
      </c>
      <c r="B194" t="s">
        <v>164</v>
      </c>
      <c r="C194" t="s">
        <v>4189</v>
      </c>
      <c r="D194" t="s">
        <v>4188</v>
      </c>
      <c r="E194">
        <v>605</v>
      </c>
      <c r="F194" t="s">
        <v>4187</v>
      </c>
      <c r="G194" t="s">
        <v>4186</v>
      </c>
      <c r="H194" t="s">
        <v>4185</v>
      </c>
      <c r="I194">
        <v>1</v>
      </c>
      <c r="J194">
        <v>0</v>
      </c>
      <c r="K194">
        <v>0</v>
      </c>
      <c r="L194">
        <v>8</v>
      </c>
      <c r="Y194" t="s">
        <v>44</v>
      </c>
    </row>
    <row r="195" spans="1:25" x14ac:dyDescent="0.25">
      <c r="A195" t="s">
        <v>49</v>
      </c>
      <c r="B195" t="s">
        <v>4218</v>
      </c>
      <c r="C195" t="s">
        <v>4189</v>
      </c>
      <c r="D195" t="s">
        <v>4188</v>
      </c>
      <c r="E195">
        <v>605</v>
      </c>
      <c r="F195" t="s">
        <v>4187</v>
      </c>
      <c r="G195" t="s">
        <v>4186</v>
      </c>
      <c r="H195" t="s">
        <v>4185</v>
      </c>
      <c r="I195">
        <v>1</v>
      </c>
      <c r="J195">
        <v>0</v>
      </c>
      <c r="K195">
        <v>0</v>
      </c>
      <c r="L195">
        <v>9.3000000000000007</v>
      </c>
      <c r="M195" t="s">
        <v>329</v>
      </c>
      <c r="N195" t="s">
        <v>123</v>
      </c>
      <c r="O195" t="s">
        <v>124</v>
      </c>
      <c r="P195" t="s">
        <v>4217</v>
      </c>
      <c r="Q195" t="s">
        <v>37</v>
      </c>
      <c r="R195" t="s">
        <v>38</v>
      </c>
      <c r="S195" t="s">
        <v>4216</v>
      </c>
      <c r="Y195" t="s">
        <v>44</v>
      </c>
    </row>
    <row r="196" spans="1:25" x14ac:dyDescent="0.25">
      <c r="A196" t="s">
        <v>49</v>
      </c>
      <c r="B196" t="s">
        <v>4215</v>
      </c>
      <c r="C196" t="s">
        <v>4189</v>
      </c>
      <c r="D196" t="s">
        <v>4188</v>
      </c>
      <c r="E196">
        <v>605</v>
      </c>
      <c r="F196" t="s">
        <v>4187</v>
      </c>
      <c r="G196" t="s">
        <v>4186</v>
      </c>
      <c r="H196" t="s">
        <v>4185</v>
      </c>
      <c r="I196">
        <v>1</v>
      </c>
      <c r="J196">
        <v>0</v>
      </c>
      <c r="K196">
        <v>0</v>
      </c>
      <c r="L196">
        <v>11.7</v>
      </c>
      <c r="M196" t="s">
        <v>193</v>
      </c>
      <c r="Q196" t="s">
        <v>457</v>
      </c>
      <c r="R196" t="s">
        <v>383</v>
      </c>
      <c r="Y196" t="s">
        <v>44</v>
      </c>
    </row>
    <row r="197" spans="1:25" x14ac:dyDescent="0.25">
      <c r="A197" t="s">
        <v>26</v>
      </c>
      <c r="B197" t="s">
        <v>4214</v>
      </c>
      <c r="C197" t="s">
        <v>4189</v>
      </c>
      <c r="D197" t="s">
        <v>4188</v>
      </c>
      <c r="E197">
        <v>605</v>
      </c>
      <c r="F197" t="s">
        <v>4187</v>
      </c>
      <c r="G197" t="s">
        <v>4186</v>
      </c>
      <c r="H197" t="s">
        <v>4185</v>
      </c>
      <c r="I197">
        <v>10</v>
      </c>
      <c r="J197">
        <v>0</v>
      </c>
      <c r="K197">
        <v>0</v>
      </c>
      <c r="L197">
        <v>7.3</v>
      </c>
      <c r="M197" t="s">
        <v>1967</v>
      </c>
      <c r="P197">
        <v>4000</v>
      </c>
      <c r="Q197" t="s">
        <v>1363</v>
      </c>
      <c r="R197" t="s">
        <v>358</v>
      </c>
      <c r="S197">
        <f>356-2092-8013</f>
        <v>-9749</v>
      </c>
      <c r="T197">
        <f>356-2092-8001</f>
        <v>-9737</v>
      </c>
      <c r="U197" t="s">
        <v>4213</v>
      </c>
      <c r="V197" t="s">
        <v>4212</v>
      </c>
      <c r="X197" t="s">
        <v>443</v>
      </c>
      <c r="Y197" t="s">
        <v>44</v>
      </c>
    </row>
    <row r="198" spans="1:25" x14ac:dyDescent="0.25">
      <c r="A198" t="s">
        <v>49</v>
      </c>
      <c r="B198" t="s">
        <v>4211</v>
      </c>
      <c r="C198" t="s">
        <v>4189</v>
      </c>
      <c r="D198" t="s">
        <v>4188</v>
      </c>
      <c r="E198">
        <v>605</v>
      </c>
      <c r="F198" t="s">
        <v>4187</v>
      </c>
      <c r="G198" t="s">
        <v>4186</v>
      </c>
      <c r="H198" t="s">
        <v>4185</v>
      </c>
      <c r="I198">
        <v>1</v>
      </c>
      <c r="J198">
        <v>0</v>
      </c>
      <c r="K198">
        <v>0</v>
      </c>
      <c r="L198">
        <v>13</v>
      </c>
      <c r="M198" t="s">
        <v>4210</v>
      </c>
      <c r="N198" t="s">
        <v>128</v>
      </c>
      <c r="O198" t="s">
        <v>129</v>
      </c>
      <c r="P198" t="s">
        <v>4209</v>
      </c>
      <c r="Q198" t="s">
        <v>37</v>
      </c>
      <c r="R198" t="s">
        <v>38</v>
      </c>
      <c r="Y198" t="s">
        <v>44</v>
      </c>
    </row>
    <row r="199" spans="1:25" x14ac:dyDescent="0.25">
      <c r="A199" t="s">
        <v>49</v>
      </c>
      <c r="B199" t="s">
        <v>4208</v>
      </c>
      <c r="C199" t="s">
        <v>4189</v>
      </c>
      <c r="D199" t="s">
        <v>4188</v>
      </c>
      <c r="E199">
        <v>605</v>
      </c>
      <c r="F199" t="s">
        <v>4187</v>
      </c>
      <c r="G199" t="s">
        <v>4186</v>
      </c>
      <c r="H199" t="s">
        <v>4185</v>
      </c>
      <c r="I199">
        <v>1</v>
      </c>
      <c r="J199">
        <v>0</v>
      </c>
      <c r="K199">
        <v>0</v>
      </c>
      <c r="L199">
        <v>10.8</v>
      </c>
      <c r="M199" t="s">
        <v>4207</v>
      </c>
      <c r="N199" t="s">
        <v>217</v>
      </c>
      <c r="O199" t="s">
        <v>218</v>
      </c>
      <c r="P199">
        <v>73106</v>
      </c>
      <c r="Q199" t="s">
        <v>37</v>
      </c>
      <c r="R199" t="s">
        <v>38</v>
      </c>
      <c r="V199" t="s">
        <v>4206</v>
      </c>
      <c r="Y199" t="s">
        <v>44</v>
      </c>
    </row>
    <row r="200" spans="1:25" x14ac:dyDescent="0.25">
      <c r="A200" t="s">
        <v>49</v>
      </c>
      <c r="B200" t="s">
        <v>4205</v>
      </c>
      <c r="C200" t="s">
        <v>4189</v>
      </c>
      <c r="D200" t="s">
        <v>4188</v>
      </c>
      <c r="E200">
        <v>605</v>
      </c>
      <c r="F200" t="s">
        <v>4187</v>
      </c>
      <c r="G200" t="s">
        <v>4186</v>
      </c>
      <c r="H200" t="s">
        <v>4185</v>
      </c>
      <c r="I200">
        <v>1</v>
      </c>
      <c r="J200">
        <v>0</v>
      </c>
      <c r="K200">
        <v>0</v>
      </c>
      <c r="L200">
        <v>6.8</v>
      </c>
      <c r="M200" t="s">
        <v>193</v>
      </c>
      <c r="Q200" t="s">
        <v>1794</v>
      </c>
      <c r="R200" t="s">
        <v>238</v>
      </c>
      <c r="Y200" t="s">
        <v>44</v>
      </c>
    </row>
    <row r="201" spans="1:25" x14ac:dyDescent="0.25">
      <c r="A201" t="s">
        <v>49</v>
      </c>
      <c r="B201" t="s">
        <v>4204</v>
      </c>
      <c r="C201" t="s">
        <v>4189</v>
      </c>
      <c r="D201" t="s">
        <v>4188</v>
      </c>
      <c r="E201">
        <v>605</v>
      </c>
      <c r="F201" t="s">
        <v>4187</v>
      </c>
      <c r="G201" t="s">
        <v>4186</v>
      </c>
      <c r="H201" t="s">
        <v>4185</v>
      </c>
      <c r="I201">
        <v>1</v>
      </c>
      <c r="J201">
        <v>0</v>
      </c>
      <c r="K201">
        <v>0</v>
      </c>
      <c r="L201">
        <v>12.9</v>
      </c>
      <c r="M201" t="s">
        <v>4203</v>
      </c>
      <c r="N201" t="s">
        <v>123</v>
      </c>
      <c r="O201" t="s">
        <v>124</v>
      </c>
      <c r="P201">
        <v>90212</v>
      </c>
      <c r="Q201" t="s">
        <v>37</v>
      </c>
      <c r="R201" t="s">
        <v>38</v>
      </c>
      <c r="Y201" t="s">
        <v>44</v>
      </c>
    </row>
    <row r="202" spans="1:25" x14ac:dyDescent="0.25">
      <c r="A202" t="s">
        <v>49</v>
      </c>
      <c r="B202" t="s">
        <v>4202</v>
      </c>
      <c r="C202" t="s">
        <v>4189</v>
      </c>
      <c r="D202" t="s">
        <v>4188</v>
      </c>
      <c r="E202">
        <v>605</v>
      </c>
      <c r="F202" t="s">
        <v>4187</v>
      </c>
      <c r="G202" t="s">
        <v>4186</v>
      </c>
      <c r="H202" t="s">
        <v>4185</v>
      </c>
      <c r="I202">
        <v>1</v>
      </c>
      <c r="J202">
        <v>0</v>
      </c>
      <c r="K202">
        <v>0</v>
      </c>
      <c r="L202">
        <v>11.5</v>
      </c>
      <c r="M202" t="s">
        <v>2210</v>
      </c>
      <c r="N202" t="s">
        <v>197</v>
      </c>
      <c r="O202" t="s">
        <v>198</v>
      </c>
      <c r="P202" t="s">
        <v>4201</v>
      </c>
      <c r="Q202" t="s">
        <v>37</v>
      </c>
      <c r="R202" t="s">
        <v>38</v>
      </c>
      <c r="S202" t="s">
        <v>4200</v>
      </c>
      <c r="T202" t="s">
        <v>4199</v>
      </c>
      <c r="Y202" t="s">
        <v>44</v>
      </c>
    </row>
    <row r="203" spans="1:25" x14ac:dyDescent="0.25">
      <c r="A203" t="s">
        <v>26</v>
      </c>
      <c r="B203" t="s">
        <v>3942</v>
      </c>
      <c r="C203" t="s">
        <v>4189</v>
      </c>
      <c r="D203" t="s">
        <v>4188</v>
      </c>
      <c r="E203">
        <v>605</v>
      </c>
      <c r="F203" t="s">
        <v>4187</v>
      </c>
      <c r="G203" t="s">
        <v>4186</v>
      </c>
      <c r="H203" t="s">
        <v>4185</v>
      </c>
      <c r="I203">
        <v>1</v>
      </c>
      <c r="J203">
        <v>0</v>
      </c>
      <c r="K203">
        <v>0</v>
      </c>
      <c r="L203">
        <v>12.2</v>
      </c>
      <c r="M203" t="s">
        <v>2763</v>
      </c>
      <c r="O203" t="s">
        <v>2764</v>
      </c>
      <c r="Q203" t="s">
        <v>2765</v>
      </c>
      <c r="R203" t="s">
        <v>358</v>
      </c>
      <c r="S203" t="s">
        <v>3943</v>
      </c>
      <c r="T203">
        <f>353-61-474544</f>
        <v>-474252</v>
      </c>
      <c r="U203" t="s">
        <v>3944</v>
      </c>
      <c r="V203" t="s">
        <v>3945</v>
      </c>
      <c r="W203">
        <v>1977</v>
      </c>
      <c r="X203" t="s">
        <v>443</v>
      </c>
      <c r="Y203" t="s">
        <v>44</v>
      </c>
    </row>
    <row r="204" spans="1:25" x14ac:dyDescent="0.25">
      <c r="A204" t="s">
        <v>49</v>
      </c>
      <c r="B204" t="s">
        <v>4198</v>
      </c>
      <c r="C204" t="s">
        <v>4189</v>
      </c>
      <c r="D204" t="s">
        <v>4188</v>
      </c>
      <c r="E204">
        <v>605</v>
      </c>
      <c r="F204" t="s">
        <v>4187</v>
      </c>
      <c r="G204" t="s">
        <v>4186</v>
      </c>
      <c r="H204" t="s">
        <v>4185</v>
      </c>
      <c r="I204">
        <v>1</v>
      </c>
      <c r="J204">
        <v>0</v>
      </c>
      <c r="K204">
        <v>0</v>
      </c>
      <c r="L204">
        <v>7.9</v>
      </c>
      <c r="M204" t="s">
        <v>216</v>
      </c>
      <c r="N204" t="s">
        <v>217</v>
      </c>
      <c r="O204" t="s">
        <v>218</v>
      </c>
      <c r="P204" t="s">
        <v>4197</v>
      </c>
      <c r="Q204" t="s">
        <v>37</v>
      </c>
      <c r="R204" t="s">
        <v>38</v>
      </c>
      <c r="S204" t="s">
        <v>4196</v>
      </c>
      <c r="Y204" t="s">
        <v>44</v>
      </c>
    </row>
    <row r="205" spans="1:25" x14ac:dyDescent="0.25">
      <c r="A205" t="s">
        <v>49</v>
      </c>
      <c r="B205" t="s">
        <v>4195</v>
      </c>
      <c r="C205" t="s">
        <v>4189</v>
      </c>
      <c r="D205" t="s">
        <v>4188</v>
      </c>
      <c r="E205">
        <v>605</v>
      </c>
      <c r="F205" t="s">
        <v>4187</v>
      </c>
      <c r="G205" t="s">
        <v>4186</v>
      </c>
      <c r="H205" t="s">
        <v>4185</v>
      </c>
      <c r="I205">
        <v>1</v>
      </c>
      <c r="J205">
        <v>0</v>
      </c>
      <c r="K205">
        <v>0</v>
      </c>
      <c r="L205">
        <v>8.1</v>
      </c>
      <c r="M205" t="s">
        <v>4194</v>
      </c>
      <c r="N205" t="s">
        <v>197</v>
      </c>
      <c r="O205" t="s">
        <v>198</v>
      </c>
      <c r="P205">
        <v>11500</v>
      </c>
      <c r="Q205" t="s">
        <v>37</v>
      </c>
      <c r="R205" t="s">
        <v>38</v>
      </c>
      <c r="Y205" t="s">
        <v>44</v>
      </c>
    </row>
    <row r="206" spans="1:25" x14ac:dyDescent="0.25">
      <c r="A206" t="s">
        <v>49</v>
      </c>
      <c r="B206" t="s">
        <v>4193</v>
      </c>
      <c r="C206" t="s">
        <v>4189</v>
      </c>
      <c r="D206" t="s">
        <v>4188</v>
      </c>
      <c r="E206">
        <v>605</v>
      </c>
      <c r="F206" t="s">
        <v>4187</v>
      </c>
      <c r="G206" t="s">
        <v>4186</v>
      </c>
      <c r="H206" t="s">
        <v>4185</v>
      </c>
      <c r="I206">
        <v>1</v>
      </c>
      <c r="J206">
        <v>0</v>
      </c>
      <c r="K206">
        <v>0</v>
      </c>
      <c r="L206">
        <v>13.6</v>
      </c>
      <c r="M206" t="s">
        <v>593</v>
      </c>
      <c r="N206" t="s">
        <v>805</v>
      </c>
      <c r="O206" t="s">
        <v>806</v>
      </c>
      <c r="P206" t="s">
        <v>4192</v>
      </c>
      <c r="Q206" t="s">
        <v>37</v>
      </c>
      <c r="R206" t="s">
        <v>38</v>
      </c>
      <c r="S206" t="s">
        <v>4191</v>
      </c>
      <c r="T206" t="s">
        <v>4190</v>
      </c>
      <c r="Y206" t="s">
        <v>44</v>
      </c>
    </row>
    <row r="207" spans="1:25" x14ac:dyDescent="0.25">
      <c r="A207" t="s">
        <v>49</v>
      </c>
      <c r="B207" t="s">
        <v>3388</v>
      </c>
      <c r="C207" t="s">
        <v>4189</v>
      </c>
      <c r="D207" t="s">
        <v>4188</v>
      </c>
      <c r="E207">
        <v>605</v>
      </c>
      <c r="F207" t="s">
        <v>4187</v>
      </c>
      <c r="G207" t="s">
        <v>4186</v>
      </c>
      <c r="H207" t="s">
        <v>4185</v>
      </c>
      <c r="I207">
        <v>1</v>
      </c>
      <c r="J207">
        <v>0</v>
      </c>
      <c r="K207">
        <v>0</v>
      </c>
      <c r="L207">
        <v>15.6</v>
      </c>
      <c r="M207" t="s">
        <v>3389</v>
      </c>
      <c r="N207" t="s">
        <v>767</v>
      </c>
      <c r="O207" t="s">
        <v>768</v>
      </c>
      <c r="P207" t="s">
        <v>3390</v>
      </c>
      <c r="Q207" t="s">
        <v>37</v>
      </c>
      <c r="R207" t="s">
        <v>38</v>
      </c>
      <c r="S207" t="s">
        <v>3391</v>
      </c>
      <c r="T207" t="s">
        <v>3392</v>
      </c>
      <c r="Y207" t="s">
        <v>44</v>
      </c>
    </row>
    <row r="209" spans="7:13" x14ac:dyDescent="0.25">
      <c r="I209" s="1">
        <f>SUM(I2:I208)</f>
        <v>234</v>
      </c>
    </row>
    <row r="210" spans="7:13" x14ac:dyDescent="0.25">
      <c r="G210" t="s">
        <v>6277</v>
      </c>
      <c r="I210" s="3">
        <v>1066</v>
      </c>
      <c r="M210" t="s">
        <v>6278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58"/>
  <sheetViews>
    <sheetView workbookViewId="0">
      <selection activeCell="S1" sqref="A1:S1048576"/>
    </sheetView>
  </sheetViews>
  <sheetFormatPr defaultRowHeight="15" x14ac:dyDescent="0.25"/>
  <cols>
    <col min="1" max="1" width="17.28515625" customWidth="1"/>
    <col min="2" max="2" width="36.7109375" bestFit="1" customWidth="1"/>
    <col min="3" max="3" width="18.28515625" customWidth="1"/>
    <col min="4" max="4" width="12.28515625" customWidth="1"/>
    <col min="5" max="5" width="13" customWidth="1"/>
    <col min="6" max="6" width="15.140625" customWidth="1"/>
    <col min="7" max="7" width="12.5703125" bestFit="1" customWidth="1"/>
    <col min="8" max="8" width="18" customWidth="1"/>
    <col min="9" max="9" width="14.7109375" bestFit="1" customWidth="1"/>
    <col min="10" max="10" width="12.28515625" customWidth="1"/>
    <col min="11" max="11" width="14.5703125" customWidth="1"/>
    <col min="12" max="12" width="17.140625" customWidth="1"/>
    <col min="13" max="13" width="23.28515625" bestFit="1" customWidth="1"/>
    <col min="14" max="14" width="13.42578125" bestFit="1" customWidth="1"/>
    <col min="15" max="15" width="15.42578125" bestFit="1" customWidth="1"/>
    <col min="16" max="16" width="10.28515625" bestFit="1" customWidth="1"/>
    <col min="17" max="17" width="17.7109375" bestFit="1" customWidth="1"/>
    <col min="18" max="18" width="22" customWidth="1"/>
    <col min="19" max="19" width="63.7109375" bestFit="1" customWidth="1"/>
    <col min="20" max="20" width="26.85546875" bestFit="1" customWidth="1"/>
    <col min="21" max="21" width="94.5703125" bestFit="1" customWidth="1"/>
    <col min="22" max="22" width="29.5703125" bestFit="1" customWidth="1"/>
    <col min="23" max="23" width="11.5703125" bestFit="1" customWidth="1"/>
    <col min="24" max="24" width="114" bestFit="1" customWidth="1"/>
    <col min="25" max="25" width="15.42578125" bestFit="1" customWidth="1"/>
    <col min="26" max="26" width="9.85546875" bestFit="1" customWidth="1"/>
  </cols>
  <sheetData>
    <row r="1" spans="1:26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x14ac:dyDescent="0.25">
      <c r="A2" t="s">
        <v>49</v>
      </c>
      <c r="B2" t="s">
        <v>335</v>
      </c>
      <c r="C2" t="s">
        <v>67</v>
      </c>
      <c r="D2" t="s">
        <v>336</v>
      </c>
      <c r="E2" t="s">
        <v>337</v>
      </c>
      <c r="F2" t="s">
        <v>336</v>
      </c>
      <c r="G2" t="s">
        <v>338</v>
      </c>
      <c r="H2" t="s">
        <v>339</v>
      </c>
      <c r="I2">
        <v>1</v>
      </c>
      <c r="J2">
        <v>0</v>
      </c>
      <c r="K2">
        <v>0</v>
      </c>
      <c r="L2">
        <v>22.9</v>
      </c>
      <c r="M2" t="s">
        <v>340</v>
      </c>
      <c r="N2" t="s">
        <v>197</v>
      </c>
      <c r="O2" t="s">
        <v>198</v>
      </c>
      <c r="P2" t="s">
        <v>341</v>
      </c>
      <c r="Q2" t="s">
        <v>37</v>
      </c>
      <c r="R2" t="s">
        <v>38</v>
      </c>
      <c r="Y2" t="s">
        <v>44</v>
      </c>
    </row>
    <row r="3" spans="1:26" x14ac:dyDescent="0.25">
      <c r="A3" t="s">
        <v>49</v>
      </c>
      <c r="B3" t="s">
        <v>342</v>
      </c>
      <c r="C3" t="s">
        <v>67</v>
      </c>
      <c r="D3" t="s">
        <v>336</v>
      </c>
      <c r="E3" t="s">
        <v>343</v>
      </c>
      <c r="F3" t="s">
        <v>336</v>
      </c>
      <c r="G3" t="s">
        <v>344</v>
      </c>
      <c r="H3" t="s">
        <v>339</v>
      </c>
      <c r="I3">
        <v>1</v>
      </c>
      <c r="J3">
        <v>0</v>
      </c>
      <c r="K3">
        <v>0</v>
      </c>
      <c r="L3">
        <v>15.6</v>
      </c>
      <c r="M3" t="s">
        <v>345</v>
      </c>
      <c r="N3" t="s">
        <v>189</v>
      </c>
      <c r="O3" t="s">
        <v>190</v>
      </c>
      <c r="P3" t="s">
        <v>346</v>
      </c>
      <c r="Q3" t="s">
        <v>37</v>
      </c>
      <c r="R3" t="s">
        <v>38</v>
      </c>
      <c r="U3" t="s">
        <v>347</v>
      </c>
      <c r="V3" t="s">
        <v>348</v>
      </c>
      <c r="Y3" t="s">
        <v>44</v>
      </c>
    </row>
    <row r="4" spans="1:26" x14ac:dyDescent="0.25">
      <c r="A4" t="s">
        <v>49</v>
      </c>
      <c r="B4" t="s">
        <v>349</v>
      </c>
      <c r="C4" t="s">
        <v>67</v>
      </c>
      <c r="D4" t="s">
        <v>336</v>
      </c>
      <c r="E4" t="s">
        <v>337</v>
      </c>
      <c r="F4" t="s">
        <v>336</v>
      </c>
      <c r="G4" t="s">
        <v>338</v>
      </c>
      <c r="H4" t="s">
        <v>339</v>
      </c>
      <c r="I4">
        <v>1</v>
      </c>
      <c r="J4">
        <v>0</v>
      </c>
      <c r="K4">
        <v>0</v>
      </c>
      <c r="L4">
        <v>21</v>
      </c>
      <c r="M4" t="s">
        <v>350</v>
      </c>
      <c r="N4" t="s">
        <v>351</v>
      </c>
      <c r="O4" t="s">
        <v>352</v>
      </c>
      <c r="P4">
        <v>19428</v>
      </c>
      <c r="Q4" t="s">
        <v>37</v>
      </c>
      <c r="R4" t="s">
        <v>38</v>
      </c>
      <c r="Y4" t="s">
        <v>44</v>
      </c>
    </row>
    <row r="5" spans="1:26" x14ac:dyDescent="0.25">
      <c r="A5" t="s">
        <v>49</v>
      </c>
      <c r="B5" t="s">
        <v>353</v>
      </c>
      <c r="C5" t="s">
        <v>67</v>
      </c>
      <c r="D5" t="s">
        <v>336</v>
      </c>
      <c r="E5" t="s">
        <v>337</v>
      </c>
      <c r="F5" t="s">
        <v>336</v>
      </c>
      <c r="G5" t="s">
        <v>338</v>
      </c>
      <c r="H5" t="s">
        <v>339</v>
      </c>
      <c r="I5">
        <v>1</v>
      </c>
      <c r="J5">
        <v>0</v>
      </c>
      <c r="K5">
        <v>0</v>
      </c>
      <c r="L5">
        <v>26.2</v>
      </c>
      <c r="M5" t="s">
        <v>261</v>
      </c>
      <c r="N5" t="s">
        <v>182</v>
      </c>
      <c r="O5" t="s">
        <v>183</v>
      </c>
      <c r="P5" t="s">
        <v>354</v>
      </c>
      <c r="Q5" t="s">
        <v>37</v>
      </c>
      <c r="R5" t="s">
        <v>38</v>
      </c>
      <c r="Y5" t="s">
        <v>44</v>
      </c>
    </row>
    <row r="6" spans="1:26" x14ac:dyDescent="0.25">
      <c r="A6" t="s">
        <v>26</v>
      </c>
      <c r="B6" t="s">
        <v>355</v>
      </c>
      <c r="C6" t="s">
        <v>67</v>
      </c>
      <c r="D6" t="s">
        <v>336</v>
      </c>
      <c r="E6" t="s">
        <v>337</v>
      </c>
      <c r="F6" t="s">
        <v>336</v>
      </c>
      <c r="G6" t="s">
        <v>338</v>
      </c>
      <c r="H6" t="s">
        <v>339</v>
      </c>
      <c r="I6">
        <v>1</v>
      </c>
      <c r="J6">
        <v>0</v>
      </c>
      <c r="K6">
        <v>0</v>
      </c>
      <c r="L6">
        <v>22.7</v>
      </c>
      <c r="M6" t="s">
        <v>356</v>
      </c>
      <c r="P6">
        <v>8302</v>
      </c>
      <c r="Q6" t="s">
        <v>357</v>
      </c>
      <c r="R6" t="s">
        <v>358</v>
      </c>
      <c r="S6" t="s">
        <v>359</v>
      </c>
      <c r="T6">
        <f>41-58-310-3235</f>
        <v>-3562</v>
      </c>
      <c r="U6" t="s">
        <v>360</v>
      </c>
      <c r="V6" t="s">
        <v>361</v>
      </c>
      <c r="W6">
        <v>2007</v>
      </c>
      <c r="X6" t="s">
        <v>362</v>
      </c>
      <c r="Y6" t="s">
        <v>44</v>
      </c>
    </row>
    <row r="7" spans="1:26" x14ac:dyDescent="0.25">
      <c r="A7" t="s">
        <v>49</v>
      </c>
      <c r="B7" t="s">
        <v>363</v>
      </c>
      <c r="C7" t="s">
        <v>67</v>
      </c>
      <c r="D7" t="s">
        <v>336</v>
      </c>
      <c r="E7" t="s">
        <v>337</v>
      </c>
      <c r="F7" t="s">
        <v>336</v>
      </c>
      <c r="G7" t="s">
        <v>338</v>
      </c>
      <c r="H7" t="s">
        <v>339</v>
      </c>
      <c r="I7">
        <v>1</v>
      </c>
      <c r="J7">
        <v>0</v>
      </c>
      <c r="K7">
        <v>0</v>
      </c>
      <c r="L7">
        <v>24.5</v>
      </c>
      <c r="M7" t="s">
        <v>193</v>
      </c>
      <c r="N7" t="s">
        <v>182</v>
      </c>
      <c r="O7" t="s">
        <v>183</v>
      </c>
      <c r="Q7" t="s">
        <v>37</v>
      </c>
      <c r="R7" t="s">
        <v>38</v>
      </c>
      <c r="Y7" t="s">
        <v>44</v>
      </c>
    </row>
    <row r="8" spans="1:26" x14ac:dyDescent="0.25">
      <c r="A8" t="s">
        <v>49</v>
      </c>
      <c r="B8" t="s">
        <v>364</v>
      </c>
      <c r="C8" t="s">
        <v>67</v>
      </c>
      <c r="D8" t="s">
        <v>336</v>
      </c>
      <c r="E8" t="s">
        <v>71</v>
      </c>
      <c r="F8" t="s">
        <v>336</v>
      </c>
      <c r="G8" t="s">
        <v>336</v>
      </c>
      <c r="H8" t="s">
        <v>339</v>
      </c>
      <c r="I8">
        <v>1</v>
      </c>
      <c r="J8">
        <v>0</v>
      </c>
      <c r="K8">
        <v>0</v>
      </c>
      <c r="L8">
        <v>29.4</v>
      </c>
      <c r="M8" t="s">
        <v>365</v>
      </c>
      <c r="N8" t="s">
        <v>123</v>
      </c>
      <c r="O8" t="s">
        <v>124</v>
      </c>
      <c r="P8">
        <v>95492</v>
      </c>
      <c r="Q8" t="s">
        <v>37</v>
      </c>
      <c r="R8" t="s">
        <v>38</v>
      </c>
      <c r="Y8" t="s">
        <v>44</v>
      </c>
    </row>
    <row r="9" spans="1:26" x14ac:dyDescent="0.25">
      <c r="A9" t="s">
        <v>49</v>
      </c>
      <c r="B9" t="s">
        <v>366</v>
      </c>
      <c r="C9" t="s">
        <v>67</v>
      </c>
      <c r="D9" t="s">
        <v>336</v>
      </c>
      <c r="E9" t="s">
        <v>71</v>
      </c>
      <c r="F9" t="s">
        <v>336</v>
      </c>
      <c r="G9" t="s">
        <v>336</v>
      </c>
      <c r="H9" t="s">
        <v>339</v>
      </c>
      <c r="I9">
        <v>1</v>
      </c>
      <c r="J9">
        <v>0</v>
      </c>
      <c r="K9">
        <v>0</v>
      </c>
      <c r="L9">
        <v>34.200000000000003</v>
      </c>
      <c r="M9" t="s">
        <v>213</v>
      </c>
      <c r="N9" t="s">
        <v>35</v>
      </c>
      <c r="O9" t="s">
        <v>36</v>
      </c>
      <c r="P9">
        <v>33607</v>
      </c>
      <c r="Q9" t="s">
        <v>37</v>
      </c>
      <c r="R9" t="s">
        <v>38</v>
      </c>
      <c r="U9" t="s">
        <v>367</v>
      </c>
      <c r="V9" t="s">
        <v>368</v>
      </c>
      <c r="Y9" t="s">
        <v>44</v>
      </c>
    </row>
    <row r="10" spans="1:26" x14ac:dyDescent="0.25">
      <c r="A10" t="s">
        <v>49</v>
      </c>
      <c r="B10" t="s">
        <v>369</v>
      </c>
      <c r="C10" t="s">
        <v>67</v>
      </c>
      <c r="D10" t="s">
        <v>336</v>
      </c>
      <c r="E10" t="s">
        <v>71</v>
      </c>
      <c r="F10" t="s">
        <v>336</v>
      </c>
      <c r="G10" t="s">
        <v>336</v>
      </c>
      <c r="H10" t="s">
        <v>339</v>
      </c>
      <c r="I10">
        <v>1</v>
      </c>
      <c r="J10">
        <v>0</v>
      </c>
      <c r="K10">
        <v>0</v>
      </c>
      <c r="L10">
        <v>32.700000000000003</v>
      </c>
      <c r="M10" t="s">
        <v>318</v>
      </c>
      <c r="N10" t="s">
        <v>319</v>
      </c>
      <c r="O10" t="s">
        <v>320</v>
      </c>
      <c r="P10">
        <v>28210</v>
      </c>
      <c r="Q10" t="s">
        <v>37</v>
      </c>
      <c r="R10" t="s">
        <v>38</v>
      </c>
      <c r="Y10" t="s">
        <v>44</v>
      </c>
    </row>
    <row r="11" spans="1:26" x14ac:dyDescent="0.25">
      <c r="A11" t="s">
        <v>49</v>
      </c>
      <c r="B11" t="s">
        <v>370</v>
      </c>
      <c r="C11" t="s">
        <v>67</v>
      </c>
      <c r="D11" t="s">
        <v>336</v>
      </c>
      <c r="E11" t="s">
        <v>71</v>
      </c>
      <c r="F11" t="s">
        <v>336</v>
      </c>
      <c r="G11" t="s">
        <v>336</v>
      </c>
      <c r="H11" t="s">
        <v>339</v>
      </c>
      <c r="I11">
        <v>2</v>
      </c>
      <c r="J11">
        <v>0</v>
      </c>
      <c r="K11">
        <v>0</v>
      </c>
      <c r="L11">
        <v>33.1</v>
      </c>
      <c r="M11" t="s">
        <v>166</v>
      </c>
      <c r="O11" t="s">
        <v>371</v>
      </c>
      <c r="P11">
        <v>23602</v>
      </c>
      <c r="Q11" t="s">
        <v>37</v>
      </c>
      <c r="R11" t="s">
        <v>38</v>
      </c>
      <c r="S11" t="s">
        <v>372</v>
      </c>
      <c r="V11" t="s">
        <v>373</v>
      </c>
      <c r="Y11" t="s">
        <v>44</v>
      </c>
    </row>
    <row r="12" spans="1:26" x14ac:dyDescent="0.25">
      <c r="A12" t="s">
        <v>49</v>
      </c>
      <c r="B12" t="s">
        <v>370</v>
      </c>
      <c r="C12" t="s">
        <v>67</v>
      </c>
      <c r="D12" t="s">
        <v>336</v>
      </c>
      <c r="E12" t="s">
        <v>337</v>
      </c>
      <c r="F12" t="s">
        <v>336</v>
      </c>
      <c r="G12" t="s">
        <v>338</v>
      </c>
      <c r="H12" t="s">
        <v>339</v>
      </c>
      <c r="I12">
        <v>1</v>
      </c>
      <c r="J12">
        <v>0</v>
      </c>
      <c r="K12">
        <v>0</v>
      </c>
      <c r="L12">
        <v>26.5</v>
      </c>
      <c r="M12" t="s">
        <v>166</v>
      </c>
      <c r="O12" t="s">
        <v>371</v>
      </c>
      <c r="P12">
        <v>23602</v>
      </c>
      <c r="Q12" t="s">
        <v>37</v>
      </c>
      <c r="R12" t="s">
        <v>38</v>
      </c>
      <c r="S12" t="s">
        <v>372</v>
      </c>
      <c r="V12" t="s">
        <v>373</v>
      </c>
      <c r="Y12" t="s">
        <v>44</v>
      </c>
    </row>
    <row r="13" spans="1:26" x14ac:dyDescent="0.25">
      <c r="A13" t="s">
        <v>49</v>
      </c>
      <c r="B13" t="s">
        <v>374</v>
      </c>
      <c r="C13" t="s">
        <v>67</v>
      </c>
      <c r="D13" t="s">
        <v>336</v>
      </c>
      <c r="E13" t="s">
        <v>337</v>
      </c>
      <c r="F13" t="s">
        <v>336</v>
      </c>
      <c r="G13" t="s">
        <v>338</v>
      </c>
      <c r="H13" t="s">
        <v>339</v>
      </c>
      <c r="I13">
        <v>1</v>
      </c>
      <c r="J13">
        <v>0</v>
      </c>
      <c r="K13">
        <v>0</v>
      </c>
      <c r="L13">
        <v>25.6</v>
      </c>
      <c r="M13" t="s">
        <v>375</v>
      </c>
      <c r="O13" t="s">
        <v>376</v>
      </c>
      <c r="P13" t="s">
        <v>377</v>
      </c>
      <c r="Q13" t="s">
        <v>37</v>
      </c>
      <c r="R13" t="s">
        <v>38</v>
      </c>
      <c r="Y13" t="s">
        <v>44</v>
      </c>
    </row>
    <row r="14" spans="1:26" x14ac:dyDescent="0.25">
      <c r="A14" t="s">
        <v>49</v>
      </c>
      <c r="B14" t="s">
        <v>378</v>
      </c>
      <c r="C14" t="s">
        <v>67</v>
      </c>
      <c r="D14" t="s">
        <v>336</v>
      </c>
      <c r="E14" t="s">
        <v>379</v>
      </c>
      <c r="F14" t="s">
        <v>336</v>
      </c>
      <c r="G14" t="s">
        <v>380</v>
      </c>
      <c r="H14" t="s">
        <v>339</v>
      </c>
      <c r="I14">
        <v>1</v>
      </c>
      <c r="J14">
        <v>0</v>
      </c>
      <c r="K14">
        <v>0</v>
      </c>
      <c r="L14">
        <v>17.899999999999999</v>
      </c>
      <c r="M14" t="s">
        <v>381</v>
      </c>
      <c r="Q14" t="s">
        <v>382</v>
      </c>
      <c r="R14" t="s">
        <v>383</v>
      </c>
      <c r="Y14" t="s">
        <v>44</v>
      </c>
    </row>
    <row r="15" spans="1:26" x14ac:dyDescent="0.25">
      <c r="A15" t="s">
        <v>49</v>
      </c>
      <c r="B15" t="s">
        <v>384</v>
      </c>
      <c r="C15" t="s">
        <v>67</v>
      </c>
      <c r="D15" t="s">
        <v>336</v>
      </c>
      <c r="E15" t="s">
        <v>337</v>
      </c>
      <c r="F15" t="s">
        <v>336</v>
      </c>
      <c r="G15" t="s">
        <v>338</v>
      </c>
      <c r="H15" t="s">
        <v>339</v>
      </c>
      <c r="I15">
        <v>1</v>
      </c>
      <c r="J15">
        <v>0</v>
      </c>
      <c r="K15">
        <v>0</v>
      </c>
      <c r="L15">
        <v>29.3</v>
      </c>
      <c r="M15" t="s">
        <v>385</v>
      </c>
      <c r="N15" t="s">
        <v>386</v>
      </c>
      <c r="O15" t="s">
        <v>387</v>
      </c>
      <c r="P15">
        <v>55107</v>
      </c>
      <c r="Q15" t="s">
        <v>37</v>
      </c>
      <c r="R15" t="s">
        <v>38</v>
      </c>
      <c r="S15" t="s">
        <v>388</v>
      </c>
      <c r="Y15" t="s">
        <v>44</v>
      </c>
    </row>
    <row r="16" spans="1:26" x14ac:dyDescent="0.25">
      <c r="A16" t="s">
        <v>49</v>
      </c>
      <c r="B16" t="s">
        <v>389</v>
      </c>
      <c r="C16" t="s">
        <v>67</v>
      </c>
      <c r="D16" t="s">
        <v>336</v>
      </c>
      <c r="E16" t="s">
        <v>71</v>
      </c>
      <c r="F16" t="s">
        <v>336</v>
      </c>
      <c r="G16" t="s">
        <v>336</v>
      </c>
      <c r="H16" t="s">
        <v>339</v>
      </c>
      <c r="I16">
        <v>1</v>
      </c>
      <c r="J16">
        <v>0</v>
      </c>
      <c r="K16">
        <v>0</v>
      </c>
      <c r="L16">
        <v>28.6</v>
      </c>
      <c r="M16" t="s">
        <v>390</v>
      </c>
      <c r="N16" t="s">
        <v>123</v>
      </c>
      <c r="O16" t="s">
        <v>124</v>
      </c>
      <c r="P16" t="s">
        <v>391</v>
      </c>
      <c r="Q16" t="s">
        <v>37</v>
      </c>
      <c r="R16" t="s">
        <v>38</v>
      </c>
      <c r="S16" t="s">
        <v>392</v>
      </c>
      <c r="Y16" t="s">
        <v>44</v>
      </c>
    </row>
    <row r="17" spans="1:25" x14ac:dyDescent="0.25">
      <c r="A17" t="s">
        <v>49</v>
      </c>
      <c r="B17" t="s">
        <v>393</v>
      </c>
      <c r="C17" t="s">
        <v>67</v>
      </c>
      <c r="D17" t="s">
        <v>336</v>
      </c>
      <c r="E17" t="s">
        <v>337</v>
      </c>
      <c r="F17" t="s">
        <v>336</v>
      </c>
      <c r="G17" t="s">
        <v>338</v>
      </c>
      <c r="H17" t="s">
        <v>339</v>
      </c>
      <c r="I17">
        <v>1</v>
      </c>
      <c r="J17">
        <v>0</v>
      </c>
      <c r="K17">
        <v>0</v>
      </c>
      <c r="L17">
        <v>22.8</v>
      </c>
      <c r="M17" t="s">
        <v>394</v>
      </c>
      <c r="N17" t="s">
        <v>395</v>
      </c>
      <c r="O17" t="s">
        <v>396</v>
      </c>
      <c r="P17" t="s">
        <v>397</v>
      </c>
      <c r="Q17" t="s">
        <v>37</v>
      </c>
      <c r="R17" t="s">
        <v>38</v>
      </c>
      <c r="Y17" t="s">
        <v>44</v>
      </c>
    </row>
    <row r="18" spans="1:25" x14ac:dyDescent="0.25">
      <c r="A18" t="s">
        <v>49</v>
      </c>
      <c r="B18" t="s">
        <v>398</v>
      </c>
      <c r="C18" t="s">
        <v>67</v>
      </c>
      <c r="D18" t="s">
        <v>336</v>
      </c>
      <c r="E18" t="s">
        <v>71</v>
      </c>
      <c r="F18" t="s">
        <v>336</v>
      </c>
      <c r="G18" t="s">
        <v>336</v>
      </c>
      <c r="H18" t="s">
        <v>339</v>
      </c>
      <c r="I18">
        <v>1</v>
      </c>
      <c r="J18">
        <v>0</v>
      </c>
      <c r="K18">
        <v>0</v>
      </c>
      <c r="L18">
        <v>29.1</v>
      </c>
      <c r="M18" t="s">
        <v>399</v>
      </c>
      <c r="N18" t="s">
        <v>395</v>
      </c>
      <c r="O18" t="s">
        <v>396</v>
      </c>
      <c r="P18">
        <v>968</v>
      </c>
      <c r="Q18" t="s">
        <v>37</v>
      </c>
      <c r="R18" t="s">
        <v>38</v>
      </c>
      <c r="S18" t="s">
        <v>400</v>
      </c>
      <c r="V18" t="s">
        <v>401</v>
      </c>
      <c r="Y18" t="s">
        <v>44</v>
      </c>
    </row>
    <row r="19" spans="1:25" x14ac:dyDescent="0.25">
      <c r="A19" t="s">
        <v>49</v>
      </c>
      <c r="B19" t="s">
        <v>402</v>
      </c>
      <c r="C19" t="s">
        <v>67</v>
      </c>
      <c r="D19" t="s">
        <v>336</v>
      </c>
      <c r="E19" t="s">
        <v>337</v>
      </c>
      <c r="F19" t="s">
        <v>336</v>
      </c>
      <c r="G19" t="s">
        <v>338</v>
      </c>
      <c r="H19" t="s">
        <v>339</v>
      </c>
      <c r="I19">
        <v>1</v>
      </c>
      <c r="J19">
        <v>0</v>
      </c>
      <c r="K19">
        <v>0</v>
      </c>
      <c r="L19">
        <v>19.2</v>
      </c>
      <c r="M19" t="s">
        <v>403</v>
      </c>
      <c r="N19" t="s">
        <v>135</v>
      </c>
      <c r="O19" t="s">
        <v>136</v>
      </c>
      <c r="P19">
        <v>2110</v>
      </c>
      <c r="Q19" t="s">
        <v>37</v>
      </c>
      <c r="R19" t="s">
        <v>38</v>
      </c>
      <c r="Y19" t="s">
        <v>44</v>
      </c>
    </row>
    <row r="20" spans="1:25" x14ac:dyDescent="0.25">
      <c r="A20" t="s">
        <v>49</v>
      </c>
      <c r="B20" t="s">
        <v>404</v>
      </c>
      <c r="C20" t="s">
        <v>67</v>
      </c>
      <c r="D20" t="s">
        <v>336</v>
      </c>
      <c r="E20" t="s">
        <v>337</v>
      </c>
      <c r="F20" t="s">
        <v>336</v>
      </c>
      <c r="G20" t="s">
        <v>338</v>
      </c>
      <c r="H20" t="s">
        <v>339</v>
      </c>
      <c r="I20">
        <v>1</v>
      </c>
      <c r="J20">
        <v>0</v>
      </c>
      <c r="K20">
        <v>0</v>
      </c>
      <c r="L20">
        <v>20.8</v>
      </c>
      <c r="M20" t="s">
        <v>123</v>
      </c>
      <c r="N20" t="s">
        <v>405</v>
      </c>
      <c r="O20" t="s">
        <v>406</v>
      </c>
      <c r="P20" t="s">
        <v>407</v>
      </c>
      <c r="Q20" t="s">
        <v>37</v>
      </c>
      <c r="R20" t="s">
        <v>38</v>
      </c>
      <c r="S20" t="s">
        <v>408</v>
      </c>
      <c r="T20" t="s">
        <v>409</v>
      </c>
      <c r="V20" t="s">
        <v>410</v>
      </c>
      <c r="Y20" t="s">
        <v>44</v>
      </c>
    </row>
    <row r="21" spans="1:25" x14ac:dyDescent="0.25">
      <c r="A21" t="s">
        <v>49</v>
      </c>
      <c r="B21" t="s">
        <v>411</v>
      </c>
      <c r="C21" t="s">
        <v>67</v>
      </c>
      <c r="D21" t="s">
        <v>336</v>
      </c>
      <c r="E21" t="s">
        <v>337</v>
      </c>
      <c r="F21" t="s">
        <v>336</v>
      </c>
      <c r="G21" t="s">
        <v>338</v>
      </c>
      <c r="H21" t="s">
        <v>339</v>
      </c>
      <c r="I21">
        <v>1</v>
      </c>
      <c r="J21">
        <v>0</v>
      </c>
      <c r="K21">
        <v>0</v>
      </c>
      <c r="L21">
        <v>23.4</v>
      </c>
      <c r="M21" t="s">
        <v>412</v>
      </c>
      <c r="N21" t="s">
        <v>80</v>
      </c>
      <c r="O21" t="s">
        <v>413</v>
      </c>
      <c r="P21">
        <v>98040</v>
      </c>
      <c r="Q21" t="s">
        <v>37</v>
      </c>
      <c r="R21" t="s">
        <v>38</v>
      </c>
      <c r="Y21" t="s">
        <v>44</v>
      </c>
    </row>
    <row r="22" spans="1:25" x14ac:dyDescent="0.25">
      <c r="A22" t="s">
        <v>49</v>
      </c>
      <c r="B22" t="s">
        <v>414</v>
      </c>
      <c r="C22" t="s">
        <v>67</v>
      </c>
      <c r="D22" t="s">
        <v>336</v>
      </c>
      <c r="E22" t="s">
        <v>71</v>
      </c>
      <c r="F22" t="s">
        <v>336</v>
      </c>
      <c r="G22" t="s">
        <v>336</v>
      </c>
      <c r="H22" t="s">
        <v>339</v>
      </c>
      <c r="I22">
        <v>1</v>
      </c>
      <c r="J22">
        <v>0</v>
      </c>
      <c r="K22">
        <v>0</v>
      </c>
      <c r="L22">
        <v>30.5</v>
      </c>
      <c r="M22" t="s">
        <v>193</v>
      </c>
      <c r="N22" t="s">
        <v>277</v>
      </c>
      <c r="O22" t="s">
        <v>278</v>
      </c>
      <c r="Q22" t="s">
        <v>37</v>
      </c>
      <c r="R22" t="s">
        <v>38</v>
      </c>
      <c r="Y22" t="s">
        <v>44</v>
      </c>
    </row>
    <row r="23" spans="1:25" x14ac:dyDescent="0.25">
      <c r="A23" t="s">
        <v>49</v>
      </c>
      <c r="B23" t="s">
        <v>415</v>
      </c>
      <c r="C23" t="s">
        <v>67</v>
      </c>
      <c r="D23" t="s">
        <v>336</v>
      </c>
      <c r="E23" t="s">
        <v>337</v>
      </c>
      <c r="F23" t="s">
        <v>336</v>
      </c>
      <c r="G23" t="s">
        <v>338</v>
      </c>
      <c r="H23" t="s">
        <v>339</v>
      </c>
      <c r="I23">
        <v>1</v>
      </c>
      <c r="J23">
        <v>0</v>
      </c>
      <c r="K23">
        <v>0</v>
      </c>
      <c r="L23">
        <v>26.9</v>
      </c>
      <c r="M23" t="s">
        <v>416</v>
      </c>
      <c r="N23" t="s">
        <v>405</v>
      </c>
      <c r="O23" t="s">
        <v>406</v>
      </c>
      <c r="P23">
        <v>21204</v>
      </c>
      <c r="Q23" t="s">
        <v>37</v>
      </c>
      <c r="R23" t="s">
        <v>38</v>
      </c>
      <c r="S23" t="s">
        <v>417</v>
      </c>
      <c r="Y23" t="s">
        <v>44</v>
      </c>
    </row>
    <row r="24" spans="1:25" x14ac:dyDescent="0.25">
      <c r="A24" t="s">
        <v>49</v>
      </c>
      <c r="B24" t="s">
        <v>418</v>
      </c>
      <c r="C24" t="s">
        <v>67</v>
      </c>
      <c r="D24" t="s">
        <v>336</v>
      </c>
      <c r="E24" t="s">
        <v>337</v>
      </c>
      <c r="F24" t="s">
        <v>336</v>
      </c>
      <c r="G24" t="s">
        <v>338</v>
      </c>
      <c r="H24" t="s">
        <v>339</v>
      </c>
      <c r="I24">
        <v>1</v>
      </c>
      <c r="J24">
        <v>0</v>
      </c>
      <c r="K24">
        <v>0</v>
      </c>
      <c r="L24">
        <v>24.7</v>
      </c>
      <c r="M24" t="s">
        <v>193</v>
      </c>
      <c r="N24" t="s">
        <v>128</v>
      </c>
      <c r="O24" t="s">
        <v>129</v>
      </c>
      <c r="Q24" t="s">
        <v>37</v>
      </c>
      <c r="R24" t="s">
        <v>38</v>
      </c>
      <c r="Y24" t="s">
        <v>44</v>
      </c>
    </row>
    <row r="25" spans="1:25" x14ac:dyDescent="0.25">
      <c r="A25" t="s">
        <v>49</v>
      </c>
      <c r="B25" t="s">
        <v>419</v>
      </c>
      <c r="C25" t="s">
        <v>67</v>
      </c>
      <c r="D25" t="s">
        <v>336</v>
      </c>
      <c r="E25" t="s">
        <v>337</v>
      </c>
      <c r="F25" t="s">
        <v>336</v>
      </c>
      <c r="G25" t="s">
        <v>338</v>
      </c>
      <c r="H25" t="s">
        <v>339</v>
      </c>
      <c r="I25">
        <v>1</v>
      </c>
      <c r="J25">
        <v>0</v>
      </c>
      <c r="K25">
        <v>0</v>
      </c>
      <c r="L25">
        <v>26.1</v>
      </c>
      <c r="M25" t="s">
        <v>420</v>
      </c>
      <c r="O25" t="s">
        <v>421</v>
      </c>
      <c r="P25" t="s">
        <v>422</v>
      </c>
      <c r="Q25" t="s">
        <v>37</v>
      </c>
      <c r="R25" t="s">
        <v>38</v>
      </c>
      <c r="Y25" t="s">
        <v>44</v>
      </c>
    </row>
    <row r="26" spans="1:25" x14ac:dyDescent="0.25">
      <c r="A26" t="s">
        <v>49</v>
      </c>
      <c r="B26" t="s">
        <v>423</v>
      </c>
      <c r="C26" t="s">
        <v>67</v>
      </c>
      <c r="D26" t="s">
        <v>336</v>
      </c>
      <c r="E26" t="s">
        <v>71</v>
      </c>
      <c r="F26" t="s">
        <v>336</v>
      </c>
      <c r="G26" t="s">
        <v>336</v>
      </c>
      <c r="H26" t="s">
        <v>339</v>
      </c>
      <c r="I26">
        <v>1</v>
      </c>
      <c r="J26">
        <v>0</v>
      </c>
      <c r="K26">
        <v>0</v>
      </c>
      <c r="L26">
        <v>30.8</v>
      </c>
      <c r="M26" t="s">
        <v>424</v>
      </c>
      <c r="N26" t="s">
        <v>255</v>
      </c>
      <c r="O26" t="s">
        <v>256</v>
      </c>
      <c r="P26">
        <v>89703</v>
      </c>
      <c r="Q26" t="s">
        <v>37</v>
      </c>
      <c r="R26" t="s">
        <v>38</v>
      </c>
      <c r="Y26" t="s">
        <v>44</v>
      </c>
    </row>
    <row r="27" spans="1:25" x14ac:dyDescent="0.25">
      <c r="A27" t="s">
        <v>49</v>
      </c>
      <c r="B27" t="s">
        <v>425</v>
      </c>
      <c r="C27" t="s">
        <v>67</v>
      </c>
      <c r="D27" t="s">
        <v>336</v>
      </c>
      <c r="E27" t="s">
        <v>71</v>
      </c>
      <c r="F27" t="s">
        <v>336</v>
      </c>
      <c r="G27" t="s">
        <v>336</v>
      </c>
      <c r="H27" t="s">
        <v>339</v>
      </c>
      <c r="I27">
        <v>1</v>
      </c>
      <c r="J27">
        <v>0</v>
      </c>
      <c r="K27">
        <v>0</v>
      </c>
      <c r="L27">
        <v>30.2</v>
      </c>
      <c r="M27" t="s">
        <v>426</v>
      </c>
      <c r="O27" t="s">
        <v>427</v>
      </c>
      <c r="P27" t="s">
        <v>428</v>
      </c>
      <c r="Q27" t="s">
        <v>37</v>
      </c>
      <c r="R27" t="s">
        <v>38</v>
      </c>
      <c r="Y27" t="s">
        <v>44</v>
      </c>
    </row>
    <row r="28" spans="1:25" x14ac:dyDescent="0.25">
      <c r="A28" t="s">
        <v>49</v>
      </c>
      <c r="B28" t="s">
        <v>429</v>
      </c>
      <c r="C28" t="s">
        <v>67</v>
      </c>
      <c r="D28" t="s">
        <v>336</v>
      </c>
      <c r="E28" t="s">
        <v>379</v>
      </c>
      <c r="F28" t="s">
        <v>336</v>
      </c>
      <c r="G28" t="s">
        <v>380</v>
      </c>
      <c r="H28" t="s">
        <v>339</v>
      </c>
      <c r="I28">
        <v>1</v>
      </c>
      <c r="J28">
        <v>0</v>
      </c>
      <c r="K28">
        <v>0</v>
      </c>
      <c r="L28">
        <v>17.600000000000001</v>
      </c>
      <c r="M28" t="s">
        <v>193</v>
      </c>
      <c r="N28" t="s">
        <v>430</v>
      </c>
      <c r="O28" t="s">
        <v>431</v>
      </c>
      <c r="Q28" t="s">
        <v>432</v>
      </c>
      <c r="R28" t="s">
        <v>38</v>
      </c>
      <c r="Y28" t="s">
        <v>44</v>
      </c>
    </row>
    <row r="29" spans="1:25" x14ac:dyDescent="0.25">
      <c r="A29" t="s">
        <v>49</v>
      </c>
      <c r="B29" t="s">
        <v>433</v>
      </c>
      <c r="C29" t="s">
        <v>67</v>
      </c>
      <c r="D29" t="s">
        <v>336</v>
      </c>
      <c r="E29" t="s">
        <v>337</v>
      </c>
      <c r="F29" t="s">
        <v>336</v>
      </c>
      <c r="G29" t="s">
        <v>338</v>
      </c>
      <c r="H29" t="s">
        <v>339</v>
      </c>
      <c r="I29">
        <v>1</v>
      </c>
      <c r="J29">
        <v>0</v>
      </c>
      <c r="K29">
        <v>0</v>
      </c>
      <c r="L29">
        <v>19.7</v>
      </c>
      <c r="M29" t="s">
        <v>193</v>
      </c>
      <c r="N29" t="s">
        <v>197</v>
      </c>
      <c r="O29" t="s">
        <v>198</v>
      </c>
      <c r="Q29" t="s">
        <v>37</v>
      </c>
      <c r="R29" t="s">
        <v>38</v>
      </c>
      <c r="Y29" t="s">
        <v>44</v>
      </c>
    </row>
    <row r="30" spans="1:25" x14ac:dyDescent="0.25">
      <c r="A30" t="s">
        <v>26</v>
      </c>
      <c r="B30" t="s">
        <v>434</v>
      </c>
      <c r="C30" t="s">
        <v>67</v>
      </c>
      <c r="D30" t="s">
        <v>336</v>
      </c>
      <c r="E30" t="s">
        <v>435</v>
      </c>
      <c r="F30" t="s">
        <v>336</v>
      </c>
      <c r="G30" t="s">
        <v>436</v>
      </c>
      <c r="H30" t="s">
        <v>339</v>
      </c>
      <c r="I30">
        <v>1</v>
      </c>
      <c r="J30">
        <v>0</v>
      </c>
      <c r="K30">
        <v>0</v>
      </c>
      <c r="L30">
        <v>18.5</v>
      </c>
      <c r="M30" t="s">
        <v>437</v>
      </c>
      <c r="P30">
        <v>21474</v>
      </c>
      <c r="Q30" t="s">
        <v>438</v>
      </c>
      <c r="R30" t="s">
        <v>439</v>
      </c>
      <c r="S30" t="s">
        <v>440</v>
      </c>
      <c r="U30" t="s">
        <v>441</v>
      </c>
      <c r="V30" t="s">
        <v>442</v>
      </c>
      <c r="X30" t="s">
        <v>443</v>
      </c>
      <c r="Y30" t="s">
        <v>44</v>
      </c>
    </row>
    <row r="31" spans="1:25" x14ac:dyDescent="0.25">
      <c r="A31" t="s">
        <v>49</v>
      </c>
      <c r="B31" t="s">
        <v>444</v>
      </c>
      <c r="C31" t="s">
        <v>67</v>
      </c>
      <c r="D31" t="s">
        <v>336</v>
      </c>
      <c r="E31" t="s">
        <v>337</v>
      </c>
      <c r="F31" t="s">
        <v>336</v>
      </c>
      <c r="G31" t="s">
        <v>338</v>
      </c>
      <c r="H31" t="s">
        <v>339</v>
      </c>
      <c r="I31">
        <v>1</v>
      </c>
      <c r="J31">
        <v>0</v>
      </c>
      <c r="K31">
        <v>0</v>
      </c>
      <c r="L31">
        <v>23.2</v>
      </c>
      <c r="M31" t="s">
        <v>445</v>
      </c>
      <c r="Q31" t="s">
        <v>446</v>
      </c>
      <c r="R31" t="s">
        <v>439</v>
      </c>
      <c r="Y31" t="s">
        <v>44</v>
      </c>
    </row>
    <row r="32" spans="1:25" x14ac:dyDescent="0.25">
      <c r="A32" t="s">
        <v>49</v>
      </c>
      <c r="B32" t="s">
        <v>447</v>
      </c>
      <c r="C32" t="s">
        <v>67</v>
      </c>
      <c r="D32" t="s">
        <v>336</v>
      </c>
      <c r="E32" t="s">
        <v>71</v>
      </c>
      <c r="F32" t="s">
        <v>336</v>
      </c>
      <c r="G32" t="s">
        <v>336</v>
      </c>
      <c r="H32" t="s">
        <v>339</v>
      </c>
      <c r="I32">
        <v>4</v>
      </c>
      <c r="J32">
        <v>0</v>
      </c>
      <c r="K32">
        <v>0</v>
      </c>
      <c r="L32">
        <v>32.299999999999997</v>
      </c>
      <c r="M32" t="s">
        <v>207</v>
      </c>
      <c r="N32" t="s">
        <v>123</v>
      </c>
      <c r="O32" t="s">
        <v>124</v>
      </c>
      <c r="P32" t="s">
        <v>448</v>
      </c>
      <c r="Q32" t="s">
        <v>37</v>
      </c>
      <c r="R32" t="s">
        <v>38</v>
      </c>
      <c r="Y32" t="s">
        <v>44</v>
      </c>
    </row>
    <row r="33" spans="1:25" x14ac:dyDescent="0.25">
      <c r="A33" t="s">
        <v>49</v>
      </c>
      <c r="B33" t="s">
        <v>447</v>
      </c>
      <c r="C33" t="s">
        <v>67</v>
      </c>
      <c r="D33" t="s">
        <v>336</v>
      </c>
      <c r="E33" t="s">
        <v>337</v>
      </c>
      <c r="F33" t="s">
        <v>336</v>
      </c>
      <c r="G33" t="s">
        <v>338</v>
      </c>
      <c r="H33" t="s">
        <v>339</v>
      </c>
      <c r="I33">
        <v>2</v>
      </c>
      <c r="J33">
        <v>0</v>
      </c>
      <c r="K33">
        <v>0</v>
      </c>
      <c r="L33">
        <v>28.5</v>
      </c>
      <c r="M33" t="s">
        <v>207</v>
      </c>
      <c r="N33" t="s">
        <v>123</v>
      </c>
      <c r="O33" t="s">
        <v>124</v>
      </c>
      <c r="P33" t="s">
        <v>448</v>
      </c>
      <c r="Q33" t="s">
        <v>37</v>
      </c>
      <c r="R33" t="s">
        <v>38</v>
      </c>
      <c r="Y33" t="s">
        <v>44</v>
      </c>
    </row>
    <row r="34" spans="1:25" x14ac:dyDescent="0.25">
      <c r="A34" t="s">
        <v>49</v>
      </c>
      <c r="B34" t="s">
        <v>449</v>
      </c>
      <c r="C34" t="s">
        <v>67</v>
      </c>
      <c r="D34" t="s">
        <v>336</v>
      </c>
      <c r="E34" t="s">
        <v>71</v>
      </c>
      <c r="F34" t="s">
        <v>336</v>
      </c>
      <c r="G34" t="s">
        <v>336</v>
      </c>
      <c r="H34" t="s">
        <v>339</v>
      </c>
      <c r="I34">
        <v>1</v>
      </c>
      <c r="J34">
        <v>0</v>
      </c>
      <c r="K34">
        <v>0</v>
      </c>
      <c r="L34">
        <v>32.700000000000003</v>
      </c>
      <c r="M34" t="s">
        <v>450</v>
      </c>
      <c r="Q34" t="s">
        <v>451</v>
      </c>
      <c r="R34" t="s">
        <v>383</v>
      </c>
      <c r="Y34" t="s">
        <v>44</v>
      </c>
    </row>
    <row r="35" spans="1:25" x14ac:dyDescent="0.25">
      <c r="A35" t="s">
        <v>26</v>
      </c>
      <c r="B35" t="s">
        <v>452</v>
      </c>
      <c r="C35" t="s">
        <v>67</v>
      </c>
      <c r="D35" t="s">
        <v>336</v>
      </c>
      <c r="E35" t="s">
        <v>379</v>
      </c>
      <c r="F35" t="s">
        <v>336</v>
      </c>
      <c r="G35" t="s">
        <v>380</v>
      </c>
      <c r="H35" t="s">
        <v>339</v>
      </c>
      <c r="I35">
        <v>1</v>
      </c>
      <c r="J35">
        <v>0</v>
      </c>
      <c r="K35">
        <v>0</v>
      </c>
      <c r="L35">
        <v>17.5</v>
      </c>
      <c r="M35" t="s">
        <v>381</v>
      </c>
      <c r="P35">
        <v>1425</v>
      </c>
      <c r="Q35" t="s">
        <v>382</v>
      </c>
      <c r="R35" t="s">
        <v>383</v>
      </c>
      <c r="S35" t="s">
        <v>453</v>
      </c>
      <c r="U35" t="s">
        <v>454</v>
      </c>
      <c r="V35" t="s">
        <v>455</v>
      </c>
      <c r="X35" t="s">
        <v>443</v>
      </c>
      <c r="Y35" t="s">
        <v>44</v>
      </c>
    </row>
    <row r="36" spans="1:25" x14ac:dyDescent="0.25">
      <c r="A36" t="s">
        <v>49</v>
      </c>
      <c r="B36" t="s">
        <v>456</v>
      </c>
      <c r="C36" t="s">
        <v>67</v>
      </c>
      <c r="D36" t="s">
        <v>336</v>
      </c>
      <c r="E36" t="s">
        <v>337</v>
      </c>
      <c r="F36" t="s">
        <v>336</v>
      </c>
      <c r="G36" t="s">
        <v>338</v>
      </c>
      <c r="H36" t="s">
        <v>339</v>
      </c>
      <c r="I36">
        <v>1</v>
      </c>
      <c r="J36">
        <v>0</v>
      </c>
      <c r="K36">
        <v>0</v>
      </c>
      <c r="L36">
        <v>27</v>
      </c>
      <c r="M36" t="s">
        <v>193</v>
      </c>
      <c r="Q36" t="s">
        <v>457</v>
      </c>
      <c r="R36" t="s">
        <v>383</v>
      </c>
      <c r="Y36" t="s">
        <v>44</v>
      </c>
    </row>
    <row r="37" spans="1:25" x14ac:dyDescent="0.25">
      <c r="A37" t="s">
        <v>49</v>
      </c>
      <c r="B37" t="s">
        <v>458</v>
      </c>
      <c r="C37" t="s">
        <v>67</v>
      </c>
      <c r="D37" t="s">
        <v>336</v>
      </c>
      <c r="E37" t="s">
        <v>71</v>
      </c>
      <c r="F37" t="s">
        <v>336</v>
      </c>
      <c r="G37" t="s">
        <v>336</v>
      </c>
      <c r="H37" t="s">
        <v>339</v>
      </c>
      <c r="I37">
        <v>1</v>
      </c>
      <c r="J37">
        <v>0</v>
      </c>
      <c r="K37">
        <v>0</v>
      </c>
      <c r="L37">
        <v>33.4</v>
      </c>
      <c r="M37" t="s">
        <v>261</v>
      </c>
      <c r="N37" t="s">
        <v>182</v>
      </c>
      <c r="O37" t="s">
        <v>183</v>
      </c>
      <c r="P37">
        <v>19808</v>
      </c>
      <c r="Q37" t="s">
        <v>37</v>
      </c>
      <c r="R37" t="s">
        <v>38</v>
      </c>
      <c r="Y37" t="s">
        <v>44</v>
      </c>
    </row>
    <row r="38" spans="1:25" x14ac:dyDescent="0.25">
      <c r="A38" t="s">
        <v>49</v>
      </c>
      <c r="B38" t="s">
        <v>459</v>
      </c>
      <c r="C38" t="s">
        <v>67</v>
      </c>
      <c r="D38" t="s">
        <v>336</v>
      </c>
      <c r="E38" t="s">
        <v>337</v>
      </c>
      <c r="F38" t="s">
        <v>336</v>
      </c>
      <c r="G38" t="s">
        <v>338</v>
      </c>
      <c r="H38" t="s">
        <v>339</v>
      </c>
      <c r="I38">
        <v>1</v>
      </c>
      <c r="J38">
        <v>0</v>
      </c>
      <c r="K38">
        <v>0</v>
      </c>
      <c r="L38">
        <v>25.2</v>
      </c>
      <c r="M38" t="s">
        <v>193</v>
      </c>
      <c r="Q38" t="s">
        <v>460</v>
      </c>
      <c r="R38" t="s">
        <v>383</v>
      </c>
      <c r="Y38" t="s">
        <v>44</v>
      </c>
    </row>
    <row r="39" spans="1:25" x14ac:dyDescent="0.25">
      <c r="A39" t="s">
        <v>49</v>
      </c>
      <c r="B39" t="s">
        <v>461</v>
      </c>
      <c r="C39" t="s">
        <v>67</v>
      </c>
      <c r="D39" t="s">
        <v>336</v>
      </c>
      <c r="E39" t="s">
        <v>337</v>
      </c>
      <c r="F39" t="s">
        <v>336</v>
      </c>
      <c r="G39" t="s">
        <v>338</v>
      </c>
      <c r="H39" t="s">
        <v>339</v>
      </c>
      <c r="I39">
        <v>1</v>
      </c>
      <c r="J39">
        <v>0</v>
      </c>
      <c r="K39">
        <v>0</v>
      </c>
      <c r="L39">
        <v>25.8</v>
      </c>
      <c r="M39" t="s">
        <v>207</v>
      </c>
      <c r="N39" t="s">
        <v>123</v>
      </c>
      <c r="O39" t="s">
        <v>124</v>
      </c>
      <c r="P39">
        <v>90069</v>
      </c>
      <c r="Q39" t="s">
        <v>37</v>
      </c>
      <c r="R39" t="s">
        <v>38</v>
      </c>
      <c r="Y39" t="s">
        <v>44</v>
      </c>
    </row>
    <row r="40" spans="1:25" x14ac:dyDescent="0.25">
      <c r="A40" t="s">
        <v>49</v>
      </c>
      <c r="B40" t="s">
        <v>462</v>
      </c>
      <c r="C40" t="s">
        <v>67</v>
      </c>
      <c r="D40" t="s">
        <v>336</v>
      </c>
      <c r="E40" t="s">
        <v>337</v>
      </c>
      <c r="F40" t="s">
        <v>336</v>
      </c>
      <c r="G40" t="s">
        <v>338</v>
      </c>
      <c r="H40" t="s">
        <v>339</v>
      </c>
      <c r="I40">
        <v>1</v>
      </c>
      <c r="J40">
        <v>0</v>
      </c>
      <c r="K40">
        <v>0</v>
      </c>
      <c r="L40">
        <v>23.8</v>
      </c>
      <c r="M40" t="s">
        <v>463</v>
      </c>
      <c r="N40" t="s">
        <v>123</v>
      </c>
      <c r="O40" t="s">
        <v>124</v>
      </c>
      <c r="P40" t="s">
        <v>464</v>
      </c>
      <c r="Q40" t="s">
        <v>37</v>
      </c>
      <c r="R40" t="s">
        <v>38</v>
      </c>
      <c r="Y40" t="s">
        <v>44</v>
      </c>
    </row>
    <row r="41" spans="1:25" x14ac:dyDescent="0.25">
      <c r="A41" t="s">
        <v>49</v>
      </c>
      <c r="B41" t="s">
        <v>465</v>
      </c>
      <c r="C41" t="s">
        <v>67</v>
      </c>
      <c r="D41" t="s">
        <v>336</v>
      </c>
      <c r="E41" t="s">
        <v>337</v>
      </c>
      <c r="F41" t="s">
        <v>336</v>
      </c>
      <c r="G41" t="s">
        <v>338</v>
      </c>
      <c r="H41" t="s">
        <v>339</v>
      </c>
      <c r="I41">
        <v>1</v>
      </c>
      <c r="J41">
        <v>0</v>
      </c>
      <c r="K41">
        <v>0</v>
      </c>
      <c r="L41">
        <v>21.6</v>
      </c>
      <c r="M41" t="s">
        <v>466</v>
      </c>
      <c r="N41" t="s">
        <v>128</v>
      </c>
      <c r="O41" t="s">
        <v>129</v>
      </c>
      <c r="P41">
        <v>75001</v>
      </c>
      <c r="Q41" t="s">
        <v>37</v>
      </c>
      <c r="R41" t="s">
        <v>38</v>
      </c>
      <c r="Y41" t="s">
        <v>44</v>
      </c>
    </row>
    <row r="42" spans="1:25" x14ac:dyDescent="0.25">
      <c r="A42" t="s">
        <v>49</v>
      </c>
      <c r="B42" t="s">
        <v>467</v>
      </c>
      <c r="C42" t="s">
        <v>67</v>
      </c>
      <c r="D42" t="s">
        <v>336</v>
      </c>
      <c r="E42" t="s">
        <v>337</v>
      </c>
      <c r="F42" t="s">
        <v>336</v>
      </c>
      <c r="G42" t="s">
        <v>338</v>
      </c>
      <c r="H42" t="s">
        <v>339</v>
      </c>
      <c r="I42">
        <v>1</v>
      </c>
      <c r="J42">
        <v>0</v>
      </c>
      <c r="K42">
        <v>0</v>
      </c>
      <c r="L42">
        <v>27.7</v>
      </c>
      <c r="M42" t="s">
        <v>197</v>
      </c>
      <c r="N42" t="s">
        <v>197</v>
      </c>
      <c r="O42" t="s">
        <v>198</v>
      </c>
      <c r="P42">
        <v>10036</v>
      </c>
      <c r="Q42" t="s">
        <v>37</v>
      </c>
      <c r="R42" t="s">
        <v>38</v>
      </c>
      <c r="T42" t="s">
        <v>468</v>
      </c>
      <c r="Y42" t="s">
        <v>44</v>
      </c>
    </row>
    <row r="43" spans="1:25" x14ac:dyDescent="0.25">
      <c r="A43" t="s">
        <v>49</v>
      </c>
      <c r="B43" t="s">
        <v>469</v>
      </c>
      <c r="C43" t="s">
        <v>67</v>
      </c>
      <c r="D43" t="s">
        <v>336</v>
      </c>
      <c r="E43" t="s">
        <v>71</v>
      </c>
      <c r="F43" t="s">
        <v>336</v>
      </c>
      <c r="G43" t="s">
        <v>336</v>
      </c>
      <c r="H43" t="s">
        <v>339</v>
      </c>
      <c r="I43">
        <v>1</v>
      </c>
      <c r="J43">
        <v>0</v>
      </c>
      <c r="K43">
        <v>0</v>
      </c>
      <c r="L43">
        <v>31.5</v>
      </c>
      <c r="M43" t="s">
        <v>470</v>
      </c>
      <c r="N43" t="s">
        <v>123</v>
      </c>
      <c r="O43" t="s">
        <v>124</v>
      </c>
      <c r="P43">
        <v>92625</v>
      </c>
      <c r="Q43" t="s">
        <v>37</v>
      </c>
      <c r="R43" t="s">
        <v>38</v>
      </c>
      <c r="Y43" t="s">
        <v>44</v>
      </c>
    </row>
    <row r="44" spans="1:25" x14ac:dyDescent="0.25">
      <c r="A44" t="s">
        <v>49</v>
      </c>
      <c r="B44" t="s">
        <v>471</v>
      </c>
      <c r="C44" t="s">
        <v>67</v>
      </c>
      <c r="D44" t="s">
        <v>336</v>
      </c>
      <c r="E44" t="s">
        <v>71</v>
      </c>
      <c r="F44" t="s">
        <v>336</v>
      </c>
      <c r="G44" t="s">
        <v>336</v>
      </c>
      <c r="H44" t="s">
        <v>339</v>
      </c>
      <c r="I44">
        <v>1</v>
      </c>
      <c r="J44">
        <v>0</v>
      </c>
      <c r="K44">
        <v>0</v>
      </c>
      <c r="L44">
        <v>33.6</v>
      </c>
      <c r="M44" t="s">
        <v>472</v>
      </c>
      <c r="O44" t="s">
        <v>473</v>
      </c>
      <c r="P44" t="s">
        <v>474</v>
      </c>
      <c r="Q44" t="s">
        <v>37</v>
      </c>
      <c r="R44" t="s">
        <v>38</v>
      </c>
      <c r="Y44" t="s">
        <v>44</v>
      </c>
    </row>
    <row r="45" spans="1:25" x14ac:dyDescent="0.25">
      <c r="A45" t="s">
        <v>49</v>
      </c>
      <c r="B45" t="s">
        <v>475</v>
      </c>
      <c r="C45" t="s">
        <v>67</v>
      </c>
      <c r="D45" t="s">
        <v>336</v>
      </c>
      <c r="E45" t="s">
        <v>337</v>
      </c>
      <c r="F45" t="s">
        <v>336</v>
      </c>
      <c r="G45" t="s">
        <v>338</v>
      </c>
      <c r="H45" t="s">
        <v>339</v>
      </c>
      <c r="I45">
        <v>1</v>
      </c>
      <c r="J45">
        <v>0</v>
      </c>
      <c r="K45">
        <v>0</v>
      </c>
      <c r="L45">
        <v>21.5</v>
      </c>
      <c r="M45" t="s">
        <v>476</v>
      </c>
      <c r="N45" t="s">
        <v>35</v>
      </c>
      <c r="O45" t="s">
        <v>36</v>
      </c>
      <c r="P45" t="s">
        <v>477</v>
      </c>
      <c r="Q45" t="s">
        <v>37</v>
      </c>
      <c r="R45" t="s">
        <v>38</v>
      </c>
      <c r="Y45" t="s">
        <v>44</v>
      </c>
    </row>
    <row r="46" spans="1:25" x14ac:dyDescent="0.25">
      <c r="A46" t="s">
        <v>49</v>
      </c>
      <c r="B46" t="s">
        <v>478</v>
      </c>
      <c r="C46" t="s">
        <v>67</v>
      </c>
      <c r="D46" t="s">
        <v>336</v>
      </c>
      <c r="E46" t="s">
        <v>337</v>
      </c>
      <c r="F46" t="s">
        <v>336</v>
      </c>
      <c r="G46" t="s">
        <v>338</v>
      </c>
      <c r="H46" t="s">
        <v>339</v>
      </c>
      <c r="I46">
        <v>1</v>
      </c>
      <c r="J46">
        <v>0</v>
      </c>
      <c r="K46">
        <v>0</v>
      </c>
      <c r="L46">
        <v>26.2</v>
      </c>
      <c r="M46" t="s">
        <v>261</v>
      </c>
      <c r="N46" t="s">
        <v>182</v>
      </c>
      <c r="O46" t="s">
        <v>183</v>
      </c>
      <c r="P46" t="s">
        <v>479</v>
      </c>
      <c r="Q46" t="s">
        <v>37</v>
      </c>
      <c r="R46" t="s">
        <v>38</v>
      </c>
      <c r="Y46" t="s">
        <v>44</v>
      </c>
    </row>
    <row r="47" spans="1:25" x14ac:dyDescent="0.25">
      <c r="A47" t="s">
        <v>49</v>
      </c>
      <c r="B47" t="s">
        <v>480</v>
      </c>
      <c r="C47" t="s">
        <v>67</v>
      </c>
      <c r="D47" t="s">
        <v>336</v>
      </c>
      <c r="E47" t="s">
        <v>71</v>
      </c>
      <c r="F47" t="s">
        <v>336</v>
      </c>
      <c r="G47" t="s">
        <v>336</v>
      </c>
      <c r="H47" t="s">
        <v>339</v>
      </c>
      <c r="I47">
        <v>1</v>
      </c>
      <c r="J47">
        <v>0</v>
      </c>
      <c r="K47">
        <v>0</v>
      </c>
      <c r="L47">
        <v>32.200000000000003</v>
      </c>
      <c r="M47" t="s">
        <v>481</v>
      </c>
      <c r="P47" t="s">
        <v>482</v>
      </c>
      <c r="Q47" t="s">
        <v>483</v>
      </c>
      <c r="R47" t="s">
        <v>358</v>
      </c>
      <c r="Y47" t="s">
        <v>44</v>
      </c>
    </row>
    <row r="48" spans="1:25" x14ac:dyDescent="0.25">
      <c r="A48" t="s">
        <v>49</v>
      </c>
      <c r="B48" t="s">
        <v>484</v>
      </c>
      <c r="C48" t="s">
        <v>67</v>
      </c>
      <c r="D48" t="s">
        <v>336</v>
      </c>
      <c r="E48" t="s">
        <v>379</v>
      </c>
      <c r="F48" t="s">
        <v>336</v>
      </c>
      <c r="G48" t="s">
        <v>380</v>
      </c>
      <c r="H48" t="s">
        <v>339</v>
      </c>
      <c r="I48">
        <v>1</v>
      </c>
      <c r="J48">
        <v>0</v>
      </c>
      <c r="K48">
        <v>0</v>
      </c>
      <c r="L48">
        <v>18</v>
      </c>
      <c r="M48" t="s">
        <v>485</v>
      </c>
      <c r="N48" t="s">
        <v>182</v>
      </c>
      <c r="O48" t="s">
        <v>183</v>
      </c>
      <c r="P48" t="s">
        <v>486</v>
      </c>
      <c r="Q48" t="s">
        <v>37</v>
      </c>
      <c r="R48" t="s">
        <v>38</v>
      </c>
      <c r="Y48" t="s">
        <v>44</v>
      </c>
    </row>
    <row r="49" spans="1:25" x14ac:dyDescent="0.25">
      <c r="A49" t="s">
        <v>49</v>
      </c>
      <c r="B49" t="s">
        <v>487</v>
      </c>
      <c r="C49" t="s">
        <v>67</v>
      </c>
      <c r="D49" t="s">
        <v>336</v>
      </c>
      <c r="E49" t="s">
        <v>337</v>
      </c>
      <c r="F49" t="s">
        <v>336</v>
      </c>
      <c r="G49" t="s">
        <v>338</v>
      </c>
      <c r="H49" t="s">
        <v>339</v>
      </c>
      <c r="I49">
        <v>2</v>
      </c>
      <c r="J49">
        <v>0</v>
      </c>
      <c r="K49">
        <v>0</v>
      </c>
      <c r="L49">
        <v>19.5</v>
      </c>
      <c r="M49" t="s">
        <v>488</v>
      </c>
      <c r="N49" t="s">
        <v>489</v>
      </c>
      <c r="O49" t="s">
        <v>490</v>
      </c>
      <c r="P49">
        <v>59403</v>
      </c>
      <c r="Q49" t="s">
        <v>37</v>
      </c>
      <c r="R49" t="s">
        <v>38</v>
      </c>
      <c r="S49" t="s">
        <v>491</v>
      </c>
      <c r="Y49" t="s">
        <v>44</v>
      </c>
    </row>
    <row r="50" spans="1:25" x14ac:dyDescent="0.25">
      <c r="A50" t="s">
        <v>49</v>
      </c>
      <c r="B50" t="s">
        <v>492</v>
      </c>
      <c r="C50" t="s">
        <v>67</v>
      </c>
      <c r="D50" t="s">
        <v>336</v>
      </c>
      <c r="E50" t="s">
        <v>337</v>
      </c>
      <c r="F50" t="s">
        <v>336</v>
      </c>
      <c r="G50" t="s">
        <v>338</v>
      </c>
      <c r="H50" t="s">
        <v>339</v>
      </c>
      <c r="I50">
        <v>1</v>
      </c>
      <c r="J50">
        <v>0</v>
      </c>
      <c r="K50">
        <v>0</v>
      </c>
      <c r="L50">
        <v>21.4</v>
      </c>
      <c r="M50" t="s">
        <v>493</v>
      </c>
      <c r="O50" t="s">
        <v>494</v>
      </c>
      <c r="P50" t="s">
        <v>495</v>
      </c>
      <c r="Q50" t="s">
        <v>37</v>
      </c>
      <c r="R50" t="s">
        <v>38</v>
      </c>
      <c r="Y50" t="s">
        <v>44</v>
      </c>
    </row>
    <row r="51" spans="1:25" x14ac:dyDescent="0.25">
      <c r="A51" t="s">
        <v>49</v>
      </c>
      <c r="B51" t="s">
        <v>496</v>
      </c>
      <c r="C51" t="s">
        <v>67</v>
      </c>
      <c r="D51" t="s">
        <v>336</v>
      </c>
      <c r="E51" t="s">
        <v>337</v>
      </c>
      <c r="F51" t="s">
        <v>336</v>
      </c>
      <c r="G51" t="s">
        <v>338</v>
      </c>
      <c r="H51" t="s">
        <v>339</v>
      </c>
      <c r="I51">
        <v>1</v>
      </c>
      <c r="J51">
        <v>0</v>
      </c>
      <c r="K51">
        <v>0</v>
      </c>
      <c r="L51">
        <v>25.2</v>
      </c>
      <c r="M51" t="s">
        <v>497</v>
      </c>
      <c r="N51" t="s">
        <v>123</v>
      </c>
      <c r="O51" t="s">
        <v>124</v>
      </c>
      <c r="P51">
        <v>94507</v>
      </c>
      <c r="Q51" t="s">
        <v>37</v>
      </c>
      <c r="R51" t="s">
        <v>38</v>
      </c>
      <c r="S51" t="s">
        <v>498</v>
      </c>
      <c r="V51" t="s">
        <v>499</v>
      </c>
      <c r="Y51" t="s">
        <v>44</v>
      </c>
    </row>
    <row r="52" spans="1:25" x14ac:dyDescent="0.25">
      <c r="A52" t="s">
        <v>49</v>
      </c>
      <c r="B52" t="s">
        <v>500</v>
      </c>
      <c r="C52" t="s">
        <v>67</v>
      </c>
      <c r="D52" t="s">
        <v>336</v>
      </c>
      <c r="E52" t="s">
        <v>337</v>
      </c>
      <c r="F52" t="s">
        <v>336</v>
      </c>
      <c r="G52" t="s">
        <v>338</v>
      </c>
      <c r="H52" t="s">
        <v>339</v>
      </c>
      <c r="I52">
        <v>1</v>
      </c>
      <c r="J52">
        <v>0</v>
      </c>
      <c r="K52">
        <v>0</v>
      </c>
      <c r="L52">
        <v>24.1</v>
      </c>
      <c r="M52" t="s">
        <v>261</v>
      </c>
      <c r="N52" t="s">
        <v>182</v>
      </c>
      <c r="O52" t="s">
        <v>183</v>
      </c>
      <c r="P52" t="s">
        <v>501</v>
      </c>
      <c r="Q52" t="s">
        <v>37</v>
      </c>
      <c r="R52" t="s">
        <v>38</v>
      </c>
      <c r="Y52" t="s">
        <v>44</v>
      </c>
    </row>
    <row r="53" spans="1:25" x14ac:dyDescent="0.25">
      <c r="A53" t="s">
        <v>49</v>
      </c>
      <c r="B53" t="s">
        <v>502</v>
      </c>
      <c r="C53" t="s">
        <v>67</v>
      </c>
      <c r="D53" t="s">
        <v>336</v>
      </c>
      <c r="E53" t="s">
        <v>343</v>
      </c>
      <c r="F53" t="s">
        <v>336</v>
      </c>
      <c r="G53" t="s">
        <v>344</v>
      </c>
      <c r="H53" t="s">
        <v>339</v>
      </c>
      <c r="I53">
        <v>1</v>
      </c>
      <c r="J53">
        <v>0</v>
      </c>
      <c r="K53">
        <v>0</v>
      </c>
      <c r="L53">
        <v>16.5</v>
      </c>
      <c r="M53" t="s">
        <v>503</v>
      </c>
      <c r="N53" t="s">
        <v>123</v>
      </c>
      <c r="O53" t="s">
        <v>124</v>
      </c>
      <c r="P53">
        <v>92880</v>
      </c>
      <c r="Q53" t="s">
        <v>37</v>
      </c>
      <c r="R53" t="s">
        <v>38</v>
      </c>
      <c r="Y53" t="s">
        <v>44</v>
      </c>
    </row>
    <row r="54" spans="1:25" x14ac:dyDescent="0.25">
      <c r="A54" t="s">
        <v>49</v>
      </c>
      <c r="B54" t="s">
        <v>504</v>
      </c>
      <c r="C54" t="s">
        <v>67</v>
      </c>
      <c r="D54" t="s">
        <v>336</v>
      </c>
      <c r="E54" t="s">
        <v>337</v>
      </c>
      <c r="F54" t="s">
        <v>336</v>
      </c>
      <c r="G54" t="s">
        <v>338</v>
      </c>
      <c r="H54" t="s">
        <v>339</v>
      </c>
      <c r="I54">
        <v>1</v>
      </c>
      <c r="J54">
        <v>0</v>
      </c>
      <c r="K54">
        <v>0</v>
      </c>
      <c r="L54">
        <v>24.8</v>
      </c>
      <c r="M54" t="s">
        <v>470</v>
      </c>
      <c r="N54" t="s">
        <v>123</v>
      </c>
      <c r="O54" t="s">
        <v>124</v>
      </c>
      <c r="P54">
        <v>92660</v>
      </c>
      <c r="Q54" t="s">
        <v>37</v>
      </c>
      <c r="R54" t="s">
        <v>38</v>
      </c>
      <c r="Y54" t="s">
        <v>44</v>
      </c>
    </row>
    <row r="55" spans="1:25" x14ac:dyDescent="0.25">
      <c r="A55" t="s">
        <v>49</v>
      </c>
      <c r="B55" t="s">
        <v>505</v>
      </c>
      <c r="C55" t="s">
        <v>67</v>
      </c>
      <c r="D55" t="s">
        <v>336</v>
      </c>
      <c r="E55" t="s">
        <v>337</v>
      </c>
      <c r="F55" t="s">
        <v>336</v>
      </c>
      <c r="G55" t="s">
        <v>338</v>
      </c>
      <c r="H55" t="s">
        <v>339</v>
      </c>
      <c r="I55">
        <v>1</v>
      </c>
      <c r="J55">
        <v>0</v>
      </c>
      <c r="K55">
        <v>0</v>
      </c>
      <c r="L55">
        <v>26.1</v>
      </c>
      <c r="M55" t="s">
        <v>506</v>
      </c>
      <c r="N55" t="s">
        <v>507</v>
      </c>
      <c r="O55" t="s">
        <v>508</v>
      </c>
      <c r="P55">
        <v>58703</v>
      </c>
      <c r="Q55" t="s">
        <v>37</v>
      </c>
      <c r="R55" t="s">
        <v>38</v>
      </c>
      <c r="Y55" t="s">
        <v>44</v>
      </c>
    </row>
    <row r="56" spans="1:25" x14ac:dyDescent="0.25">
      <c r="A56" t="s">
        <v>49</v>
      </c>
      <c r="B56" t="s">
        <v>509</v>
      </c>
      <c r="C56" t="s">
        <v>67</v>
      </c>
      <c r="D56" t="s">
        <v>336</v>
      </c>
      <c r="E56" t="s">
        <v>337</v>
      </c>
      <c r="F56" t="s">
        <v>336</v>
      </c>
      <c r="G56" t="s">
        <v>338</v>
      </c>
      <c r="H56" t="s">
        <v>339</v>
      </c>
      <c r="I56">
        <v>1</v>
      </c>
      <c r="J56">
        <v>0</v>
      </c>
      <c r="K56">
        <v>0</v>
      </c>
      <c r="L56">
        <v>18.8</v>
      </c>
      <c r="M56" t="s">
        <v>264</v>
      </c>
      <c r="N56" t="s">
        <v>123</v>
      </c>
      <c r="O56" t="s">
        <v>124</v>
      </c>
      <c r="P56">
        <v>90211</v>
      </c>
      <c r="Q56" t="s">
        <v>37</v>
      </c>
      <c r="R56" t="s">
        <v>38</v>
      </c>
      <c r="Y56" t="s">
        <v>44</v>
      </c>
    </row>
    <row r="57" spans="1:25" x14ac:dyDescent="0.25">
      <c r="A57" t="s">
        <v>49</v>
      </c>
      <c r="B57" t="s">
        <v>510</v>
      </c>
      <c r="C57" t="s">
        <v>67</v>
      </c>
      <c r="D57" t="s">
        <v>336</v>
      </c>
      <c r="E57" t="s">
        <v>337</v>
      </c>
      <c r="F57" t="s">
        <v>336</v>
      </c>
      <c r="G57" t="s">
        <v>338</v>
      </c>
      <c r="H57" t="s">
        <v>339</v>
      </c>
      <c r="I57">
        <v>1</v>
      </c>
      <c r="J57">
        <v>0</v>
      </c>
      <c r="K57">
        <v>0</v>
      </c>
      <c r="L57">
        <v>24.9</v>
      </c>
      <c r="M57" t="s">
        <v>511</v>
      </c>
      <c r="N57" t="s">
        <v>217</v>
      </c>
      <c r="O57" t="s">
        <v>218</v>
      </c>
      <c r="P57">
        <v>73013</v>
      </c>
      <c r="Q57" t="s">
        <v>37</v>
      </c>
      <c r="R57" t="s">
        <v>38</v>
      </c>
      <c r="Y57" t="s">
        <v>44</v>
      </c>
    </row>
    <row r="58" spans="1:25" x14ac:dyDescent="0.25">
      <c r="A58" t="s">
        <v>49</v>
      </c>
      <c r="B58" t="s">
        <v>512</v>
      </c>
      <c r="C58" t="s">
        <v>67</v>
      </c>
      <c r="D58" t="s">
        <v>336</v>
      </c>
      <c r="E58" t="s">
        <v>337</v>
      </c>
      <c r="F58" t="s">
        <v>336</v>
      </c>
      <c r="G58" t="s">
        <v>338</v>
      </c>
      <c r="H58" t="s">
        <v>339</v>
      </c>
      <c r="I58">
        <v>1</v>
      </c>
      <c r="J58">
        <v>0</v>
      </c>
      <c r="K58">
        <v>0</v>
      </c>
      <c r="L58">
        <v>19.5</v>
      </c>
      <c r="M58" t="s">
        <v>193</v>
      </c>
      <c r="Q58" t="s">
        <v>451</v>
      </c>
      <c r="R58" t="s">
        <v>383</v>
      </c>
      <c r="Y58" t="s">
        <v>44</v>
      </c>
    </row>
    <row r="59" spans="1:25" x14ac:dyDescent="0.25">
      <c r="A59" t="s">
        <v>49</v>
      </c>
      <c r="B59" t="s">
        <v>513</v>
      </c>
      <c r="C59" t="s">
        <v>67</v>
      </c>
      <c r="D59" t="s">
        <v>336</v>
      </c>
      <c r="E59" t="s">
        <v>337</v>
      </c>
      <c r="F59" t="s">
        <v>336</v>
      </c>
      <c r="G59" t="s">
        <v>338</v>
      </c>
      <c r="H59" t="s">
        <v>339</v>
      </c>
      <c r="I59">
        <v>1</v>
      </c>
      <c r="J59">
        <v>0</v>
      </c>
      <c r="K59">
        <v>0</v>
      </c>
      <c r="L59">
        <v>19.100000000000001</v>
      </c>
      <c r="M59" t="s">
        <v>514</v>
      </c>
      <c r="N59" t="s">
        <v>515</v>
      </c>
      <c r="O59" t="s">
        <v>516</v>
      </c>
      <c r="P59" t="s">
        <v>517</v>
      </c>
      <c r="Q59" t="s">
        <v>37</v>
      </c>
      <c r="R59" t="s">
        <v>38</v>
      </c>
      <c r="S59" t="s">
        <v>518</v>
      </c>
      <c r="Y59" t="s">
        <v>44</v>
      </c>
    </row>
    <row r="60" spans="1:25" x14ac:dyDescent="0.25">
      <c r="A60" t="s">
        <v>49</v>
      </c>
      <c r="B60" t="s">
        <v>519</v>
      </c>
      <c r="C60" t="s">
        <v>67</v>
      </c>
      <c r="D60" t="s">
        <v>336</v>
      </c>
      <c r="E60" t="s">
        <v>71</v>
      </c>
      <c r="F60" t="s">
        <v>336</v>
      </c>
      <c r="G60" t="s">
        <v>336</v>
      </c>
      <c r="H60" t="s">
        <v>339</v>
      </c>
      <c r="I60">
        <v>1</v>
      </c>
      <c r="J60">
        <v>0</v>
      </c>
      <c r="K60">
        <v>0</v>
      </c>
      <c r="L60">
        <v>33.5</v>
      </c>
      <c r="M60" t="s">
        <v>520</v>
      </c>
      <c r="O60" t="s">
        <v>521</v>
      </c>
      <c r="P60" t="s">
        <v>522</v>
      </c>
      <c r="Q60" t="s">
        <v>37</v>
      </c>
      <c r="R60" t="s">
        <v>38</v>
      </c>
      <c r="Y60" t="s">
        <v>44</v>
      </c>
    </row>
    <row r="61" spans="1:25" x14ac:dyDescent="0.25">
      <c r="A61" t="s">
        <v>49</v>
      </c>
      <c r="B61" t="s">
        <v>523</v>
      </c>
      <c r="C61" t="s">
        <v>67</v>
      </c>
      <c r="D61" t="s">
        <v>336</v>
      </c>
      <c r="E61" t="s">
        <v>337</v>
      </c>
      <c r="F61" t="s">
        <v>336</v>
      </c>
      <c r="G61" t="s">
        <v>338</v>
      </c>
      <c r="H61" t="s">
        <v>339</v>
      </c>
      <c r="I61">
        <v>1</v>
      </c>
      <c r="J61">
        <v>0</v>
      </c>
      <c r="K61">
        <v>0</v>
      </c>
      <c r="L61">
        <v>26.8</v>
      </c>
      <c r="M61" t="s">
        <v>463</v>
      </c>
      <c r="N61" t="s">
        <v>123</v>
      </c>
      <c r="O61" t="s">
        <v>124</v>
      </c>
      <c r="P61" t="s">
        <v>524</v>
      </c>
      <c r="Q61" t="s">
        <v>37</v>
      </c>
      <c r="R61" t="s">
        <v>38</v>
      </c>
      <c r="Y61" t="s">
        <v>44</v>
      </c>
    </row>
    <row r="62" spans="1:25" x14ac:dyDescent="0.25">
      <c r="A62" t="s">
        <v>49</v>
      </c>
      <c r="B62" t="s">
        <v>525</v>
      </c>
      <c r="C62" t="s">
        <v>67</v>
      </c>
      <c r="D62" t="s">
        <v>336</v>
      </c>
      <c r="E62" t="s">
        <v>71</v>
      </c>
      <c r="F62" t="s">
        <v>336</v>
      </c>
      <c r="G62" t="s">
        <v>336</v>
      </c>
      <c r="H62" t="s">
        <v>339</v>
      </c>
      <c r="I62">
        <v>1</v>
      </c>
      <c r="J62">
        <v>0</v>
      </c>
      <c r="K62">
        <v>0</v>
      </c>
      <c r="L62">
        <v>33</v>
      </c>
      <c r="M62" t="s">
        <v>526</v>
      </c>
      <c r="N62" t="s">
        <v>73</v>
      </c>
      <c r="O62" t="s">
        <v>74</v>
      </c>
      <c r="P62" t="s">
        <v>527</v>
      </c>
      <c r="Q62" t="s">
        <v>37</v>
      </c>
      <c r="R62" t="s">
        <v>38</v>
      </c>
      <c r="Y62" t="s">
        <v>44</v>
      </c>
    </row>
    <row r="63" spans="1:25" x14ac:dyDescent="0.25">
      <c r="A63" t="s">
        <v>49</v>
      </c>
      <c r="B63" t="s">
        <v>528</v>
      </c>
      <c r="C63" t="s">
        <v>67</v>
      </c>
      <c r="D63" t="s">
        <v>336</v>
      </c>
      <c r="E63" t="s">
        <v>435</v>
      </c>
      <c r="F63" t="s">
        <v>336</v>
      </c>
      <c r="G63" t="s">
        <v>436</v>
      </c>
      <c r="H63" t="s">
        <v>339</v>
      </c>
      <c r="I63">
        <v>1</v>
      </c>
      <c r="J63">
        <v>0</v>
      </c>
      <c r="K63">
        <v>0</v>
      </c>
      <c r="L63">
        <v>17.8</v>
      </c>
      <c r="M63" t="s">
        <v>529</v>
      </c>
      <c r="N63" t="s">
        <v>530</v>
      </c>
      <c r="O63" t="s">
        <v>531</v>
      </c>
      <c r="P63" t="s">
        <v>532</v>
      </c>
      <c r="Q63" t="s">
        <v>37</v>
      </c>
      <c r="R63" t="s">
        <v>38</v>
      </c>
      <c r="V63" t="s">
        <v>533</v>
      </c>
      <c r="Y63" t="s">
        <v>44</v>
      </c>
    </row>
    <row r="64" spans="1:25" x14ac:dyDescent="0.25">
      <c r="A64" t="s">
        <v>26</v>
      </c>
      <c r="B64" t="s">
        <v>534</v>
      </c>
      <c r="C64" t="s">
        <v>67</v>
      </c>
      <c r="D64" t="s">
        <v>336</v>
      </c>
      <c r="E64" t="s">
        <v>337</v>
      </c>
      <c r="F64" t="s">
        <v>336</v>
      </c>
      <c r="G64" t="s">
        <v>338</v>
      </c>
      <c r="H64" t="s">
        <v>339</v>
      </c>
      <c r="I64">
        <v>1</v>
      </c>
      <c r="J64">
        <v>0</v>
      </c>
      <c r="K64">
        <v>0</v>
      </c>
      <c r="L64">
        <v>23.3</v>
      </c>
      <c r="M64" t="s">
        <v>535</v>
      </c>
      <c r="N64" t="s">
        <v>430</v>
      </c>
      <c r="O64" t="s">
        <v>431</v>
      </c>
      <c r="P64" t="s">
        <v>536</v>
      </c>
      <c r="Q64" t="s">
        <v>432</v>
      </c>
      <c r="R64" t="s">
        <v>38</v>
      </c>
      <c r="S64" t="s">
        <v>537</v>
      </c>
      <c r="T64" t="s">
        <v>538</v>
      </c>
      <c r="U64" t="s">
        <v>539</v>
      </c>
      <c r="V64" t="s">
        <v>540</v>
      </c>
      <c r="W64">
        <v>1987</v>
      </c>
      <c r="X64" t="s">
        <v>443</v>
      </c>
      <c r="Y64" t="s">
        <v>541</v>
      </c>
    </row>
    <row r="65" spans="1:25" x14ac:dyDescent="0.25">
      <c r="A65" t="s">
        <v>65</v>
      </c>
      <c r="B65" t="s">
        <v>542</v>
      </c>
      <c r="C65" t="s">
        <v>67</v>
      </c>
      <c r="D65" t="s">
        <v>336</v>
      </c>
      <c r="E65" t="s">
        <v>379</v>
      </c>
      <c r="F65" t="s">
        <v>336</v>
      </c>
      <c r="G65" t="s">
        <v>380</v>
      </c>
      <c r="I65">
        <v>4</v>
      </c>
      <c r="J65" t="s">
        <v>71</v>
      </c>
      <c r="K65" t="s">
        <v>71</v>
      </c>
      <c r="L65">
        <v>0</v>
      </c>
      <c r="M65" t="s">
        <v>543</v>
      </c>
      <c r="Q65" t="s">
        <v>544</v>
      </c>
      <c r="R65" t="s">
        <v>383</v>
      </c>
      <c r="S65" t="s">
        <v>545</v>
      </c>
      <c r="V65" t="s">
        <v>546</v>
      </c>
      <c r="X65" t="s">
        <v>78</v>
      </c>
      <c r="Y65" t="s">
        <v>44</v>
      </c>
    </row>
    <row r="66" spans="1:25" x14ac:dyDescent="0.25">
      <c r="A66" t="s">
        <v>49</v>
      </c>
      <c r="B66" t="s">
        <v>547</v>
      </c>
      <c r="C66" t="s">
        <v>67</v>
      </c>
      <c r="D66" t="s">
        <v>336</v>
      </c>
      <c r="E66" t="s">
        <v>337</v>
      </c>
      <c r="F66" t="s">
        <v>336</v>
      </c>
      <c r="G66" t="s">
        <v>338</v>
      </c>
      <c r="H66" t="s">
        <v>339</v>
      </c>
      <c r="I66">
        <v>1</v>
      </c>
      <c r="J66">
        <v>0</v>
      </c>
      <c r="K66">
        <v>0</v>
      </c>
      <c r="L66">
        <v>22.3</v>
      </c>
      <c r="M66" t="s">
        <v>294</v>
      </c>
      <c r="N66" t="s">
        <v>123</v>
      </c>
      <c r="O66" t="s">
        <v>124</v>
      </c>
      <c r="P66">
        <v>94111</v>
      </c>
      <c r="Q66" t="s">
        <v>37</v>
      </c>
      <c r="R66" t="s">
        <v>38</v>
      </c>
      <c r="Y66" t="s">
        <v>44</v>
      </c>
    </row>
    <row r="67" spans="1:25" x14ac:dyDescent="0.25">
      <c r="A67" t="s">
        <v>49</v>
      </c>
      <c r="B67" t="s">
        <v>548</v>
      </c>
      <c r="C67" t="s">
        <v>67</v>
      </c>
      <c r="D67" t="s">
        <v>336</v>
      </c>
      <c r="E67" t="s">
        <v>337</v>
      </c>
      <c r="F67" t="s">
        <v>336</v>
      </c>
      <c r="G67" t="s">
        <v>338</v>
      </c>
      <c r="H67" t="s">
        <v>339</v>
      </c>
      <c r="I67">
        <v>1</v>
      </c>
      <c r="J67">
        <v>0</v>
      </c>
      <c r="K67">
        <v>0</v>
      </c>
      <c r="L67">
        <v>22.2</v>
      </c>
      <c r="M67" t="s">
        <v>197</v>
      </c>
      <c r="O67" t="s">
        <v>549</v>
      </c>
      <c r="P67">
        <v>10019</v>
      </c>
      <c r="Q67" t="s">
        <v>37</v>
      </c>
      <c r="R67" t="s">
        <v>38</v>
      </c>
      <c r="U67" t="s">
        <v>550</v>
      </c>
      <c r="V67" t="s">
        <v>551</v>
      </c>
      <c r="Y67" t="s">
        <v>44</v>
      </c>
    </row>
    <row r="68" spans="1:25" x14ac:dyDescent="0.25">
      <c r="A68" t="s">
        <v>49</v>
      </c>
      <c r="B68" t="s">
        <v>552</v>
      </c>
      <c r="C68" t="s">
        <v>67</v>
      </c>
      <c r="D68" t="s">
        <v>336</v>
      </c>
      <c r="E68" t="s">
        <v>337</v>
      </c>
      <c r="F68" t="s">
        <v>336</v>
      </c>
      <c r="G68" t="s">
        <v>338</v>
      </c>
      <c r="H68" t="s">
        <v>339</v>
      </c>
      <c r="I68">
        <v>1</v>
      </c>
      <c r="J68">
        <v>0</v>
      </c>
      <c r="K68">
        <v>0</v>
      </c>
      <c r="L68">
        <v>18.899999999999999</v>
      </c>
      <c r="M68" t="s">
        <v>287</v>
      </c>
      <c r="N68" t="s">
        <v>123</v>
      </c>
      <c r="O68" t="s">
        <v>124</v>
      </c>
      <c r="P68">
        <v>91107</v>
      </c>
      <c r="Q68" t="s">
        <v>37</v>
      </c>
      <c r="R68" t="s">
        <v>38</v>
      </c>
      <c r="Y68" t="s">
        <v>44</v>
      </c>
    </row>
    <row r="69" spans="1:25" x14ac:dyDescent="0.25">
      <c r="A69" t="s">
        <v>49</v>
      </c>
      <c r="B69" t="s">
        <v>553</v>
      </c>
      <c r="C69" t="s">
        <v>67</v>
      </c>
      <c r="D69" t="s">
        <v>336</v>
      </c>
      <c r="E69" t="s">
        <v>71</v>
      </c>
      <c r="F69" t="s">
        <v>336</v>
      </c>
      <c r="G69" t="s">
        <v>336</v>
      </c>
      <c r="H69" t="s">
        <v>339</v>
      </c>
      <c r="I69">
        <v>1</v>
      </c>
      <c r="J69">
        <v>0</v>
      </c>
      <c r="K69">
        <v>0</v>
      </c>
      <c r="L69">
        <v>29.6</v>
      </c>
      <c r="M69" t="s">
        <v>554</v>
      </c>
      <c r="N69" t="s">
        <v>555</v>
      </c>
      <c r="O69" t="s">
        <v>556</v>
      </c>
      <c r="P69">
        <v>29455</v>
      </c>
      <c r="Q69" t="s">
        <v>37</v>
      </c>
      <c r="R69" t="s">
        <v>38</v>
      </c>
      <c r="Y69" t="s">
        <v>44</v>
      </c>
    </row>
    <row r="70" spans="1:25" x14ac:dyDescent="0.25">
      <c r="A70" t="s">
        <v>49</v>
      </c>
      <c r="B70" t="s">
        <v>557</v>
      </c>
      <c r="C70" t="s">
        <v>67</v>
      </c>
      <c r="D70" t="s">
        <v>336</v>
      </c>
      <c r="E70" t="s">
        <v>337</v>
      </c>
      <c r="F70" t="s">
        <v>336</v>
      </c>
      <c r="G70" t="s">
        <v>338</v>
      </c>
      <c r="H70" t="s">
        <v>339</v>
      </c>
      <c r="I70">
        <v>1</v>
      </c>
      <c r="J70">
        <v>0</v>
      </c>
      <c r="K70">
        <v>0</v>
      </c>
      <c r="L70">
        <v>23.3</v>
      </c>
      <c r="M70" t="s">
        <v>558</v>
      </c>
      <c r="N70" t="s">
        <v>128</v>
      </c>
      <c r="O70" t="s">
        <v>129</v>
      </c>
      <c r="P70">
        <v>75034</v>
      </c>
      <c r="Q70" t="s">
        <v>37</v>
      </c>
      <c r="R70" t="s">
        <v>38</v>
      </c>
      <c r="S70" t="s">
        <v>559</v>
      </c>
      <c r="T70" t="s">
        <v>560</v>
      </c>
      <c r="V70" t="s">
        <v>561</v>
      </c>
      <c r="Y70" t="s">
        <v>44</v>
      </c>
    </row>
    <row r="71" spans="1:25" x14ac:dyDescent="0.25">
      <c r="A71" t="s">
        <v>49</v>
      </c>
      <c r="B71" t="s">
        <v>562</v>
      </c>
      <c r="C71" t="s">
        <v>67</v>
      </c>
      <c r="D71" t="s">
        <v>336</v>
      </c>
      <c r="E71" t="s">
        <v>337</v>
      </c>
      <c r="F71" t="s">
        <v>336</v>
      </c>
      <c r="G71" t="s">
        <v>338</v>
      </c>
      <c r="H71" t="s">
        <v>339</v>
      </c>
      <c r="I71">
        <v>1</v>
      </c>
      <c r="J71">
        <v>0</v>
      </c>
      <c r="K71">
        <v>0</v>
      </c>
      <c r="L71">
        <v>23.2</v>
      </c>
      <c r="M71" t="s">
        <v>472</v>
      </c>
      <c r="N71" t="s">
        <v>123</v>
      </c>
      <c r="O71" t="s">
        <v>124</v>
      </c>
      <c r="P71">
        <v>90067</v>
      </c>
      <c r="Q71" t="s">
        <v>37</v>
      </c>
      <c r="R71" t="s">
        <v>38</v>
      </c>
      <c r="S71" t="s">
        <v>563</v>
      </c>
      <c r="Y71" t="s">
        <v>44</v>
      </c>
    </row>
    <row r="72" spans="1:25" x14ac:dyDescent="0.25">
      <c r="A72" t="s">
        <v>49</v>
      </c>
      <c r="B72" t="s">
        <v>564</v>
      </c>
      <c r="C72" t="s">
        <v>67</v>
      </c>
      <c r="D72" t="s">
        <v>336</v>
      </c>
      <c r="E72" t="s">
        <v>337</v>
      </c>
      <c r="F72" t="s">
        <v>336</v>
      </c>
      <c r="G72" t="s">
        <v>338</v>
      </c>
      <c r="H72" t="s">
        <v>339</v>
      </c>
      <c r="I72">
        <v>1</v>
      </c>
      <c r="J72">
        <v>0</v>
      </c>
      <c r="K72">
        <v>0</v>
      </c>
      <c r="L72">
        <v>19.7</v>
      </c>
      <c r="M72" t="s">
        <v>565</v>
      </c>
      <c r="N72" t="s">
        <v>197</v>
      </c>
      <c r="O72" t="s">
        <v>198</v>
      </c>
      <c r="P72">
        <v>11560</v>
      </c>
      <c r="Q72" t="s">
        <v>37</v>
      </c>
      <c r="R72" t="s">
        <v>38</v>
      </c>
      <c r="Y72" t="s">
        <v>44</v>
      </c>
    </row>
    <row r="73" spans="1:25" x14ac:dyDescent="0.25">
      <c r="A73" t="s">
        <v>49</v>
      </c>
      <c r="B73" t="s">
        <v>566</v>
      </c>
      <c r="C73" t="s">
        <v>67</v>
      </c>
      <c r="D73" t="s">
        <v>336</v>
      </c>
      <c r="E73" t="s">
        <v>337</v>
      </c>
      <c r="F73" t="s">
        <v>336</v>
      </c>
      <c r="G73" t="s">
        <v>338</v>
      </c>
      <c r="H73" t="s">
        <v>339</v>
      </c>
      <c r="I73">
        <v>1</v>
      </c>
      <c r="J73">
        <v>0</v>
      </c>
      <c r="K73">
        <v>0</v>
      </c>
      <c r="L73">
        <v>19.600000000000001</v>
      </c>
      <c r="M73" t="s">
        <v>470</v>
      </c>
      <c r="N73" t="s">
        <v>123</v>
      </c>
      <c r="O73" t="s">
        <v>124</v>
      </c>
      <c r="P73">
        <v>92660</v>
      </c>
      <c r="Q73" t="s">
        <v>37</v>
      </c>
      <c r="R73" t="s">
        <v>38</v>
      </c>
      <c r="Y73" t="s">
        <v>44</v>
      </c>
    </row>
    <row r="74" spans="1:25" x14ac:dyDescent="0.25">
      <c r="A74" t="s">
        <v>49</v>
      </c>
      <c r="B74" t="s">
        <v>567</v>
      </c>
      <c r="C74" t="s">
        <v>67</v>
      </c>
      <c r="D74" t="s">
        <v>336</v>
      </c>
      <c r="E74" t="s">
        <v>337</v>
      </c>
      <c r="F74" t="s">
        <v>336</v>
      </c>
      <c r="G74" t="s">
        <v>338</v>
      </c>
      <c r="H74" t="s">
        <v>339</v>
      </c>
      <c r="I74">
        <v>1</v>
      </c>
      <c r="J74">
        <v>0</v>
      </c>
      <c r="K74">
        <v>0</v>
      </c>
      <c r="L74">
        <v>23.4</v>
      </c>
      <c r="M74" t="s">
        <v>568</v>
      </c>
      <c r="N74" t="s">
        <v>123</v>
      </c>
      <c r="O74" t="s">
        <v>124</v>
      </c>
      <c r="P74" t="s">
        <v>569</v>
      </c>
      <c r="Q74" t="s">
        <v>37</v>
      </c>
      <c r="R74" t="s">
        <v>38</v>
      </c>
      <c r="Y74" t="s">
        <v>44</v>
      </c>
    </row>
    <row r="75" spans="1:25" x14ac:dyDescent="0.25">
      <c r="A75" t="s">
        <v>49</v>
      </c>
      <c r="B75" t="s">
        <v>570</v>
      </c>
      <c r="C75" t="s">
        <v>67</v>
      </c>
      <c r="D75" t="s">
        <v>336</v>
      </c>
      <c r="E75" t="s">
        <v>337</v>
      </c>
      <c r="F75" t="s">
        <v>336</v>
      </c>
      <c r="G75" t="s">
        <v>338</v>
      </c>
      <c r="H75" t="s">
        <v>339</v>
      </c>
      <c r="I75">
        <v>1</v>
      </c>
      <c r="J75">
        <v>0</v>
      </c>
      <c r="K75">
        <v>0</v>
      </c>
      <c r="L75">
        <v>26.4</v>
      </c>
      <c r="M75" t="s">
        <v>127</v>
      </c>
      <c r="N75" t="s">
        <v>128</v>
      </c>
      <c r="O75" t="s">
        <v>129</v>
      </c>
      <c r="P75">
        <v>77007</v>
      </c>
      <c r="Q75" t="s">
        <v>37</v>
      </c>
      <c r="R75" t="s">
        <v>38</v>
      </c>
      <c r="S75" t="s">
        <v>571</v>
      </c>
      <c r="Y75" t="s">
        <v>44</v>
      </c>
    </row>
    <row r="76" spans="1:25" x14ac:dyDescent="0.25">
      <c r="A76" t="s">
        <v>49</v>
      </c>
      <c r="B76" t="s">
        <v>572</v>
      </c>
      <c r="C76" t="s">
        <v>67</v>
      </c>
      <c r="D76" t="s">
        <v>336</v>
      </c>
      <c r="E76" t="s">
        <v>71</v>
      </c>
      <c r="F76" t="s">
        <v>336</v>
      </c>
      <c r="G76" t="s">
        <v>336</v>
      </c>
      <c r="H76" t="s">
        <v>339</v>
      </c>
      <c r="I76">
        <v>1</v>
      </c>
      <c r="J76">
        <v>0</v>
      </c>
      <c r="K76">
        <v>0</v>
      </c>
      <c r="L76">
        <v>30.2</v>
      </c>
      <c r="M76" t="s">
        <v>573</v>
      </c>
      <c r="N76" t="s">
        <v>35</v>
      </c>
      <c r="O76" t="s">
        <v>36</v>
      </c>
      <c r="P76">
        <v>33137</v>
      </c>
      <c r="Q76" t="s">
        <v>37</v>
      </c>
      <c r="R76" t="s">
        <v>38</v>
      </c>
      <c r="Y76" t="s">
        <v>44</v>
      </c>
    </row>
    <row r="77" spans="1:25" x14ac:dyDescent="0.25">
      <c r="A77" t="s">
        <v>49</v>
      </c>
      <c r="B77" t="s">
        <v>574</v>
      </c>
      <c r="C77" t="s">
        <v>67</v>
      </c>
      <c r="D77" t="s">
        <v>336</v>
      </c>
      <c r="E77" t="s">
        <v>71</v>
      </c>
      <c r="F77" t="s">
        <v>336</v>
      </c>
      <c r="G77" t="s">
        <v>336</v>
      </c>
      <c r="H77" t="s">
        <v>339</v>
      </c>
      <c r="I77">
        <v>1</v>
      </c>
      <c r="J77">
        <v>0</v>
      </c>
      <c r="K77">
        <v>0</v>
      </c>
      <c r="L77">
        <v>32</v>
      </c>
      <c r="M77" t="s">
        <v>193</v>
      </c>
      <c r="Q77" t="s">
        <v>37</v>
      </c>
      <c r="R77" t="s">
        <v>38</v>
      </c>
      <c r="Y77" t="s">
        <v>44</v>
      </c>
    </row>
    <row r="78" spans="1:25" x14ac:dyDescent="0.25">
      <c r="A78" t="s">
        <v>49</v>
      </c>
      <c r="B78" t="s">
        <v>575</v>
      </c>
      <c r="C78" t="s">
        <v>67</v>
      </c>
      <c r="D78" t="s">
        <v>336</v>
      </c>
      <c r="E78" t="s">
        <v>337</v>
      </c>
      <c r="F78" t="s">
        <v>336</v>
      </c>
      <c r="G78" t="s">
        <v>338</v>
      </c>
      <c r="H78" t="s">
        <v>339</v>
      </c>
      <c r="I78">
        <v>1</v>
      </c>
      <c r="J78">
        <v>0</v>
      </c>
      <c r="K78">
        <v>0</v>
      </c>
      <c r="L78">
        <v>23.9</v>
      </c>
      <c r="M78" t="s">
        <v>576</v>
      </c>
      <c r="O78" t="s">
        <v>577</v>
      </c>
      <c r="P78">
        <v>7047</v>
      </c>
      <c r="Q78" t="s">
        <v>37</v>
      </c>
      <c r="R78" t="s">
        <v>38</v>
      </c>
      <c r="Y78" t="s">
        <v>44</v>
      </c>
    </row>
    <row r="79" spans="1:25" x14ac:dyDescent="0.25">
      <c r="A79" t="s">
        <v>49</v>
      </c>
      <c r="B79" t="s">
        <v>578</v>
      </c>
      <c r="C79" t="s">
        <v>67</v>
      </c>
      <c r="D79" t="s">
        <v>336</v>
      </c>
      <c r="E79" t="s">
        <v>337</v>
      </c>
      <c r="F79" t="s">
        <v>336</v>
      </c>
      <c r="G79" t="s">
        <v>338</v>
      </c>
      <c r="H79" t="s">
        <v>339</v>
      </c>
      <c r="I79">
        <v>1</v>
      </c>
      <c r="J79">
        <v>0</v>
      </c>
      <c r="K79">
        <v>0</v>
      </c>
      <c r="L79">
        <v>26.3</v>
      </c>
      <c r="M79" t="s">
        <v>472</v>
      </c>
      <c r="N79" t="s">
        <v>123</v>
      </c>
      <c r="O79" t="s">
        <v>124</v>
      </c>
      <c r="P79">
        <v>90024</v>
      </c>
      <c r="Q79" t="s">
        <v>37</v>
      </c>
      <c r="R79" t="s">
        <v>38</v>
      </c>
      <c r="Y79" t="s">
        <v>44</v>
      </c>
    </row>
    <row r="80" spans="1:25" x14ac:dyDescent="0.25">
      <c r="A80" t="s">
        <v>49</v>
      </c>
      <c r="B80" t="s">
        <v>579</v>
      </c>
      <c r="C80" t="s">
        <v>67</v>
      </c>
      <c r="D80" t="s">
        <v>336</v>
      </c>
      <c r="E80" t="s">
        <v>337</v>
      </c>
      <c r="F80" t="s">
        <v>336</v>
      </c>
      <c r="G80" t="s">
        <v>338</v>
      </c>
      <c r="H80" t="s">
        <v>339</v>
      </c>
      <c r="I80">
        <v>3</v>
      </c>
      <c r="J80">
        <v>0</v>
      </c>
      <c r="K80">
        <v>0</v>
      </c>
      <c r="L80">
        <v>25.1</v>
      </c>
      <c r="M80" t="s">
        <v>580</v>
      </c>
      <c r="N80" t="s">
        <v>581</v>
      </c>
      <c r="O80" t="s">
        <v>582</v>
      </c>
      <c r="P80" t="s">
        <v>583</v>
      </c>
      <c r="Q80" t="s">
        <v>37</v>
      </c>
      <c r="R80" t="s">
        <v>38</v>
      </c>
      <c r="S80" t="s">
        <v>584</v>
      </c>
      <c r="T80" t="s">
        <v>585</v>
      </c>
      <c r="U80" t="s">
        <v>586</v>
      </c>
      <c r="V80" t="s">
        <v>587</v>
      </c>
      <c r="Y80" t="s">
        <v>44</v>
      </c>
    </row>
    <row r="81" spans="1:25" x14ac:dyDescent="0.25">
      <c r="A81" t="s">
        <v>26</v>
      </c>
      <c r="B81" t="s">
        <v>588</v>
      </c>
      <c r="C81" t="s">
        <v>67</v>
      </c>
      <c r="D81" t="s">
        <v>336</v>
      </c>
      <c r="E81" t="s">
        <v>71</v>
      </c>
      <c r="F81" t="s">
        <v>336</v>
      </c>
      <c r="G81" t="s">
        <v>336</v>
      </c>
      <c r="H81" t="s">
        <v>339</v>
      </c>
      <c r="I81">
        <v>1</v>
      </c>
      <c r="J81">
        <v>0</v>
      </c>
      <c r="K81">
        <v>0</v>
      </c>
      <c r="L81">
        <v>28.7</v>
      </c>
      <c r="M81" t="s">
        <v>589</v>
      </c>
      <c r="N81" t="s">
        <v>182</v>
      </c>
      <c r="O81" t="s">
        <v>183</v>
      </c>
      <c r="P81">
        <v>19720</v>
      </c>
      <c r="Q81" t="s">
        <v>37</v>
      </c>
      <c r="R81" t="s">
        <v>38</v>
      </c>
      <c r="S81" t="s">
        <v>590</v>
      </c>
      <c r="V81" t="s">
        <v>591</v>
      </c>
      <c r="X81" t="s">
        <v>443</v>
      </c>
      <c r="Y81" t="s">
        <v>44</v>
      </c>
    </row>
    <row r="82" spans="1:25" x14ac:dyDescent="0.25">
      <c r="A82" t="s">
        <v>49</v>
      </c>
      <c r="B82" t="s">
        <v>592</v>
      </c>
      <c r="C82" t="s">
        <v>67</v>
      </c>
      <c r="D82" t="s">
        <v>336</v>
      </c>
      <c r="E82" t="s">
        <v>71</v>
      </c>
      <c r="F82" t="s">
        <v>336</v>
      </c>
      <c r="G82" t="s">
        <v>336</v>
      </c>
      <c r="H82" t="s">
        <v>339</v>
      </c>
      <c r="I82">
        <v>1</v>
      </c>
      <c r="J82">
        <v>0</v>
      </c>
      <c r="K82">
        <v>0</v>
      </c>
      <c r="L82">
        <v>31.7</v>
      </c>
      <c r="M82" t="s">
        <v>593</v>
      </c>
      <c r="O82" t="s">
        <v>594</v>
      </c>
      <c r="P82">
        <v>60616</v>
      </c>
      <c r="Q82" t="s">
        <v>37</v>
      </c>
      <c r="R82" t="s">
        <v>38</v>
      </c>
      <c r="V82" t="s">
        <v>595</v>
      </c>
      <c r="Y82" t="s">
        <v>44</v>
      </c>
    </row>
    <row r="83" spans="1:25" x14ac:dyDescent="0.25">
      <c r="A83" t="s">
        <v>49</v>
      </c>
      <c r="B83" t="s">
        <v>596</v>
      </c>
      <c r="C83" t="s">
        <v>67</v>
      </c>
      <c r="D83" t="s">
        <v>336</v>
      </c>
      <c r="E83" t="s">
        <v>337</v>
      </c>
      <c r="F83" t="s">
        <v>336</v>
      </c>
      <c r="G83" t="s">
        <v>338</v>
      </c>
      <c r="H83" t="s">
        <v>339</v>
      </c>
      <c r="I83">
        <v>1</v>
      </c>
      <c r="J83">
        <v>0</v>
      </c>
      <c r="K83">
        <v>0</v>
      </c>
      <c r="L83">
        <v>22.6</v>
      </c>
      <c r="M83" t="s">
        <v>193</v>
      </c>
      <c r="Q83" t="s">
        <v>597</v>
      </c>
      <c r="R83" t="s">
        <v>211</v>
      </c>
      <c r="Y83" t="s">
        <v>44</v>
      </c>
    </row>
    <row r="84" spans="1:25" x14ac:dyDescent="0.25">
      <c r="A84" t="s">
        <v>49</v>
      </c>
      <c r="B84" t="s">
        <v>598</v>
      </c>
      <c r="C84" t="s">
        <v>67</v>
      </c>
      <c r="D84" t="s">
        <v>336</v>
      </c>
      <c r="E84" t="s">
        <v>71</v>
      </c>
      <c r="F84" t="s">
        <v>336</v>
      </c>
      <c r="G84" t="s">
        <v>336</v>
      </c>
      <c r="H84" t="s">
        <v>339</v>
      </c>
      <c r="I84">
        <v>1</v>
      </c>
      <c r="J84">
        <v>0</v>
      </c>
      <c r="K84">
        <v>0</v>
      </c>
      <c r="L84">
        <v>32.799999999999997</v>
      </c>
      <c r="M84" t="s">
        <v>599</v>
      </c>
      <c r="N84" t="s">
        <v>128</v>
      </c>
      <c r="O84" t="s">
        <v>129</v>
      </c>
      <c r="P84">
        <v>77339</v>
      </c>
      <c r="Q84" t="s">
        <v>37</v>
      </c>
      <c r="R84" t="s">
        <v>38</v>
      </c>
      <c r="S84" t="s">
        <v>600</v>
      </c>
      <c r="V84" t="s">
        <v>601</v>
      </c>
      <c r="Y84" t="s">
        <v>44</v>
      </c>
    </row>
    <row r="85" spans="1:25" x14ac:dyDescent="0.25">
      <c r="A85" t="s">
        <v>49</v>
      </c>
      <c r="B85" t="s">
        <v>602</v>
      </c>
      <c r="C85" t="s">
        <v>67</v>
      </c>
      <c r="D85" t="s">
        <v>336</v>
      </c>
      <c r="E85" t="s">
        <v>435</v>
      </c>
      <c r="F85" t="s">
        <v>336</v>
      </c>
      <c r="G85" t="s">
        <v>436</v>
      </c>
      <c r="H85" t="s">
        <v>339</v>
      </c>
      <c r="I85">
        <v>1</v>
      </c>
      <c r="J85">
        <v>0</v>
      </c>
      <c r="K85">
        <v>0</v>
      </c>
      <c r="L85">
        <v>18.2</v>
      </c>
      <c r="M85" t="s">
        <v>603</v>
      </c>
      <c r="N85" t="s">
        <v>604</v>
      </c>
      <c r="O85" t="s">
        <v>605</v>
      </c>
      <c r="P85" t="s">
        <v>606</v>
      </c>
      <c r="Q85" t="s">
        <v>37</v>
      </c>
      <c r="R85" t="s">
        <v>38</v>
      </c>
      <c r="S85" t="s">
        <v>607</v>
      </c>
      <c r="T85" t="s">
        <v>608</v>
      </c>
      <c r="Y85" t="s">
        <v>44</v>
      </c>
    </row>
    <row r="86" spans="1:25" x14ac:dyDescent="0.25">
      <c r="A86" t="s">
        <v>49</v>
      </c>
      <c r="B86" t="s">
        <v>609</v>
      </c>
      <c r="C86" t="s">
        <v>67</v>
      </c>
      <c r="D86" t="s">
        <v>336</v>
      </c>
      <c r="E86" t="s">
        <v>337</v>
      </c>
      <c r="F86" t="s">
        <v>336</v>
      </c>
      <c r="G86" t="s">
        <v>338</v>
      </c>
      <c r="H86" t="s">
        <v>339</v>
      </c>
      <c r="I86">
        <v>1</v>
      </c>
      <c r="J86">
        <v>0</v>
      </c>
      <c r="K86">
        <v>0</v>
      </c>
      <c r="L86">
        <v>22.4</v>
      </c>
      <c r="M86" t="s">
        <v>610</v>
      </c>
      <c r="N86" t="s">
        <v>351</v>
      </c>
      <c r="O86" t="s">
        <v>352</v>
      </c>
      <c r="P86" t="s">
        <v>611</v>
      </c>
      <c r="Q86" t="s">
        <v>37</v>
      </c>
      <c r="R86" t="s">
        <v>38</v>
      </c>
      <c r="Y86" t="s">
        <v>44</v>
      </c>
    </row>
    <row r="87" spans="1:25" x14ac:dyDescent="0.25">
      <c r="A87" t="s">
        <v>26</v>
      </c>
      <c r="B87" t="s">
        <v>612</v>
      </c>
      <c r="C87" t="s">
        <v>67</v>
      </c>
      <c r="D87" t="s">
        <v>336</v>
      </c>
      <c r="E87" t="s">
        <v>337</v>
      </c>
      <c r="F87" t="s">
        <v>336</v>
      </c>
      <c r="G87" t="s">
        <v>338</v>
      </c>
      <c r="H87" t="s">
        <v>339</v>
      </c>
      <c r="I87">
        <v>1</v>
      </c>
      <c r="J87">
        <v>0</v>
      </c>
      <c r="K87">
        <v>0</v>
      </c>
      <c r="L87">
        <v>19.2</v>
      </c>
      <c r="M87" t="s">
        <v>445</v>
      </c>
      <c r="Q87" t="s">
        <v>446</v>
      </c>
      <c r="R87" t="s">
        <v>439</v>
      </c>
      <c r="S87" t="s">
        <v>613</v>
      </c>
      <c r="T87" t="s">
        <v>614</v>
      </c>
      <c r="U87" t="s">
        <v>615</v>
      </c>
      <c r="V87" t="s">
        <v>616</v>
      </c>
      <c r="X87" t="s">
        <v>443</v>
      </c>
      <c r="Y87" t="s">
        <v>44</v>
      </c>
    </row>
    <row r="88" spans="1:25" x14ac:dyDescent="0.25">
      <c r="A88" t="s">
        <v>49</v>
      </c>
      <c r="B88" t="s">
        <v>617</v>
      </c>
      <c r="C88" t="s">
        <v>67</v>
      </c>
      <c r="D88" t="s">
        <v>336</v>
      </c>
      <c r="E88" t="s">
        <v>337</v>
      </c>
      <c r="F88" t="s">
        <v>336</v>
      </c>
      <c r="G88" t="s">
        <v>338</v>
      </c>
      <c r="H88" t="s">
        <v>339</v>
      </c>
      <c r="I88">
        <v>1</v>
      </c>
      <c r="J88">
        <v>0</v>
      </c>
      <c r="K88">
        <v>0</v>
      </c>
      <c r="L88">
        <v>21.2</v>
      </c>
      <c r="M88" t="s">
        <v>193</v>
      </c>
      <c r="Q88" t="s">
        <v>451</v>
      </c>
      <c r="R88" t="s">
        <v>383</v>
      </c>
      <c r="Y88" t="s">
        <v>44</v>
      </c>
    </row>
    <row r="89" spans="1:25" x14ac:dyDescent="0.25">
      <c r="A89" t="s">
        <v>49</v>
      </c>
      <c r="B89" t="s">
        <v>618</v>
      </c>
      <c r="C89" t="s">
        <v>67</v>
      </c>
      <c r="D89" t="s">
        <v>336</v>
      </c>
      <c r="E89" t="s">
        <v>71</v>
      </c>
      <c r="F89" t="s">
        <v>336</v>
      </c>
      <c r="G89" t="s">
        <v>336</v>
      </c>
      <c r="H89" t="s">
        <v>339</v>
      </c>
      <c r="I89">
        <v>1</v>
      </c>
      <c r="J89">
        <v>0</v>
      </c>
      <c r="K89">
        <v>0</v>
      </c>
      <c r="L89">
        <v>32.799999999999997</v>
      </c>
      <c r="M89" t="s">
        <v>619</v>
      </c>
      <c r="N89" t="s">
        <v>620</v>
      </c>
      <c r="O89" t="s">
        <v>621</v>
      </c>
      <c r="P89" t="s">
        <v>622</v>
      </c>
      <c r="Q89" t="s">
        <v>37</v>
      </c>
      <c r="R89" t="s">
        <v>38</v>
      </c>
      <c r="Y89" t="s">
        <v>44</v>
      </c>
    </row>
    <row r="90" spans="1:25" x14ac:dyDescent="0.25">
      <c r="A90" t="s">
        <v>49</v>
      </c>
      <c r="B90" t="s">
        <v>623</v>
      </c>
      <c r="C90" t="s">
        <v>67</v>
      </c>
      <c r="D90" t="s">
        <v>336</v>
      </c>
      <c r="E90" t="s">
        <v>71</v>
      </c>
      <c r="F90" t="s">
        <v>336</v>
      </c>
      <c r="G90" t="s">
        <v>336</v>
      </c>
      <c r="H90" t="s">
        <v>339</v>
      </c>
      <c r="I90">
        <v>1</v>
      </c>
      <c r="J90">
        <v>0</v>
      </c>
      <c r="K90">
        <v>0</v>
      </c>
      <c r="L90">
        <v>31.7</v>
      </c>
      <c r="M90" t="s">
        <v>624</v>
      </c>
      <c r="N90" t="s">
        <v>386</v>
      </c>
      <c r="O90" t="s">
        <v>387</v>
      </c>
      <c r="P90">
        <v>55127</v>
      </c>
      <c r="Q90" t="s">
        <v>37</v>
      </c>
      <c r="R90" t="s">
        <v>38</v>
      </c>
      <c r="Y90" t="s">
        <v>44</v>
      </c>
    </row>
    <row r="91" spans="1:25" x14ac:dyDescent="0.25">
      <c r="A91" t="s">
        <v>49</v>
      </c>
      <c r="B91" t="s">
        <v>625</v>
      </c>
      <c r="C91" t="s">
        <v>67</v>
      </c>
      <c r="D91" t="s">
        <v>336</v>
      </c>
      <c r="E91" t="s">
        <v>71</v>
      </c>
      <c r="F91" t="s">
        <v>336</v>
      </c>
      <c r="G91" t="s">
        <v>336</v>
      </c>
      <c r="H91" t="s">
        <v>339</v>
      </c>
      <c r="I91">
        <v>1</v>
      </c>
      <c r="J91">
        <v>0</v>
      </c>
      <c r="K91">
        <v>0</v>
      </c>
      <c r="L91">
        <v>34.200000000000003</v>
      </c>
      <c r="M91" t="s">
        <v>264</v>
      </c>
      <c r="N91" t="s">
        <v>123</v>
      </c>
      <c r="O91" t="s">
        <v>124</v>
      </c>
      <c r="P91" t="s">
        <v>626</v>
      </c>
      <c r="Q91" t="s">
        <v>37</v>
      </c>
      <c r="R91" t="s">
        <v>38</v>
      </c>
      <c r="Y91" t="s">
        <v>44</v>
      </c>
    </row>
    <row r="92" spans="1:25" x14ac:dyDescent="0.25">
      <c r="A92" t="s">
        <v>26</v>
      </c>
      <c r="B92" t="s">
        <v>627</v>
      </c>
      <c r="C92" t="s">
        <v>67</v>
      </c>
      <c r="D92" t="s">
        <v>336</v>
      </c>
      <c r="E92" t="s">
        <v>337</v>
      </c>
      <c r="F92" t="s">
        <v>336</v>
      </c>
      <c r="G92" t="s">
        <v>338</v>
      </c>
      <c r="H92" t="s">
        <v>339</v>
      </c>
      <c r="I92">
        <v>5</v>
      </c>
      <c r="J92">
        <v>0</v>
      </c>
      <c r="K92">
        <v>0</v>
      </c>
      <c r="L92">
        <v>21.1</v>
      </c>
      <c r="M92" t="s">
        <v>628</v>
      </c>
      <c r="N92" t="s">
        <v>319</v>
      </c>
      <c r="O92" t="s">
        <v>320</v>
      </c>
      <c r="P92">
        <v>28504</v>
      </c>
      <c r="Q92" t="s">
        <v>37</v>
      </c>
      <c r="R92" t="s">
        <v>38</v>
      </c>
      <c r="S92" t="s">
        <v>629</v>
      </c>
      <c r="U92" t="s">
        <v>630</v>
      </c>
      <c r="V92" t="s">
        <v>631</v>
      </c>
      <c r="X92" t="s">
        <v>443</v>
      </c>
      <c r="Y92" t="s">
        <v>44</v>
      </c>
    </row>
    <row r="93" spans="1:25" x14ac:dyDescent="0.25">
      <c r="A93" t="s">
        <v>49</v>
      </c>
      <c r="B93" t="s">
        <v>632</v>
      </c>
      <c r="C93" t="s">
        <v>67</v>
      </c>
      <c r="D93" t="s">
        <v>336</v>
      </c>
      <c r="E93" t="s">
        <v>379</v>
      </c>
      <c r="F93" t="s">
        <v>336</v>
      </c>
      <c r="G93" t="s">
        <v>380</v>
      </c>
      <c r="H93" t="s">
        <v>339</v>
      </c>
      <c r="I93">
        <v>1</v>
      </c>
      <c r="J93">
        <v>0</v>
      </c>
      <c r="K93">
        <v>0</v>
      </c>
      <c r="L93">
        <v>17.600000000000001</v>
      </c>
      <c r="M93" t="s">
        <v>261</v>
      </c>
      <c r="O93" t="s">
        <v>633</v>
      </c>
      <c r="P93" t="s">
        <v>262</v>
      </c>
      <c r="Q93" t="s">
        <v>37</v>
      </c>
      <c r="R93" t="s">
        <v>38</v>
      </c>
      <c r="Y93" t="s">
        <v>44</v>
      </c>
    </row>
    <row r="94" spans="1:25" x14ac:dyDescent="0.25">
      <c r="A94" t="s">
        <v>49</v>
      </c>
      <c r="B94" t="s">
        <v>634</v>
      </c>
      <c r="C94" t="s">
        <v>67</v>
      </c>
      <c r="D94" t="s">
        <v>336</v>
      </c>
      <c r="E94" t="s">
        <v>337</v>
      </c>
      <c r="F94" t="s">
        <v>336</v>
      </c>
      <c r="G94" t="s">
        <v>338</v>
      </c>
      <c r="H94" t="s">
        <v>339</v>
      </c>
      <c r="I94">
        <v>1</v>
      </c>
      <c r="J94">
        <v>0</v>
      </c>
      <c r="K94">
        <v>0</v>
      </c>
      <c r="L94">
        <v>22.4</v>
      </c>
      <c r="M94" t="s">
        <v>610</v>
      </c>
      <c r="N94" t="s">
        <v>351</v>
      </c>
      <c r="O94" t="s">
        <v>352</v>
      </c>
      <c r="P94">
        <v>19153</v>
      </c>
      <c r="Q94" t="s">
        <v>37</v>
      </c>
      <c r="R94" t="s">
        <v>38</v>
      </c>
      <c r="Y94" t="s">
        <v>44</v>
      </c>
    </row>
    <row r="95" spans="1:25" x14ac:dyDescent="0.25">
      <c r="A95" t="s">
        <v>49</v>
      </c>
      <c r="B95" t="s">
        <v>635</v>
      </c>
      <c r="C95" t="s">
        <v>67</v>
      </c>
      <c r="D95" t="s">
        <v>336</v>
      </c>
      <c r="E95" t="s">
        <v>337</v>
      </c>
      <c r="F95" t="s">
        <v>336</v>
      </c>
      <c r="G95" t="s">
        <v>338</v>
      </c>
      <c r="H95" t="s">
        <v>339</v>
      </c>
      <c r="I95">
        <v>1</v>
      </c>
      <c r="J95">
        <v>0</v>
      </c>
      <c r="K95">
        <v>0</v>
      </c>
      <c r="L95">
        <v>27</v>
      </c>
      <c r="M95" t="s">
        <v>636</v>
      </c>
      <c r="N95" t="s">
        <v>123</v>
      </c>
      <c r="O95" t="s">
        <v>124</v>
      </c>
      <c r="P95" t="s">
        <v>637</v>
      </c>
      <c r="Q95" t="s">
        <v>37</v>
      </c>
      <c r="R95" t="s">
        <v>38</v>
      </c>
      <c r="Y95" t="s">
        <v>44</v>
      </c>
    </row>
    <row r="96" spans="1:25" x14ac:dyDescent="0.25">
      <c r="A96" t="s">
        <v>49</v>
      </c>
      <c r="B96" t="s">
        <v>638</v>
      </c>
      <c r="C96" t="s">
        <v>67</v>
      </c>
      <c r="D96" t="s">
        <v>336</v>
      </c>
      <c r="E96" t="s">
        <v>337</v>
      </c>
      <c r="F96" t="s">
        <v>336</v>
      </c>
      <c r="G96" t="s">
        <v>338</v>
      </c>
      <c r="H96" t="s">
        <v>339</v>
      </c>
      <c r="I96">
        <v>1</v>
      </c>
      <c r="J96">
        <v>0</v>
      </c>
      <c r="K96">
        <v>0</v>
      </c>
      <c r="L96">
        <v>26.9</v>
      </c>
      <c r="M96" t="s">
        <v>639</v>
      </c>
      <c r="N96" t="s">
        <v>35</v>
      </c>
      <c r="O96" t="s">
        <v>36</v>
      </c>
      <c r="P96" t="s">
        <v>640</v>
      </c>
      <c r="Q96" t="s">
        <v>37</v>
      </c>
      <c r="R96" t="s">
        <v>38</v>
      </c>
      <c r="Y96" t="s">
        <v>44</v>
      </c>
    </row>
    <row r="97" spans="1:25" x14ac:dyDescent="0.25">
      <c r="A97" t="s">
        <v>49</v>
      </c>
      <c r="B97" t="s">
        <v>641</v>
      </c>
      <c r="C97" t="s">
        <v>67</v>
      </c>
      <c r="D97" t="s">
        <v>336</v>
      </c>
      <c r="E97" t="s">
        <v>337</v>
      </c>
      <c r="F97" t="s">
        <v>336</v>
      </c>
      <c r="G97" t="s">
        <v>338</v>
      </c>
      <c r="H97" t="s">
        <v>339</v>
      </c>
      <c r="I97">
        <v>1</v>
      </c>
      <c r="J97">
        <v>0</v>
      </c>
      <c r="K97">
        <v>0</v>
      </c>
      <c r="L97">
        <v>26.3</v>
      </c>
      <c r="M97" t="s">
        <v>193</v>
      </c>
      <c r="N97" t="s">
        <v>35</v>
      </c>
      <c r="O97" t="s">
        <v>36</v>
      </c>
      <c r="Q97" t="s">
        <v>37</v>
      </c>
      <c r="R97" t="s">
        <v>38</v>
      </c>
      <c r="Y97" t="s">
        <v>44</v>
      </c>
    </row>
    <row r="98" spans="1:25" x14ac:dyDescent="0.25">
      <c r="A98" t="s">
        <v>49</v>
      </c>
      <c r="B98" t="s">
        <v>642</v>
      </c>
      <c r="C98" t="s">
        <v>67</v>
      </c>
      <c r="D98" t="s">
        <v>336</v>
      </c>
      <c r="E98" t="s">
        <v>71</v>
      </c>
      <c r="F98" t="s">
        <v>336</v>
      </c>
      <c r="G98" t="s">
        <v>336</v>
      </c>
      <c r="H98" t="s">
        <v>339</v>
      </c>
      <c r="I98">
        <v>1</v>
      </c>
      <c r="J98">
        <v>0</v>
      </c>
      <c r="K98">
        <v>0</v>
      </c>
      <c r="L98">
        <v>31.8</v>
      </c>
      <c r="M98" t="s">
        <v>643</v>
      </c>
      <c r="N98" t="s">
        <v>182</v>
      </c>
      <c r="O98" t="s">
        <v>183</v>
      </c>
      <c r="P98" t="s">
        <v>644</v>
      </c>
      <c r="Q98" t="s">
        <v>37</v>
      </c>
      <c r="R98" t="s">
        <v>38</v>
      </c>
      <c r="Y98" t="s">
        <v>44</v>
      </c>
    </row>
    <row r="99" spans="1:25" x14ac:dyDescent="0.25">
      <c r="A99" t="s">
        <v>49</v>
      </c>
      <c r="B99" t="s">
        <v>645</v>
      </c>
      <c r="C99" t="s">
        <v>67</v>
      </c>
      <c r="D99" t="s">
        <v>336</v>
      </c>
      <c r="E99" t="s">
        <v>337</v>
      </c>
      <c r="F99" t="s">
        <v>336</v>
      </c>
      <c r="G99" t="s">
        <v>338</v>
      </c>
      <c r="H99" t="s">
        <v>339</v>
      </c>
      <c r="I99">
        <v>1</v>
      </c>
      <c r="J99">
        <v>0</v>
      </c>
      <c r="K99">
        <v>0</v>
      </c>
      <c r="L99">
        <v>19.2</v>
      </c>
      <c r="M99" t="s">
        <v>646</v>
      </c>
      <c r="N99" t="s">
        <v>405</v>
      </c>
      <c r="O99" t="s">
        <v>406</v>
      </c>
      <c r="P99">
        <v>20814</v>
      </c>
      <c r="Q99" t="s">
        <v>37</v>
      </c>
      <c r="R99" t="s">
        <v>38</v>
      </c>
      <c r="S99" t="s">
        <v>647</v>
      </c>
      <c r="V99" t="s">
        <v>648</v>
      </c>
      <c r="Y99" t="s">
        <v>44</v>
      </c>
    </row>
    <row r="100" spans="1:25" x14ac:dyDescent="0.25">
      <c r="A100" t="s">
        <v>49</v>
      </c>
      <c r="B100" t="s">
        <v>649</v>
      </c>
      <c r="C100" t="s">
        <v>67</v>
      </c>
      <c r="D100" t="s">
        <v>336</v>
      </c>
      <c r="E100" t="s">
        <v>337</v>
      </c>
      <c r="F100" t="s">
        <v>336</v>
      </c>
      <c r="G100" t="s">
        <v>338</v>
      </c>
      <c r="H100" t="s">
        <v>339</v>
      </c>
      <c r="I100">
        <v>1</v>
      </c>
      <c r="J100">
        <v>0</v>
      </c>
      <c r="K100">
        <v>0</v>
      </c>
      <c r="L100">
        <v>21.2</v>
      </c>
      <c r="M100" t="s">
        <v>650</v>
      </c>
      <c r="O100" t="s">
        <v>651</v>
      </c>
      <c r="P100" t="s">
        <v>652</v>
      </c>
      <c r="Q100" t="s">
        <v>37</v>
      </c>
      <c r="R100" t="s">
        <v>38</v>
      </c>
      <c r="S100" t="s">
        <v>653</v>
      </c>
      <c r="T100" t="s">
        <v>654</v>
      </c>
      <c r="Y100" t="s">
        <v>44</v>
      </c>
    </row>
    <row r="101" spans="1:25" x14ac:dyDescent="0.25">
      <c r="A101" t="s">
        <v>49</v>
      </c>
      <c r="B101" t="s">
        <v>655</v>
      </c>
      <c r="C101" t="s">
        <v>67</v>
      </c>
      <c r="D101" t="s">
        <v>336</v>
      </c>
      <c r="E101" t="s">
        <v>435</v>
      </c>
      <c r="F101" t="s">
        <v>336</v>
      </c>
      <c r="G101" t="s">
        <v>436</v>
      </c>
      <c r="H101" t="s">
        <v>339</v>
      </c>
      <c r="I101">
        <v>1</v>
      </c>
      <c r="J101">
        <v>0</v>
      </c>
      <c r="K101">
        <v>0</v>
      </c>
      <c r="L101">
        <v>17.399999999999999</v>
      </c>
      <c r="M101" t="s">
        <v>656</v>
      </c>
      <c r="N101" t="s">
        <v>197</v>
      </c>
      <c r="O101" t="s">
        <v>198</v>
      </c>
      <c r="P101">
        <v>10601</v>
      </c>
      <c r="Q101" t="s">
        <v>37</v>
      </c>
      <c r="R101" t="s">
        <v>38</v>
      </c>
      <c r="Y101" t="s">
        <v>44</v>
      </c>
    </row>
    <row r="102" spans="1:25" x14ac:dyDescent="0.25">
      <c r="A102" t="s">
        <v>49</v>
      </c>
      <c r="B102" t="s">
        <v>657</v>
      </c>
      <c r="C102" t="s">
        <v>67</v>
      </c>
      <c r="D102" t="s">
        <v>336</v>
      </c>
      <c r="E102" t="s">
        <v>71</v>
      </c>
      <c r="F102" t="s">
        <v>336</v>
      </c>
      <c r="G102" t="s">
        <v>336</v>
      </c>
      <c r="H102" t="s">
        <v>339</v>
      </c>
      <c r="I102">
        <v>1</v>
      </c>
      <c r="J102">
        <v>0</v>
      </c>
      <c r="K102">
        <v>0</v>
      </c>
      <c r="L102">
        <v>31.7</v>
      </c>
      <c r="M102" t="s">
        <v>658</v>
      </c>
      <c r="N102" t="s">
        <v>35</v>
      </c>
      <c r="O102" t="s">
        <v>36</v>
      </c>
      <c r="P102">
        <v>34990</v>
      </c>
      <c r="Q102" t="s">
        <v>37</v>
      </c>
      <c r="R102" t="s">
        <v>38</v>
      </c>
      <c r="Y102" t="s">
        <v>44</v>
      </c>
    </row>
    <row r="103" spans="1:25" x14ac:dyDescent="0.25">
      <c r="A103" t="s">
        <v>49</v>
      </c>
      <c r="B103" t="s">
        <v>659</v>
      </c>
      <c r="C103" t="s">
        <v>67</v>
      </c>
      <c r="D103" t="s">
        <v>336</v>
      </c>
      <c r="E103" t="s">
        <v>337</v>
      </c>
      <c r="F103" t="s">
        <v>336</v>
      </c>
      <c r="G103" t="s">
        <v>338</v>
      </c>
      <c r="H103" t="s">
        <v>339</v>
      </c>
      <c r="I103">
        <v>1</v>
      </c>
      <c r="J103">
        <v>0</v>
      </c>
      <c r="K103">
        <v>0</v>
      </c>
      <c r="L103">
        <v>19.5</v>
      </c>
      <c r="M103" t="s">
        <v>660</v>
      </c>
      <c r="O103" t="s">
        <v>661</v>
      </c>
      <c r="P103">
        <v>94062</v>
      </c>
      <c r="Q103" t="s">
        <v>37</v>
      </c>
      <c r="R103" t="s">
        <v>38</v>
      </c>
      <c r="S103" t="s">
        <v>662</v>
      </c>
      <c r="T103" t="s">
        <v>663</v>
      </c>
      <c r="U103" t="s">
        <v>664</v>
      </c>
      <c r="V103" t="s">
        <v>665</v>
      </c>
      <c r="Y103" t="s">
        <v>44</v>
      </c>
    </row>
    <row r="104" spans="1:25" x14ac:dyDescent="0.25">
      <c r="A104" t="s">
        <v>49</v>
      </c>
      <c r="B104" t="s">
        <v>666</v>
      </c>
      <c r="C104" t="s">
        <v>67</v>
      </c>
      <c r="D104" t="s">
        <v>336</v>
      </c>
      <c r="E104" t="s">
        <v>337</v>
      </c>
      <c r="F104" t="s">
        <v>336</v>
      </c>
      <c r="G104" t="s">
        <v>338</v>
      </c>
      <c r="H104" t="s">
        <v>339</v>
      </c>
      <c r="I104">
        <v>1</v>
      </c>
      <c r="J104">
        <v>0</v>
      </c>
      <c r="K104">
        <v>0</v>
      </c>
      <c r="L104">
        <v>20.9</v>
      </c>
      <c r="M104" t="s">
        <v>667</v>
      </c>
      <c r="N104" t="s">
        <v>255</v>
      </c>
      <c r="O104" t="s">
        <v>256</v>
      </c>
      <c r="P104">
        <v>89102</v>
      </c>
      <c r="Q104" t="s">
        <v>37</v>
      </c>
      <c r="R104" t="s">
        <v>38</v>
      </c>
      <c r="S104" t="s">
        <v>668</v>
      </c>
      <c r="Y104" t="s">
        <v>44</v>
      </c>
    </row>
    <row r="105" spans="1:25" x14ac:dyDescent="0.25">
      <c r="A105" t="s">
        <v>49</v>
      </c>
      <c r="B105" t="s">
        <v>669</v>
      </c>
      <c r="C105" t="s">
        <v>67</v>
      </c>
      <c r="D105" t="s">
        <v>336</v>
      </c>
      <c r="E105" t="s">
        <v>337</v>
      </c>
      <c r="F105" t="s">
        <v>336</v>
      </c>
      <c r="G105" t="s">
        <v>338</v>
      </c>
      <c r="H105" t="s">
        <v>339</v>
      </c>
      <c r="I105">
        <v>1</v>
      </c>
      <c r="J105">
        <v>0</v>
      </c>
      <c r="K105">
        <v>0</v>
      </c>
      <c r="L105">
        <v>20</v>
      </c>
      <c r="M105" t="s">
        <v>476</v>
      </c>
      <c r="N105" t="s">
        <v>35</v>
      </c>
      <c r="O105" t="s">
        <v>36</v>
      </c>
      <c r="P105" t="s">
        <v>670</v>
      </c>
      <c r="Q105" t="s">
        <v>37</v>
      </c>
      <c r="R105" t="s">
        <v>38</v>
      </c>
      <c r="Y105" t="s">
        <v>44</v>
      </c>
    </row>
    <row r="106" spans="1:25" x14ac:dyDescent="0.25">
      <c r="A106" t="s">
        <v>49</v>
      </c>
      <c r="B106" t="s">
        <v>671</v>
      </c>
      <c r="C106" t="s">
        <v>67</v>
      </c>
      <c r="D106" t="s">
        <v>336</v>
      </c>
      <c r="E106" t="s">
        <v>71</v>
      </c>
      <c r="F106" t="s">
        <v>336</v>
      </c>
      <c r="G106" t="s">
        <v>336</v>
      </c>
      <c r="H106" t="s">
        <v>339</v>
      </c>
      <c r="I106">
        <v>1</v>
      </c>
      <c r="J106">
        <v>0</v>
      </c>
      <c r="K106">
        <v>0</v>
      </c>
      <c r="L106">
        <v>30.4</v>
      </c>
      <c r="M106" t="s">
        <v>672</v>
      </c>
      <c r="N106" t="s">
        <v>123</v>
      </c>
      <c r="O106" t="s">
        <v>124</v>
      </c>
      <c r="P106" t="s">
        <v>673</v>
      </c>
      <c r="Q106" t="s">
        <v>37</v>
      </c>
      <c r="R106" t="s">
        <v>38</v>
      </c>
      <c r="Y106" t="s">
        <v>44</v>
      </c>
    </row>
    <row r="107" spans="1:25" x14ac:dyDescent="0.25">
      <c r="A107" t="s">
        <v>49</v>
      </c>
      <c r="B107" t="s">
        <v>674</v>
      </c>
      <c r="C107" t="s">
        <v>67</v>
      </c>
      <c r="D107" t="s">
        <v>336</v>
      </c>
      <c r="E107" t="s">
        <v>71</v>
      </c>
      <c r="F107" t="s">
        <v>336</v>
      </c>
      <c r="G107" t="s">
        <v>336</v>
      </c>
      <c r="H107" t="s">
        <v>339</v>
      </c>
      <c r="I107">
        <v>1</v>
      </c>
      <c r="J107">
        <v>0</v>
      </c>
      <c r="K107">
        <v>0</v>
      </c>
      <c r="L107">
        <v>33.5</v>
      </c>
      <c r="M107" t="s">
        <v>476</v>
      </c>
      <c r="N107" t="s">
        <v>35</v>
      </c>
      <c r="O107" t="s">
        <v>36</v>
      </c>
      <c r="P107">
        <v>33309</v>
      </c>
      <c r="Q107" t="s">
        <v>37</v>
      </c>
      <c r="R107" t="s">
        <v>38</v>
      </c>
      <c r="Y107" t="s">
        <v>44</v>
      </c>
    </row>
    <row r="108" spans="1:25" x14ac:dyDescent="0.25">
      <c r="A108" t="s">
        <v>49</v>
      </c>
      <c r="B108" t="s">
        <v>675</v>
      </c>
      <c r="C108" t="s">
        <v>67</v>
      </c>
      <c r="D108" t="s">
        <v>336</v>
      </c>
      <c r="E108" t="s">
        <v>337</v>
      </c>
      <c r="F108" t="s">
        <v>336</v>
      </c>
      <c r="G108" t="s">
        <v>338</v>
      </c>
      <c r="H108" t="s">
        <v>339</v>
      </c>
      <c r="I108">
        <v>1</v>
      </c>
      <c r="J108">
        <v>0</v>
      </c>
      <c r="K108">
        <v>0</v>
      </c>
      <c r="L108">
        <v>20.100000000000001</v>
      </c>
      <c r="M108" t="s">
        <v>676</v>
      </c>
      <c r="N108" t="s">
        <v>35</v>
      </c>
      <c r="O108" t="s">
        <v>36</v>
      </c>
      <c r="P108">
        <v>33064</v>
      </c>
      <c r="Q108" t="s">
        <v>37</v>
      </c>
      <c r="R108" t="s">
        <v>38</v>
      </c>
      <c r="Y108" t="s">
        <v>44</v>
      </c>
    </row>
    <row r="109" spans="1:25" x14ac:dyDescent="0.25">
      <c r="A109" t="s">
        <v>49</v>
      </c>
      <c r="B109" t="s">
        <v>677</v>
      </c>
      <c r="C109" t="s">
        <v>67</v>
      </c>
      <c r="D109" t="s">
        <v>336</v>
      </c>
      <c r="E109" t="s">
        <v>343</v>
      </c>
      <c r="F109" t="s">
        <v>336</v>
      </c>
      <c r="G109" t="s">
        <v>344</v>
      </c>
      <c r="H109" t="s">
        <v>339</v>
      </c>
      <c r="I109">
        <v>1</v>
      </c>
      <c r="J109">
        <v>0</v>
      </c>
      <c r="K109">
        <v>0</v>
      </c>
      <c r="L109">
        <v>16.7</v>
      </c>
      <c r="M109" t="s">
        <v>573</v>
      </c>
      <c r="N109" t="s">
        <v>35</v>
      </c>
      <c r="O109" t="s">
        <v>36</v>
      </c>
      <c r="P109">
        <v>33131</v>
      </c>
      <c r="Q109" t="s">
        <v>37</v>
      </c>
      <c r="R109" t="s">
        <v>38</v>
      </c>
      <c r="S109" t="s">
        <v>678</v>
      </c>
      <c r="T109" t="s">
        <v>679</v>
      </c>
      <c r="Y109" t="s">
        <v>44</v>
      </c>
    </row>
    <row r="110" spans="1:25" x14ac:dyDescent="0.25">
      <c r="A110" t="s">
        <v>49</v>
      </c>
      <c r="B110" t="s">
        <v>680</v>
      </c>
      <c r="C110" t="s">
        <v>67</v>
      </c>
      <c r="D110" t="s">
        <v>336</v>
      </c>
      <c r="E110" t="s">
        <v>337</v>
      </c>
      <c r="F110" t="s">
        <v>336</v>
      </c>
      <c r="G110" t="s">
        <v>338</v>
      </c>
      <c r="H110" t="s">
        <v>339</v>
      </c>
      <c r="I110">
        <v>2</v>
      </c>
      <c r="J110">
        <v>0</v>
      </c>
      <c r="K110">
        <v>0</v>
      </c>
      <c r="L110">
        <v>26.7</v>
      </c>
      <c r="M110" t="s">
        <v>472</v>
      </c>
      <c r="N110" t="s">
        <v>123</v>
      </c>
      <c r="O110" t="s">
        <v>124</v>
      </c>
      <c r="P110">
        <v>90017</v>
      </c>
      <c r="Q110" t="s">
        <v>37</v>
      </c>
      <c r="R110" t="s">
        <v>38</v>
      </c>
      <c r="S110" t="s">
        <v>681</v>
      </c>
      <c r="V110" t="s">
        <v>682</v>
      </c>
      <c r="Y110" t="s">
        <v>44</v>
      </c>
    </row>
    <row r="111" spans="1:25" x14ac:dyDescent="0.25">
      <c r="A111" t="s">
        <v>49</v>
      </c>
      <c r="B111" t="s">
        <v>683</v>
      </c>
      <c r="C111" t="s">
        <v>67</v>
      </c>
      <c r="D111" t="s">
        <v>336</v>
      </c>
      <c r="E111" t="s">
        <v>379</v>
      </c>
      <c r="F111" t="s">
        <v>336</v>
      </c>
      <c r="G111" t="s">
        <v>380</v>
      </c>
      <c r="H111" t="s">
        <v>339</v>
      </c>
      <c r="I111">
        <v>1</v>
      </c>
      <c r="J111">
        <v>0</v>
      </c>
      <c r="K111">
        <v>0</v>
      </c>
      <c r="L111">
        <v>17.7</v>
      </c>
      <c r="M111" t="s">
        <v>684</v>
      </c>
      <c r="N111" t="s">
        <v>555</v>
      </c>
      <c r="O111" t="s">
        <v>556</v>
      </c>
      <c r="P111" t="s">
        <v>685</v>
      </c>
      <c r="Q111" t="s">
        <v>37</v>
      </c>
      <c r="R111" t="s">
        <v>38</v>
      </c>
      <c r="S111" t="s">
        <v>686</v>
      </c>
      <c r="T111" t="s">
        <v>687</v>
      </c>
      <c r="U111" t="s">
        <v>688</v>
      </c>
      <c r="V111" t="s">
        <v>689</v>
      </c>
      <c r="Y111" t="s">
        <v>44</v>
      </c>
    </row>
    <row r="112" spans="1:25" x14ac:dyDescent="0.25">
      <c r="A112" t="s">
        <v>49</v>
      </c>
      <c r="B112" t="s">
        <v>690</v>
      </c>
      <c r="C112" t="s">
        <v>67</v>
      </c>
      <c r="D112" t="s">
        <v>336</v>
      </c>
      <c r="E112" t="s">
        <v>71</v>
      </c>
      <c r="F112" t="s">
        <v>336</v>
      </c>
      <c r="G112" t="s">
        <v>336</v>
      </c>
      <c r="H112" t="s">
        <v>339</v>
      </c>
      <c r="I112">
        <v>1</v>
      </c>
      <c r="J112">
        <v>0</v>
      </c>
      <c r="K112">
        <v>0</v>
      </c>
      <c r="L112">
        <v>31.5</v>
      </c>
      <c r="M112" t="s">
        <v>472</v>
      </c>
      <c r="N112" t="s">
        <v>123</v>
      </c>
      <c r="O112" t="s">
        <v>124</v>
      </c>
      <c r="P112">
        <v>90017</v>
      </c>
      <c r="Q112" t="s">
        <v>37</v>
      </c>
      <c r="R112" t="s">
        <v>38</v>
      </c>
      <c r="Y112" t="s">
        <v>44</v>
      </c>
    </row>
    <row r="113" spans="1:25" x14ac:dyDescent="0.25">
      <c r="A113" t="s">
        <v>49</v>
      </c>
      <c r="B113" t="s">
        <v>691</v>
      </c>
      <c r="C113" t="s">
        <v>67</v>
      </c>
      <c r="D113" t="s">
        <v>336</v>
      </c>
      <c r="E113" t="s">
        <v>337</v>
      </c>
      <c r="F113" t="s">
        <v>336</v>
      </c>
      <c r="G113" t="s">
        <v>338</v>
      </c>
      <c r="H113" t="s">
        <v>339</v>
      </c>
      <c r="I113">
        <v>1</v>
      </c>
      <c r="J113">
        <v>0</v>
      </c>
      <c r="K113">
        <v>0</v>
      </c>
      <c r="L113">
        <v>21.7</v>
      </c>
      <c r="M113" t="s">
        <v>692</v>
      </c>
      <c r="N113" t="s">
        <v>35</v>
      </c>
      <c r="O113" t="s">
        <v>36</v>
      </c>
      <c r="P113" t="s">
        <v>693</v>
      </c>
      <c r="Q113" t="s">
        <v>37</v>
      </c>
      <c r="R113" t="s">
        <v>38</v>
      </c>
      <c r="S113" t="s">
        <v>694</v>
      </c>
      <c r="Y113" t="s">
        <v>44</v>
      </c>
    </row>
    <row r="114" spans="1:25" x14ac:dyDescent="0.25">
      <c r="A114" t="s">
        <v>49</v>
      </c>
      <c r="B114" t="s">
        <v>695</v>
      </c>
      <c r="C114" t="s">
        <v>67</v>
      </c>
      <c r="D114" t="s">
        <v>336</v>
      </c>
      <c r="E114" t="s">
        <v>337</v>
      </c>
      <c r="F114" t="s">
        <v>336</v>
      </c>
      <c r="G114" t="s">
        <v>338</v>
      </c>
      <c r="H114" t="s">
        <v>339</v>
      </c>
      <c r="I114">
        <v>1</v>
      </c>
      <c r="J114">
        <v>0</v>
      </c>
      <c r="K114">
        <v>0</v>
      </c>
      <c r="L114">
        <v>24.3</v>
      </c>
      <c r="M114" t="s">
        <v>696</v>
      </c>
      <c r="N114" t="s">
        <v>128</v>
      </c>
      <c r="O114" t="s">
        <v>129</v>
      </c>
      <c r="P114">
        <v>77701</v>
      </c>
      <c r="Q114" t="s">
        <v>37</v>
      </c>
      <c r="R114" t="s">
        <v>38</v>
      </c>
      <c r="Y114" t="s">
        <v>44</v>
      </c>
    </row>
    <row r="115" spans="1:25" x14ac:dyDescent="0.25">
      <c r="A115" t="s">
        <v>49</v>
      </c>
      <c r="B115" t="s">
        <v>697</v>
      </c>
      <c r="C115" t="s">
        <v>67</v>
      </c>
      <c r="D115" t="s">
        <v>336</v>
      </c>
      <c r="E115" t="s">
        <v>337</v>
      </c>
      <c r="F115" t="s">
        <v>336</v>
      </c>
      <c r="G115" t="s">
        <v>338</v>
      </c>
      <c r="H115" t="s">
        <v>339</v>
      </c>
      <c r="I115">
        <v>1</v>
      </c>
      <c r="J115">
        <v>0</v>
      </c>
      <c r="K115">
        <v>0</v>
      </c>
      <c r="L115">
        <v>23.2</v>
      </c>
      <c r="M115" t="s">
        <v>62</v>
      </c>
      <c r="N115" t="s">
        <v>35</v>
      </c>
      <c r="O115" t="s">
        <v>36</v>
      </c>
      <c r="P115">
        <v>33396</v>
      </c>
      <c r="Q115" t="s">
        <v>37</v>
      </c>
      <c r="R115" t="s">
        <v>38</v>
      </c>
      <c r="Y115" t="s">
        <v>44</v>
      </c>
    </row>
    <row r="116" spans="1:25" x14ac:dyDescent="0.25">
      <c r="A116" t="s">
        <v>49</v>
      </c>
      <c r="B116" t="s">
        <v>698</v>
      </c>
      <c r="C116" t="s">
        <v>67</v>
      </c>
      <c r="D116" t="s">
        <v>336</v>
      </c>
      <c r="E116" t="s">
        <v>379</v>
      </c>
      <c r="F116" t="s">
        <v>336</v>
      </c>
      <c r="G116" t="s">
        <v>380</v>
      </c>
      <c r="H116" t="s">
        <v>339</v>
      </c>
      <c r="I116">
        <v>1</v>
      </c>
      <c r="J116">
        <v>0</v>
      </c>
      <c r="K116">
        <v>0</v>
      </c>
      <c r="L116">
        <v>17.8</v>
      </c>
      <c r="M116" t="s">
        <v>667</v>
      </c>
      <c r="N116" t="s">
        <v>255</v>
      </c>
      <c r="O116" t="s">
        <v>256</v>
      </c>
      <c r="P116" t="s">
        <v>699</v>
      </c>
      <c r="Q116" t="s">
        <v>37</v>
      </c>
      <c r="R116" t="s">
        <v>38</v>
      </c>
      <c r="Y116" t="s">
        <v>44</v>
      </c>
    </row>
    <row r="117" spans="1:25" x14ac:dyDescent="0.25">
      <c r="A117" t="s">
        <v>49</v>
      </c>
      <c r="B117" t="s">
        <v>700</v>
      </c>
      <c r="C117" t="s">
        <v>67</v>
      </c>
      <c r="D117" t="s">
        <v>336</v>
      </c>
      <c r="E117" t="s">
        <v>71</v>
      </c>
      <c r="F117" t="s">
        <v>336</v>
      </c>
      <c r="G117" t="s">
        <v>336</v>
      </c>
      <c r="H117" t="s">
        <v>339</v>
      </c>
      <c r="I117">
        <v>1</v>
      </c>
      <c r="J117">
        <v>0</v>
      </c>
      <c r="K117">
        <v>0</v>
      </c>
      <c r="L117">
        <v>29.2</v>
      </c>
      <c r="M117" t="s">
        <v>701</v>
      </c>
      <c r="N117" t="s">
        <v>123</v>
      </c>
      <c r="O117" t="s">
        <v>124</v>
      </c>
      <c r="P117">
        <v>90058</v>
      </c>
      <c r="Q117" t="s">
        <v>37</v>
      </c>
      <c r="R117" t="s">
        <v>38</v>
      </c>
      <c r="V117" t="s">
        <v>702</v>
      </c>
      <c r="Y117" t="s">
        <v>44</v>
      </c>
    </row>
    <row r="118" spans="1:25" x14ac:dyDescent="0.25">
      <c r="A118" t="s">
        <v>49</v>
      </c>
      <c r="B118" t="s">
        <v>703</v>
      </c>
      <c r="C118" t="s">
        <v>67</v>
      </c>
      <c r="D118" t="s">
        <v>336</v>
      </c>
      <c r="E118" t="s">
        <v>337</v>
      </c>
      <c r="F118" t="s">
        <v>336</v>
      </c>
      <c r="G118" t="s">
        <v>338</v>
      </c>
      <c r="H118" t="s">
        <v>339</v>
      </c>
      <c r="I118">
        <v>1</v>
      </c>
      <c r="J118">
        <v>0</v>
      </c>
      <c r="K118">
        <v>0</v>
      </c>
      <c r="L118">
        <v>28</v>
      </c>
      <c r="M118" t="s">
        <v>704</v>
      </c>
      <c r="P118" t="s">
        <v>705</v>
      </c>
      <c r="Q118" t="s">
        <v>37</v>
      </c>
      <c r="R118" t="s">
        <v>38</v>
      </c>
      <c r="Y118" t="s">
        <v>44</v>
      </c>
    </row>
    <row r="119" spans="1:25" x14ac:dyDescent="0.25">
      <c r="A119" t="s">
        <v>49</v>
      </c>
      <c r="B119" t="s">
        <v>706</v>
      </c>
      <c r="C119" t="s">
        <v>67</v>
      </c>
      <c r="D119" t="s">
        <v>336</v>
      </c>
      <c r="E119" t="s">
        <v>71</v>
      </c>
      <c r="F119" t="s">
        <v>336</v>
      </c>
      <c r="G119" t="s">
        <v>336</v>
      </c>
      <c r="H119" t="s">
        <v>339</v>
      </c>
      <c r="I119">
        <v>1</v>
      </c>
      <c r="J119">
        <v>0</v>
      </c>
      <c r="K119">
        <v>0</v>
      </c>
      <c r="L119">
        <v>32.200000000000003</v>
      </c>
      <c r="M119" t="s">
        <v>472</v>
      </c>
      <c r="N119" t="s">
        <v>123</v>
      </c>
      <c r="O119" t="s">
        <v>124</v>
      </c>
      <c r="P119" t="s">
        <v>707</v>
      </c>
      <c r="Q119" t="s">
        <v>37</v>
      </c>
      <c r="R119" t="s">
        <v>38</v>
      </c>
      <c r="Y119" t="s">
        <v>44</v>
      </c>
    </row>
    <row r="120" spans="1:25" x14ac:dyDescent="0.25">
      <c r="A120" t="s">
        <v>49</v>
      </c>
      <c r="B120" t="s">
        <v>708</v>
      </c>
      <c r="C120" t="s">
        <v>67</v>
      </c>
      <c r="D120" t="s">
        <v>336</v>
      </c>
      <c r="E120" t="s">
        <v>71</v>
      </c>
      <c r="F120" t="s">
        <v>336</v>
      </c>
      <c r="G120" t="s">
        <v>336</v>
      </c>
      <c r="H120" t="s">
        <v>339</v>
      </c>
      <c r="I120">
        <v>1</v>
      </c>
      <c r="J120">
        <v>0</v>
      </c>
      <c r="K120">
        <v>0</v>
      </c>
      <c r="L120">
        <v>32.200000000000003</v>
      </c>
      <c r="M120" t="s">
        <v>709</v>
      </c>
      <c r="N120" t="s">
        <v>710</v>
      </c>
      <c r="O120" t="s">
        <v>711</v>
      </c>
      <c r="P120">
        <v>6880</v>
      </c>
      <c r="Q120" t="s">
        <v>37</v>
      </c>
      <c r="R120" t="s">
        <v>38</v>
      </c>
      <c r="Y120" t="s">
        <v>44</v>
      </c>
    </row>
    <row r="121" spans="1:25" x14ac:dyDescent="0.25">
      <c r="A121" t="s">
        <v>49</v>
      </c>
      <c r="B121" t="s">
        <v>712</v>
      </c>
      <c r="C121" t="s">
        <v>67</v>
      </c>
      <c r="D121" t="s">
        <v>336</v>
      </c>
      <c r="E121" t="s">
        <v>337</v>
      </c>
      <c r="F121" t="s">
        <v>336</v>
      </c>
      <c r="G121" t="s">
        <v>338</v>
      </c>
      <c r="H121" t="s">
        <v>339</v>
      </c>
      <c r="I121">
        <v>1</v>
      </c>
      <c r="J121">
        <v>0</v>
      </c>
      <c r="K121">
        <v>0</v>
      </c>
      <c r="L121">
        <v>28</v>
      </c>
      <c r="M121" t="s">
        <v>485</v>
      </c>
      <c r="N121" t="s">
        <v>182</v>
      </c>
      <c r="O121" t="s">
        <v>183</v>
      </c>
      <c r="P121" t="s">
        <v>486</v>
      </c>
      <c r="Q121" t="s">
        <v>37</v>
      </c>
      <c r="R121" t="s">
        <v>38</v>
      </c>
      <c r="Y121" t="s">
        <v>44</v>
      </c>
    </row>
    <row r="122" spans="1:25" x14ac:dyDescent="0.25">
      <c r="A122" t="s">
        <v>49</v>
      </c>
      <c r="B122" t="s">
        <v>713</v>
      </c>
      <c r="C122" t="s">
        <v>67</v>
      </c>
      <c r="D122" t="s">
        <v>336</v>
      </c>
      <c r="E122" t="s">
        <v>337</v>
      </c>
      <c r="F122" t="s">
        <v>336</v>
      </c>
      <c r="G122" t="s">
        <v>338</v>
      </c>
      <c r="H122" t="s">
        <v>339</v>
      </c>
      <c r="I122">
        <v>1</v>
      </c>
      <c r="J122">
        <v>0</v>
      </c>
      <c r="K122">
        <v>0</v>
      </c>
      <c r="L122">
        <v>22.7</v>
      </c>
      <c r="M122" t="s">
        <v>714</v>
      </c>
      <c r="N122" t="s">
        <v>182</v>
      </c>
      <c r="O122" t="s">
        <v>183</v>
      </c>
      <c r="P122">
        <v>19709</v>
      </c>
      <c r="Q122" t="s">
        <v>37</v>
      </c>
      <c r="R122" t="s">
        <v>38</v>
      </c>
      <c r="Y122" t="s">
        <v>44</v>
      </c>
    </row>
    <row r="123" spans="1:25" x14ac:dyDescent="0.25">
      <c r="A123" t="s">
        <v>49</v>
      </c>
      <c r="B123" t="s">
        <v>715</v>
      </c>
      <c r="C123" t="s">
        <v>67</v>
      </c>
      <c r="D123" t="s">
        <v>336</v>
      </c>
      <c r="E123" t="s">
        <v>71</v>
      </c>
      <c r="F123" t="s">
        <v>336</v>
      </c>
      <c r="G123" t="s">
        <v>336</v>
      </c>
      <c r="H123" t="s">
        <v>339</v>
      </c>
      <c r="I123">
        <v>1</v>
      </c>
      <c r="J123">
        <v>0</v>
      </c>
      <c r="K123">
        <v>0</v>
      </c>
      <c r="L123">
        <v>32.299999999999997</v>
      </c>
      <c r="M123" t="s">
        <v>716</v>
      </c>
      <c r="N123" t="s">
        <v>123</v>
      </c>
      <c r="O123" t="s">
        <v>124</v>
      </c>
      <c r="P123">
        <v>92806</v>
      </c>
      <c r="Q123" t="s">
        <v>37</v>
      </c>
      <c r="R123" t="s">
        <v>38</v>
      </c>
      <c r="Y123" t="s">
        <v>44</v>
      </c>
    </row>
    <row r="124" spans="1:25" x14ac:dyDescent="0.25">
      <c r="A124" t="s">
        <v>49</v>
      </c>
      <c r="B124" t="s">
        <v>717</v>
      </c>
      <c r="C124" t="s">
        <v>67</v>
      </c>
      <c r="D124" t="s">
        <v>336</v>
      </c>
      <c r="E124" t="s">
        <v>337</v>
      </c>
      <c r="F124" t="s">
        <v>336</v>
      </c>
      <c r="G124" t="s">
        <v>338</v>
      </c>
      <c r="H124" t="s">
        <v>339</v>
      </c>
      <c r="I124">
        <v>1</v>
      </c>
      <c r="J124">
        <v>0</v>
      </c>
      <c r="K124">
        <v>0</v>
      </c>
      <c r="L124">
        <v>20.2</v>
      </c>
      <c r="M124" t="s">
        <v>718</v>
      </c>
      <c r="O124" t="s">
        <v>719</v>
      </c>
      <c r="P124" t="s">
        <v>720</v>
      </c>
      <c r="Q124" t="s">
        <v>37</v>
      </c>
      <c r="R124" t="s">
        <v>38</v>
      </c>
      <c r="S124" t="s">
        <v>721</v>
      </c>
      <c r="T124" t="s">
        <v>722</v>
      </c>
      <c r="Y124" t="s">
        <v>44</v>
      </c>
    </row>
    <row r="125" spans="1:25" x14ac:dyDescent="0.25">
      <c r="A125" t="s">
        <v>49</v>
      </c>
      <c r="B125" t="s">
        <v>723</v>
      </c>
      <c r="C125" t="s">
        <v>67</v>
      </c>
      <c r="D125" t="s">
        <v>336</v>
      </c>
      <c r="E125" t="s">
        <v>337</v>
      </c>
      <c r="F125" t="s">
        <v>336</v>
      </c>
      <c r="G125" t="s">
        <v>338</v>
      </c>
      <c r="H125" t="s">
        <v>339</v>
      </c>
      <c r="I125">
        <v>1</v>
      </c>
      <c r="J125">
        <v>0</v>
      </c>
      <c r="K125">
        <v>0</v>
      </c>
      <c r="L125">
        <v>19.8</v>
      </c>
      <c r="M125" t="s">
        <v>197</v>
      </c>
      <c r="N125" t="s">
        <v>197</v>
      </c>
      <c r="O125" t="s">
        <v>198</v>
      </c>
      <c r="P125">
        <v>10022</v>
      </c>
      <c r="Q125" t="s">
        <v>37</v>
      </c>
      <c r="R125" t="s">
        <v>38</v>
      </c>
      <c r="Y125" t="s">
        <v>44</v>
      </c>
    </row>
    <row r="126" spans="1:25" x14ac:dyDescent="0.25">
      <c r="A126" t="s">
        <v>49</v>
      </c>
      <c r="B126" t="s">
        <v>724</v>
      </c>
      <c r="C126" t="s">
        <v>67</v>
      </c>
      <c r="D126" t="s">
        <v>336</v>
      </c>
      <c r="E126" t="s">
        <v>337</v>
      </c>
      <c r="F126" t="s">
        <v>336</v>
      </c>
      <c r="G126" t="s">
        <v>338</v>
      </c>
      <c r="H126" t="s">
        <v>339</v>
      </c>
      <c r="I126">
        <v>1</v>
      </c>
      <c r="J126">
        <v>0</v>
      </c>
      <c r="K126">
        <v>0</v>
      </c>
      <c r="L126">
        <v>20.7</v>
      </c>
      <c r="M126" t="s">
        <v>725</v>
      </c>
      <c r="N126" t="s">
        <v>726</v>
      </c>
      <c r="O126" t="s">
        <v>727</v>
      </c>
      <c r="P126" t="s">
        <v>728</v>
      </c>
      <c r="Q126" t="s">
        <v>37</v>
      </c>
      <c r="R126" t="s">
        <v>38</v>
      </c>
      <c r="Y126" t="s">
        <v>44</v>
      </c>
    </row>
    <row r="127" spans="1:25" x14ac:dyDescent="0.25">
      <c r="A127" t="s">
        <v>49</v>
      </c>
      <c r="B127" t="s">
        <v>729</v>
      </c>
      <c r="C127" t="s">
        <v>67</v>
      </c>
      <c r="D127" t="s">
        <v>336</v>
      </c>
      <c r="E127" t="s">
        <v>337</v>
      </c>
      <c r="F127" t="s">
        <v>336</v>
      </c>
      <c r="G127" t="s">
        <v>338</v>
      </c>
      <c r="H127" t="s">
        <v>339</v>
      </c>
      <c r="I127">
        <v>1</v>
      </c>
      <c r="J127">
        <v>0</v>
      </c>
      <c r="K127">
        <v>0</v>
      </c>
      <c r="L127">
        <v>20.7</v>
      </c>
      <c r="M127" t="s">
        <v>730</v>
      </c>
      <c r="N127" t="s">
        <v>35</v>
      </c>
      <c r="O127" t="s">
        <v>36</v>
      </c>
      <c r="P127" t="s">
        <v>731</v>
      </c>
      <c r="Q127" t="s">
        <v>37</v>
      </c>
      <c r="R127" t="s">
        <v>38</v>
      </c>
      <c r="Y127" t="s">
        <v>44</v>
      </c>
    </row>
    <row r="128" spans="1:25" x14ac:dyDescent="0.25">
      <c r="A128" t="s">
        <v>49</v>
      </c>
      <c r="B128" t="s">
        <v>732</v>
      </c>
      <c r="C128" t="s">
        <v>67</v>
      </c>
      <c r="D128" t="s">
        <v>336</v>
      </c>
      <c r="E128" t="s">
        <v>337</v>
      </c>
      <c r="F128" t="s">
        <v>336</v>
      </c>
      <c r="G128" t="s">
        <v>338</v>
      </c>
      <c r="H128" t="s">
        <v>339</v>
      </c>
      <c r="I128">
        <v>1</v>
      </c>
      <c r="J128">
        <v>0</v>
      </c>
      <c r="K128">
        <v>0</v>
      </c>
      <c r="L128">
        <v>27.9</v>
      </c>
      <c r="M128" t="s">
        <v>573</v>
      </c>
      <c r="N128" t="s">
        <v>35</v>
      </c>
      <c r="O128" t="s">
        <v>36</v>
      </c>
      <c r="P128">
        <v>33122</v>
      </c>
      <c r="Q128" t="s">
        <v>37</v>
      </c>
      <c r="R128" t="s">
        <v>38</v>
      </c>
      <c r="Y128" t="s">
        <v>44</v>
      </c>
    </row>
    <row r="129" spans="1:25" x14ac:dyDescent="0.25">
      <c r="A129" t="s">
        <v>26</v>
      </c>
      <c r="B129" t="s">
        <v>733</v>
      </c>
      <c r="C129" t="s">
        <v>67</v>
      </c>
      <c r="D129" t="s">
        <v>336</v>
      </c>
      <c r="E129" t="s">
        <v>337</v>
      </c>
      <c r="F129" t="s">
        <v>336</v>
      </c>
      <c r="G129" t="s">
        <v>338</v>
      </c>
      <c r="H129" t="s">
        <v>339</v>
      </c>
      <c r="I129">
        <v>3</v>
      </c>
      <c r="J129">
        <v>0</v>
      </c>
      <c r="K129">
        <v>0</v>
      </c>
      <c r="L129">
        <v>20.3</v>
      </c>
      <c r="M129" t="s">
        <v>734</v>
      </c>
      <c r="Q129" t="s">
        <v>735</v>
      </c>
      <c r="R129" t="s">
        <v>383</v>
      </c>
      <c r="S129" t="s">
        <v>736</v>
      </c>
      <c r="U129" t="s">
        <v>737</v>
      </c>
      <c r="V129" t="s">
        <v>738</v>
      </c>
      <c r="X129" t="s">
        <v>443</v>
      </c>
      <c r="Y129" t="s">
        <v>541</v>
      </c>
    </row>
    <row r="130" spans="1:25" x14ac:dyDescent="0.25">
      <c r="A130" t="s">
        <v>26</v>
      </c>
      <c r="B130" t="s">
        <v>733</v>
      </c>
      <c r="C130" t="s">
        <v>67</v>
      </c>
      <c r="D130" t="s">
        <v>336</v>
      </c>
      <c r="E130" t="s">
        <v>379</v>
      </c>
      <c r="F130" t="s">
        <v>336</v>
      </c>
      <c r="G130" t="s">
        <v>380</v>
      </c>
      <c r="H130" t="s">
        <v>339</v>
      </c>
      <c r="I130">
        <v>1</v>
      </c>
      <c r="J130">
        <v>0</v>
      </c>
      <c r="K130">
        <v>0</v>
      </c>
      <c r="L130">
        <v>18.7</v>
      </c>
      <c r="M130" t="s">
        <v>734</v>
      </c>
      <c r="Q130" t="s">
        <v>735</v>
      </c>
      <c r="R130" t="s">
        <v>383</v>
      </c>
      <c r="S130" t="s">
        <v>736</v>
      </c>
      <c r="U130" t="s">
        <v>737</v>
      </c>
      <c r="V130" t="s">
        <v>738</v>
      </c>
      <c r="X130" t="s">
        <v>443</v>
      </c>
      <c r="Y130" t="s">
        <v>541</v>
      </c>
    </row>
    <row r="131" spans="1:25" x14ac:dyDescent="0.25">
      <c r="A131" t="s">
        <v>49</v>
      </c>
      <c r="B131" t="s">
        <v>739</v>
      </c>
      <c r="C131" t="s">
        <v>67</v>
      </c>
      <c r="D131" t="s">
        <v>336</v>
      </c>
      <c r="E131" t="s">
        <v>337</v>
      </c>
      <c r="F131" t="s">
        <v>336</v>
      </c>
      <c r="G131" t="s">
        <v>338</v>
      </c>
      <c r="H131" t="s">
        <v>339</v>
      </c>
      <c r="I131">
        <v>1</v>
      </c>
      <c r="J131">
        <v>0</v>
      </c>
      <c r="K131">
        <v>0</v>
      </c>
      <c r="L131">
        <v>19.899999999999999</v>
      </c>
      <c r="M131" t="s">
        <v>472</v>
      </c>
      <c r="N131" t="s">
        <v>123</v>
      </c>
      <c r="O131" t="s">
        <v>124</v>
      </c>
      <c r="P131">
        <v>90069</v>
      </c>
      <c r="Q131" t="s">
        <v>37</v>
      </c>
      <c r="R131" t="s">
        <v>38</v>
      </c>
      <c r="Y131" t="s">
        <v>44</v>
      </c>
    </row>
    <row r="132" spans="1:25" x14ac:dyDescent="0.25">
      <c r="A132" t="s">
        <v>49</v>
      </c>
      <c r="B132" t="s">
        <v>740</v>
      </c>
      <c r="C132" t="s">
        <v>67</v>
      </c>
      <c r="D132" t="s">
        <v>336</v>
      </c>
      <c r="E132" t="s">
        <v>337</v>
      </c>
      <c r="F132" t="s">
        <v>336</v>
      </c>
      <c r="G132" t="s">
        <v>338</v>
      </c>
      <c r="H132" t="s">
        <v>339</v>
      </c>
      <c r="I132">
        <v>1</v>
      </c>
      <c r="J132">
        <v>0</v>
      </c>
      <c r="K132">
        <v>0</v>
      </c>
      <c r="L132">
        <v>20.399999999999999</v>
      </c>
      <c r="M132" t="s">
        <v>741</v>
      </c>
      <c r="N132" t="s">
        <v>128</v>
      </c>
      <c r="O132" t="s">
        <v>129</v>
      </c>
      <c r="P132" t="s">
        <v>742</v>
      </c>
      <c r="Q132" t="s">
        <v>37</v>
      </c>
      <c r="R132" t="s">
        <v>38</v>
      </c>
      <c r="S132" t="s">
        <v>743</v>
      </c>
      <c r="T132" t="s">
        <v>744</v>
      </c>
      <c r="Y132" t="s">
        <v>44</v>
      </c>
    </row>
    <row r="133" spans="1:25" x14ac:dyDescent="0.25">
      <c r="A133" t="s">
        <v>49</v>
      </c>
      <c r="B133" t="s">
        <v>745</v>
      </c>
      <c r="C133" t="s">
        <v>67</v>
      </c>
      <c r="D133" t="s">
        <v>336</v>
      </c>
      <c r="E133" t="s">
        <v>71</v>
      </c>
      <c r="F133" t="s">
        <v>336</v>
      </c>
      <c r="G133" t="s">
        <v>336</v>
      </c>
      <c r="H133" t="s">
        <v>339</v>
      </c>
      <c r="I133">
        <v>2</v>
      </c>
      <c r="J133">
        <v>0</v>
      </c>
      <c r="K133">
        <v>0</v>
      </c>
      <c r="L133">
        <v>32.6</v>
      </c>
      <c r="M133" t="s">
        <v>746</v>
      </c>
      <c r="O133" t="s">
        <v>747</v>
      </c>
      <c r="P133" t="s">
        <v>748</v>
      </c>
      <c r="Q133" t="s">
        <v>37</v>
      </c>
      <c r="R133" t="s">
        <v>38</v>
      </c>
      <c r="Y133" t="s">
        <v>44</v>
      </c>
    </row>
    <row r="134" spans="1:25" x14ac:dyDescent="0.25">
      <c r="A134" t="s">
        <v>49</v>
      </c>
      <c r="B134" t="s">
        <v>749</v>
      </c>
      <c r="C134" t="s">
        <v>67</v>
      </c>
      <c r="D134" t="s">
        <v>336</v>
      </c>
      <c r="E134" t="s">
        <v>71</v>
      </c>
      <c r="F134" t="s">
        <v>336</v>
      </c>
      <c r="G134" t="s">
        <v>336</v>
      </c>
      <c r="H134" t="s">
        <v>339</v>
      </c>
      <c r="I134">
        <v>1</v>
      </c>
      <c r="J134">
        <v>0</v>
      </c>
      <c r="K134">
        <v>0</v>
      </c>
      <c r="L134">
        <v>28.7</v>
      </c>
      <c r="M134" t="s">
        <v>750</v>
      </c>
      <c r="N134" t="s">
        <v>73</v>
      </c>
      <c r="O134" t="s">
        <v>74</v>
      </c>
      <c r="P134">
        <v>23510</v>
      </c>
      <c r="Q134" t="s">
        <v>37</v>
      </c>
      <c r="R134" t="s">
        <v>38</v>
      </c>
      <c r="Y134" t="s">
        <v>44</v>
      </c>
    </row>
    <row r="135" spans="1:25" x14ac:dyDescent="0.25">
      <c r="A135" t="s">
        <v>49</v>
      </c>
      <c r="B135" t="s">
        <v>751</v>
      </c>
      <c r="C135" t="s">
        <v>67</v>
      </c>
      <c r="D135" t="s">
        <v>336</v>
      </c>
      <c r="E135" t="s">
        <v>337</v>
      </c>
      <c r="F135" t="s">
        <v>336</v>
      </c>
      <c r="G135" t="s">
        <v>338</v>
      </c>
      <c r="H135" t="s">
        <v>339</v>
      </c>
      <c r="I135">
        <v>1</v>
      </c>
      <c r="J135">
        <v>0</v>
      </c>
      <c r="K135">
        <v>0</v>
      </c>
      <c r="L135">
        <v>29.2</v>
      </c>
      <c r="M135" t="s">
        <v>752</v>
      </c>
      <c r="N135" t="s">
        <v>35</v>
      </c>
      <c r="O135" t="s">
        <v>36</v>
      </c>
      <c r="P135">
        <v>33408</v>
      </c>
      <c r="Q135" t="s">
        <v>37</v>
      </c>
      <c r="R135" t="s">
        <v>38</v>
      </c>
      <c r="Y135" t="s">
        <v>44</v>
      </c>
    </row>
    <row r="136" spans="1:25" x14ac:dyDescent="0.25">
      <c r="A136" t="s">
        <v>49</v>
      </c>
      <c r="B136" t="s">
        <v>753</v>
      </c>
      <c r="C136" t="s">
        <v>67</v>
      </c>
      <c r="D136" t="s">
        <v>336</v>
      </c>
      <c r="E136" t="s">
        <v>337</v>
      </c>
      <c r="F136" t="s">
        <v>336</v>
      </c>
      <c r="G136" t="s">
        <v>338</v>
      </c>
      <c r="H136" t="s">
        <v>339</v>
      </c>
      <c r="I136">
        <v>1</v>
      </c>
      <c r="J136">
        <v>0</v>
      </c>
      <c r="K136">
        <v>0</v>
      </c>
      <c r="L136">
        <v>20.5</v>
      </c>
      <c r="M136" t="s">
        <v>197</v>
      </c>
      <c r="N136" t="s">
        <v>197</v>
      </c>
      <c r="O136" t="s">
        <v>198</v>
      </c>
      <c r="P136">
        <v>10022</v>
      </c>
      <c r="Q136" t="s">
        <v>37</v>
      </c>
      <c r="R136" t="s">
        <v>38</v>
      </c>
      <c r="Y136" t="s">
        <v>44</v>
      </c>
    </row>
    <row r="137" spans="1:25" x14ac:dyDescent="0.25">
      <c r="A137" t="s">
        <v>49</v>
      </c>
      <c r="B137" t="s">
        <v>754</v>
      </c>
      <c r="C137" t="s">
        <v>67</v>
      </c>
      <c r="D137" t="s">
        <v>336</v>
      </c>
      <c r="E137" t="s">
        <v>343</v>
      </c>
      <c r="F137" t="s">
        <v>336</v>
      </c>
      <c r="G137" t="s">
        <v>344</v>
      </c>
      <c r="H137" t="s">
        <v>339</v>
      </c>
      <c r="I137">
        <v>1</v>
      </c>
      <c r="J137">
        <v>0</v>
      </c>
      <c r="K137">
        <v>0</v>
      </c>
      <c r="L137">
        <v>16</v>
      </c>
      <c r="M137" t="s">
        <v>755</v>
      </c>
      <c r="N137" t="s">
        <v>756</v>
      </c>
      <c r="O137" t="s">
        <v>757</v>
      </c>
      <c r="P137" t="s">
        <v>758</v>
      </c>
      <c r="Q137" t="s">
        <v>37</v>
      </c>
      <c r="R137" t="s">
        <v>38</v>
      </c>
      <c r="S137" t="s">
        <v>759</v>
      </c>
      <c r="Y137" t="s">
        <v>44</v>
      </c>
    </row>
    <row r="138" spans="1:25" x14ac:dyDescent="0.25">
      <c r="A138" t="s">
        <v>49</v>
      </c>
      <c r="B138" t="s">
        <v>760</v>
      </c>
      <c r="C138" t="s">
        <v>67</v>
      </c>
      <c r="D138" t="s">
        <v>336</v>
      </c>
      <c r="E138" t="s">
        <v>337</v>
      </c>
      <c r="F138" t="s">
        <v>336</v>
      </c>
      <c r="G138" t="s">
        <v>338</v>
      </c>
      <c r="H138" t="s">
        <v>339</v>
      </c>
      <c r="I138">
        <v>1</v>
      </c>
      <c r="J138">
        <v>0</v>
      </c>
      <c r="K138">
        <v>0</v>
      </c>
      <c r="L138">
        <v>22.8</v>
      </c>
      <c r="M138" t="s">
        <v>470</v>
      </c>
      <c r="N138" t="s">
        <v>123</v>
      </c>
      <c r="O138" t="s">
        <v>124</v>
      </c>
      <c r="P138">
        <v>92663</v>
      </c>
      <c r="Q138" t="s">
        <v>37</v>
      </c>
      <c r="R138" t="s">
        <v>38</v>
      </c>
      <c r="Y138" t="s">
        <v>44</v>
      </c>
    </row>
    <row r="139" spans="1:25" x14ac:dyDescent="0.25">
      <c r="A139" t="s">
        <v>49</v>
      </c>
      <c r="B139" t="s">
        <v>761</v>
      </c>
      <c r="C139" t="s">
        <v>67</v>
      </c>
      <c r="D139" t="s">
        <v>336</v>
      </c>
      <c r="E139" t="s">
        <v>71</v>
      </c>
      <c r="F139" t="s">
        <v>336</v>
      </c>
      <c r="G139" t="s">
        <v>336</v>
      </c>
      <c r="H139" t="s">
        <v>339</v>
      </c>
      <c r="I139">
        <v>1</v>
      </c>
      <c r="J139">
        <v>0</v>
      </c>
      <c r="K139">
        <v>0</v>
      </c>
      <c r="L139">
        <v>34.1</v>
      </c>
      <c r="M139" t="s">
        <v>762</v>
      </c>
      <c r="O139" t="s">
        <v>763</v>
      </c>
      <c r="P139" t="s">
        <v>764</v>
      </c>
      <c r="Q139" t="s">
        <v>37</v>
      </c>
      <c r="R139" t="s">
        <v>38</v>
      </c>
      <c r="Y139" t="s">
        <v>44</v>
      </c>
    </row>
    <row r="140" spans="1:25" x14ac:dyDescent="0.25">
      <c r="A140" t="s">
        <v>49</v>
      </c>
      <c r="B140" t="s">
        <v>765</v>
      </c>
      <c r="C140" t="s">
        <v>67</v>
      </c>
      <c r="D140" t="s">
        <v>336</v>
      </c>
      <c r="E140" t="s">
        <v>337</v>
      </c>
      <c r="F140" t="s">
        <v>336</v>
      </c>
      <c r="G140" t="s">
        <v>338</v>
      </c>
      <c r="H140" t="s">
        <v>339</v>
      </c>
      <c r="I140">
        <v>2</v>
      </c>
      <c r="J140">
        <v>0</v>
      </c>
      <c r="K140">
        <v>0</v>
      </c>
      <c r="L140">
        <v>21.6</v>
      </c>
      <c r="M140" t="s">
        <v>766</v>
      </c>
      <c r="N140" t="s">
        <v>767</v>
      </c>
      <c r="O140" t="s">
        <v>768</v>
      </c>
      <c r="P140">
        <v>46254</v>
      </c>
      <c r="Q140" t="s">
        <v>37</v>
      </c>
      <c r="R140" t="s">
        <v>38</v>
      </c>
      <c r="S140" t="s">
        <v>769</v>
      </c>
      <c r="Y140" t="s">
        <v>44</v>
      </c>
    </row>
    <row r="141" spans="1:25" x14ac:dyDescent="0.25">
      <c r="A141" t="s">
        <v>49</v>
      </c>
      <c r="B141" t="s">
        <v>770</v>
      </c>
      <c r="C141" t="s">
        <v>67</v>
      </c>
      <c r="D141" t="s">
        <v>336</v>
      </c>
      <c r="E141" t="s">
        <v>337</v>
      </c>
      <c r="F141" t="s">
        <v>336</v>
      </c>
      <c r="G141" t="s">
        <v>338</v>
      </c>
      <c r="H141" t="s">
        <v>339</v>
      </c>
      <c r="I141">
        <v>1</v>
      </c>
      <c r="J141">
        <v>0</v>
      </c>
      <c r="K141">
        <v>0</v>
      </c>
      <c r="L141">
        <v>18.899999999999999</v>
      </c>
      <c r="M141" t="s">
        <v>463</v>
      </c>
      <c r="N141" t="s">
        <v>123</v>
      </c>
      <c r="O141" t="s">
        <v>124</v>
      </c>
      <c r="P141">
        <v>92614</v>
      </c>
      <c r="Q141" t="s">
        <v>37</v>
      </c>
      <c r="R141" t="s">
        <v>38</v>
      </c>
      <c r="Y141" t="s">
        <v>44</v>
      </c>
    </row>
    <row r="142" spans="1:25" x14ac:dyDescent="0.25">
      <c r="A142" t="s">
        <v>49</v>
      </c>
      <c r="B142" t="s">
        <v>771</v>
      </c>
      <c r="C142" t="s">
        <v>67</v>
      </c>
      <c r="D142" t="s">
        <v>336</v>
      </c>
      <c r="E142" t="s">
        <v>337</v>
      </c>
      <c r="F142" t="s">
        <v>336</v>
      </c>
      <c r="G142" t="s">
        <v>338</v>
      </c>
      <c r="H142" t="s">
        <v>339</v>
      </c>
      <c r="I142">
        <v>1</v>
      </c>
      <c r="J142">
        <v>0</v>
      </c>
      <c r="K142">
        <v>0</v>
      </c>
      <c r="L142">
        <v>27</v>
      </c>
      <c r="M142" t="s">
        <v>772</v>
      </c>
      <c r="N142" t="s">
        <v>756</v>
      </c>
      <c r="O142" t="s">
        <v>757</v>
      </c>
      <c r="P142" t="s">
        <v>773</v>
      </c>
      <c r="Q142" t="s">
        <v>37</v>
      </c>
      <c r="R142" t="s">
        <v>38</v>
      </c>
      <c r="S142" t="s">
        <v>774</v>
      </c>
      <c r="V142" t="s">
        <v>775</v>
      </c>
      <c r="Y142" t="s">
        <v>44</v>
      </c>
    </row>
    <row r="143" spans="1:25" x14ac:dyDescent="0.25">
      <c r="A143" t="s">
        <v>49</v>
      </c>
      <c r="B143" t="s">
        <v>776</v>
      </c>
      <c r="C143" t="s">
        <v>67</v>
      </c>
      <c r="D143" t="s">
        <v>336</v>
      </c>
      <c r="E143" t="s">
        <v>71</v>
      </c>
      <c r="F143" t="s">
        <v>336</v>
      </c>
      <c r="G143" t="s">
        <v>336</v>
      </c>
      <c r="H143" t="s">
        <v>339</v>
      </c>
      <c r="I143">
        <v>1</v>
      </c>
      <c r="J143">
        <v>0</v>
      </c>
      <c r="K143">
        <v>0</v>
      </c>
      <c r="L143">
        <v>32.200000000000003</v>
      </c>
      <c r="M143" t="s">
        <v>193</v>
      </c>
      <c r="Q143" t="s">
        <v>37</v>
      </c>
      <c r="R143" t="s">
        <v>38</v>
      </c>
      <c r="Y143" t="s">
        <v>44</v>
      </c>
    </row>
    <row r="144" spans="1:25" x14ac:dyDescent="0.25">
      <c r="A144" t="s">
        <v>49</v>
      </c>
      <c r="B144" t="s">
        <v>777</v>
      </c>
      <c r="C144" t="s">
        <v>67</v>
      </c>
      <c r="D144" t="s">
        <v>336</v>
      </c>
      <c r="E144" t="s">
        <v>337</v>
      </c>
      <c r="F144" t="s">
        <v>336</v>
      </c>
      <c r="G144" t="s">
        <v>338</v>
      </c>
      <c r="H144" t="s">
        <v>339</v>
      </c>
      <c r="I144">
        <v>1</v>
      </c>
      <c r="J144">
        <v>0</v>
      </c>
      <c r="K144">
        <v>0</v>
      </c>
      <c r="L144">
        <v>28.2</v>
      </c>
      <c r="M144" t="s">
        <v>186</v>
      </c>
      <c r="O144" t="s">
        <v>778</v>
      </c>
      <c r="P144" t="s">
        <v>779</v>
      </c>
      <c r="Q144" t="s">
        <v>37</v>
      </c>
      <c r="R144" t="s">
        <v>38</v>
      </c>
      <c r="V144" t="s">
        <v>780</v>
      </c>
      <c r="Y144" t="s">
        <v>44</v>
      </c>
    </row>
    <row r="145" spans="1:25" x14ac:dyDescent="0.25">
      <c r="A145" t="s">
        <v>49</v>
      </c>
      <c r="B145" t="s">
        <v>781</v>
      </c>
      <c r="C145" t="s">
        <v>67</v>
      </c>
      <c r="D145" t="s">
        <v>336</v>
      </c>
      <c r="E145" t="s">
        <v>337</v>
      </c>
      <c r="F145" t="s">
        <v>336</v>
      </c>
      <c r="G145" t="s">
        <v>338</v>
      </c>
      <c r="H145" t="s">
        <v>339</v>
      </c>
      <c r="I145">
        <v>1</v>
      </c>
      <c r="J145">
        <v>0</v>
      </c>
      <c r="K145">
        <v>0</v>
      </c>
      <c r="L145">
        <v>25</v>
      </c>
      <c r="M145" t="s">
        <v>782</v>
      </c>
      <c r="N145" t="s">
        <v>197</v>
      </c>
      <c r="O145" t="s">
        <v>198</v>
      </c>
      <c r="P145" t="s">
        <v>783</v>
      </c>
      <c r="Q145" t="s">
        <v>37</v>
      </c>
      <c r="R145" t="s">
        <v>38</v>
      </c>
      <c r="Y145" t="s">
        <v>44</v>
      </c>
    </row>
    <row r="146" spans="1:25" x14ac:dyDescent="0.25">
      <c r="A146" t="s">
        <v>49</v>
      </c>
      <c r="B146" t="s">
        <v>784</v>
      </c>
      <c r="C146" t="s">
        <v>67</v>
      </c>
      <c r="D146" t="s">
        <v>336</v>
      </c>
      <c r="E146" t="s">
        <v>71</v>
      </c>
      <c r="F146" t="s">
        <v>336</v>
      </c>
      <c r="G146" t="s">
        <v>336</v>
      </c>
      <c r="H146" t="s">
        <v>339</v>
      </c>
      <c r="I146">
        <v>1</v>
      </c>
      <c r="J146">
        <v>0</v>
      </c>
      <c r="K146">
        <v>0</v>
      </c>
      <c r="L146">
        <v>32.4</v>
      </c>
      <c r="M146" t="s">
        <v>785</v>
      </c>
      <c r="N146" t="s">
        <v>35</v>
      </c>
      <c r="O146" t="s">
        <v>36</v>
      </c>
      <c r="P146">
        <v>33912</v>
      </c>
      <c r="Q146" t="s">
        <v>37</v>
      </c>
      <c r="R146" t="s">
        <v>38</v>
      </c>
      <c r="S146" t="s">
        <v>786</v>
      </c>
      <c r="T146" t="s">
        <v>787</v>
      </c>
      <c r="Y146" t="s">
        <v>44</v>
      </c>
    </row>
    <row r="147" spans="1:25" x14ac:dyDescent="0.25">
      <c r="A147" t="s">
        <v>49</v>
      </c>
      <c r="B147" t="s">
        <v>788</v>
      </c>
      <c r="C147" t="s">
        <v>67</v>
      </c>
      <c r="D147" t="s">
        <v>336</v>
      </c>
      <c r="E147" t="s">
        <v>71</v>
      </c>
      <c r="F147" t="s">
        <v>336</v>
      </c>
      <c r="G147" t="s">
        <v>336</v>
      </c>
      <c r="H147" t="s">
        <v>339</v>
      </c>
      <c r="I147">
        <v>1</v>
      </c>
      <c r="J147">
        <v>0</v>
      </c>
      <c r="K147">
        <v>0</v>
      </c>
      <c r="L147">
        <v>32.700000000000003</v>
      </c>
      <c r="M147" t="s">
        <v>789</v>
      </c>
      <c r="N147" t="s">
        <v>35</v>
      </c>
      <c r="O147" t="s">
        <v>36</v>
      </c>
      <c r="P147" t="s">
        <v>790</v>
      </c>
      <c r="Q147" t="s">
        <v>37</v>
      </c>
      <c r="R147" t="s">
        <v>38</v>
      </c>
      <c r="Y147" t="s">
        <v>44</v>
      </c>
    </row>
    <row r="148" spans="1:25" x14ac:dyDescent="0.25">
      <c r="A148" t="s">
        <v>49</v>
      </c>
      <c r="B148" t="s">
        <v>791</v>
      </c>
      <c r="C148" t="s">
        <v>67</v>
      </c>
      <c r="D148" t="s">
        <v>336</v>
      </c>
      <c r="E148" t="s">
        <v>71</v>
      </c>
      <c r="F148" t="s">
        <v>336</v>
      </c>
      <c r="G148" t="s">
        <v>336</v>
      </c>
      <c r="H148" t="s">
        <v>339</v>
      </c>
      <c r="I148">
        <v>1</v>
      </c>
      <c r="J148">
        <v>0</v>
      </c>
      <c r="K148">
        <v>0</v>
      </c>
      <c r="L148">
        <v>33.5</v>
      </c>
      <c r="M148" t="s">
        <v>792</v>
      </c>
      <c r="P148">
        <v>2146</v>
      </c>
      <c r="Q148" t="s">
        <v>793</v>
      </c>
      <c r="R148" t="s">
        <v>211</v>
      </c>
      <c r="Y148" t="s">
        <v>44</v>
      </c>
    </row>
    <row r="149" spans="1:25" x14ac:dyDescent="0.25">
      <c r="A149" t="s">
        <v>49</v>
      </c>
      <c r="B149" t="s">
        <v>794</v>
      </c>
      <c r="C149" t="s">
        <v>67</v>
      </c>
      <c r="D149" t="s">
        <v>336</v>
      </c>
      <c r="E149" t="s">
        <v>337</v>
      </c>
      <c r="F149" t="s">
        <v>336</v>
      </c>
      <c r="G149" t="s">
        <v>338</v>
      </c>
      <c r="H149" t="s">
        <v>339</v>
      </c>
      <c r="I149">
        <v>1</v>
      </c>
      <c r="J149">
        <v>0</v>
      </c>
      <c r="K149">
        <v>0</v>
      </c>
      <c r="L149">
        <v>23.3</v>
      </c>
      <c r="M149" t="s">
        <v>795</v>
      </c>
      <c r="N149" t="s">
        <v>35</v>
      </c>
      <c r="O149" t="s">
        <v>36</v>
      </c>
      <c r="P149">
        <v>33134</v>
      </c>
      <c r="Q149" t="s">
        <v>37</v>
      </c>
      <c r="R149" t="s">
        <v>38</v>
      </c>
      <c r="S149" t="s">
        <v>796</v>
      </c>
      <c r="V149" t="s">
        <v>797</v>
      </c>
      <c r="Y149" t="s">
        <v>44</v>
      </c>
    </row>
    <row r="150" spans="1:25" x14ac:dyDescent="0.25">
      <c r="A150" t="s">
        <v>49</v>
      </c>
      <c r="B150" t="s">
        <v>798</v>
      </c>
      <c r="C150" t="s">
        <v>67</v>
      </c>
      <c r="D150" t="s">
        <v>336</v>
      </c>
      <c r="E150" t="s">
        <v>337</v>
      </c>
      <c r="F150" t="s">
        <v>336</v>
      </c>
      <c r="G150" t="s">
        <v>338</v>
      </c>
      <c r="H150" t="s">
        <v>339</v>
      </c>
      <c r="I150">
        <v>1</v>
      </c>
      <c r="J150">
        <v>0</v>
      </c>
      <c r="K150">
        <v>0</v>
      </c>
      <c r="L150">
        <v>25.4</v>
      </c>
      <c r="Y150" t="s">
        <v>44</v>
      </c>
    </row>
    <row r="151" spans="1:25" x14ac:dyDescent="0.25">
      <c r="A151" t="s">
        <v>49</v>
      </c>
      <c r="B151" t="s">
        <v>799</v>
      </c>
      <c r="C151" t="s">
        <v>67</v>
      </c>
      <c r="D151" t="s">
        <v>336</v>
      </c>
      <c r="E151" t="s">
        <v>379</v>
      </c>
      <c r="F151" t="s">
        <v>336</v>
      </c>
      <c r="G151" t="s">
        <v>380</v>
      </c>
      <c r="H151" t="s">
        <v>339</v>
      </c>
      <c r="I151">
        <v>1</v>
      </c>
      <c r="J151">
        <v>0</v>
      </c>
      <c r="K151">
        <v>0</v>
      </c>
      <c r="L151">
        <v>17.3</v>
      </c>
      <c r="M151" t="s">
        <v>800</v>
      </c>
      <c r="N151" t="s">
        <v>801</v>
      </c>
      <c r="O151" t="s">
        <v>802</v>
      </c>
      <c r="P151">
        <v>96732</v>
      </c>
      <c r="Q151" t="s">
        <v>37</v>
      </c>
      <c r="R151" t="s">
        <v>38</v>
      </c>
      <c r="Y151" t="s">
        <v>44</v>
      </c>
    </row>
    <row r="152" spans="1:25" x14ac:dyDescent="0.25">
      <c r="A152" t="s">
        <v>49</v>
      </c>
      <c r="B152" t="s">
        <v>803</v>
      </c>
      <c r="C152" t="s">
        <v>67</v>
      </c>
      <c r="D152" t="s">
        <v>336</v>
      </c>
      <c r="E152" t="s">
        <v>71</v>
      </c>
      <c r="F152" t="s">
        <v>336</v>
      </c>
      <c r="G152" t="s">
        <v>336</v>
      </c>
      <c r="H152" t="s">
        <v>339</v>
      </c>
      <c r="I152">
        <v>1</v>
      </c>
      <c r="J152">
        <v>0</v>
      </c>
      <c r="K152">
        <v>0</v>
      </c>
      <c r="L152">
        <v>29.8</v>
      </c>
      <c r="M152" t="s">
        <v>804</v>
      </c>
      <c r="N152" t="s">
        <v>805</v>
      </c>
      <c r="O152" t="s">
        <v>806</v>
      </c>
      <c r="P152" t="s">
        <v>807</v>
      </c>
      <c r="Q152" t="s">
        <v>37</v>
      </c>
      <c r="R152" t="s">
        <v>38</v>
      </c>
      <c r="S152" t="s">
        <v>808</v>
      </c>
      <c r="Y152" t="s">
        <v>44</v>
      </c>
    </row>
    <row r="153" spans="1:25" x14ac:dyDescent="0.25">
      <c r="A153" t="s">
        <v>49</v>
      </c>
      <c r="B153" t="s">
        <v>809</v>
      </c>
      <c r="C153" t="s">
        <v>67</v>
      </c>
      <c r="D153" t="s">
        <v>336</v>
      </c>
      <c r="E153" t="s">
        <v>379</v>
      </c>
      <c r="F153" t="s">
        <v>336</v>
      </c>
      <c r="G153" t="s">
        <v>380</v>
      </c>
      <c r="H153" t="s">
        <v>339</v>
      </c>
      <c r="I153">
        <v>1</v>
      </c>
      <c r="J153">
        <v>0</v>
      </c>
      <c r="K153">
        <v>0</v>
      </c>
      <c r="L153">
        <v>17.7</v>
      </c>
      <c r="M153" t="s">
        <v>810</v>
      </c>
      <c r="N153" t="s">
        <v>123</v>
      </c>
      <c r="O153" t="s">
        <v>124</v>
      </c>
      <c r="P153" t="s">
        <v>811</v>
      </c>
      <c r="Q153" t="s">
        <v>37</v>
      </c>
      <c r="R153" t="s">
        <v>38</v>
      </c>
      <c r="Y153" t="s">
        <v>44</v>
      </c>
    </row>
    <row r="154" spans="1:25" x14ac:dyDescent="0.25">
      <c r="A154" t="s">
        <v>49</v>
      </c>
      <c r="B154" t="s">
        <v>812</v>
      </c>
      <c r="C154" t="s">
        <v>67</v>
      </c>
      <c r="D154" t="s">
        <v>336</v>
      </c>
      <c r="E154" t="s">
        <v>337</v>
      </c>
      <c r="F154" t="s">
        <v>336</v>
      </c>
      <c r="G154" t="s">
        <v>338</v>
      </c>
      <c r="H154" t="s">
        <v>339</v>
      </c>
      <c r="I154">
        <v>1</v>
      </c>
      <c r="J154">
        <v>0</v>
      </c>
      <c r="K154">
        <v>0</v>
      </c>
      <c r="L154">
        <v>26.9</v>
      </c>
      <c r="M154" t="s">
        <v>676</v>
      </c>
      <c r="N154" t="s">
        <v>35</v>
      </c>
      <c r="O154" t="s">
        <v>36</v>
      </c>
      <c r="P154">
        <v>33069</v>
      </c>
      <c r="Q154" t="s">
        <v>37</v>
      </c>
      <c r="R154" t="s">
        <v>38</v>
      </c>
      <c r="Y154" t="s">
        <v>44</v>
      </c>
    </row>
    <row r="155" spans="1:25" x14ac:dyDescent="0.25">
      <c r="A155" t="s">
        <v>65</v>
      </c>
      <c r="B155" t="s">
        <v>813</v>
      </c>
      <c r="C155" t="s">
        <v>67</v>
      </c>
      <c r="D155" t="s">
        <v>336</v>
      </c>
      <c r="E155" t="s">
        <v>379</v>
      </c>
      <c r="F155" t="s">
        <v>336</v>
      </c>
      <c r="G155" t="s">
        <v>380</v>
      </c>
      <c r="I155">
        <v>5</v>
      </c>
      <c r="J155" t="s">
        <v>71</v>
      </c>
      <c r="K155" t="s">
        <v>71</v>
      </c>
      <c r="L155">
        <v>0</v>
      </c>
      <c r="M155" t="s">
        <v>814</v>
      </c>
      <c r="P155" t="s">
        <v>815</v>
      </c>
      <c r="Q155" t="s">
        <v>816</v>
      </c>
      <c r="R155" t="s">
        <v>238</v>
      </c>
      <c r="S155" t="s">
        <v>817</v>
      </c>
      <c r="U155" t="s">
        <v>818</v>
      </c>
      <c r="V155" t="s">
        <v>819</v>
      </c>
      <c r="W155">
        <v>1954</v>
      </c>
      <c r="X155" t="s">
        <v>78</v>
      </c>
      <c r="Y155" t="s">
        <v>44</v>
      </c>
    </row>
    <row r="156" spans="1:25" x14ac:dyDescent="0.25">
      <c r="A156" t="s">
        <v>49</v>
      </c>
      <c r="B156" t="s">
        <v>820</v>
      </c>
      <c r="C156" t="s">
        <v>67</v>
      </c>
      <c r="D156" t="s">
        <v>336</v>
      </c>
      <c r="E156" t="s">
        <v>337</v>
      </c>
      <c r="F156" t="s">
        <v>336</v>
      </c>
      <c r="G156" t="s">
        <v>338</v>
      </c>
      <c r="H156" t="s">
        <v>339</v>
      </c>
      <c r="I156">
        <v>1</v>
      </c>
      <c r="J156">
        <v>0</v>
      </c>
      <c r="K156">
        <v>0</v>
      </c>
      <c r="L156">
        <v>22.7</v>
      </c>
      <c r="Y156" t="s">
        <v>44</v>
      </c>
    </row>
    <row r="157" spans="1:25" x14ac:dyDescent="0.25">
      <c r="A157" t="s">
        <v>49</v>
      </c>
      <c r="B157" t="s">
        <v>821</v>
      </c>
      <c r="C157" t="s">
        <v>67</v>
      </c>
      <c r="D157" t="s">
        <v>336</v>
      </c>
      <c r="E157" t="s">
        <v>379</v>
      </c>
      <c r="F157" t="s">
        <v>336</v>
      </c>
      <c r="G157" t="s">
        <v>380</v>
      </c>
      <c r="H157" t="s">
        <v>339</v>
      </c>
      <c r="I157">
        <v>1</v>
      </c>
      <c r="J157">
        <v>0</v>
      </c>
      <c r="K157">
        <v>0</v>
      </c>
      <c r="L157">
        <v>17.3</v>
      </c>
      <c r="M157" t="s">
        <v>197</v>
      </c>
      <c r="N157" t="s">
        <v>197</v>
      </c>
      <c r="O157" t="s">
        <v>198</v>
      </c>
      <c r="P157">
        <v>10038</v>
      </c>
      <c r="Q157" t="s">
        <v>37</v>
      </c>
      <c r="R157" t="s">
        <v>38</v>
      </c>
      <c r="S157" t="s">
        <v>822</v>
      </c>
      <c r="V157" t="s">
        <v>823</v>
      </c>
      <c r="Y157" t="s">
        <v>44</v>
      </c>
    </row>
    <row r="158" spans="1:25" x14ac:dyDescent="0.25">
      <c r="A158" t="s">
        <v>49</v>
      </c>
      <c r="B158" t="s">
        <v>824</v>
      </c>
      <c r="C158" t="s">
        <v>67</v>
      </c>
      <c r="D158" t="s">
        <v>336</v>
      </c>
      <c r="E158" t="s">
        <v>337</v>
      </c>
      <c r="F158" t="s">
        <v>336</v>
      </c>
      <c r="G158" t="s">
        <v>338</v>
      </c>
      <c r="H158" t="s">
        <v>339</v>
      </c>
      <c r="I158">
        <v>1</v>
      </c>
      <c r="J158">
        <v>0</v>
      </c>
      <c r="K158">
        <v>0</v>
      </c>
      <c r="L158">
        <v>26.9</v>
      </c>
      <c r="M158" t="s">
        <v>825</v>
      </c>
      <c r="N158" t="s">
        <v>197</v>
      </c>
      <c r="O158" t="s">
        <v>198</v>
      </c>
      <c r="P158">
        <v>10504</v>
      </c>
      <c r="Q158" t="s">
        <v>37</v>
      </c>
      <c r="R158" t="s">
        <v>38</v>
      </c>
      <c r="Y158" t="s">
        <v>44</v>
      </c>
    </row>
    <row r="159" spans="1:25" x14ac:dyDescent="0.25">
      <c r="A159" t="s">
        <v>49</v>
      </c>
      <c r="B159" t="s">
        <v>826</v>
      </c>
      <c r="C159" t="s">
        <v>67</v>
      </c>
      <c r="D159" t="s">
        <v>336</v>
      </c>
      <c r="E159" t="s">
        <v>337</v>
      </c>
      <c r="F159" t="s">
        <v>336</v>
      </c>
      <c r="G159" t="s">
        <v>338</v>
      </c>
      <c r="H159" t="s">
        <v>339</v>
      </c>
      <c r="I159">
        <v>1</v>
      </c>
      <c r="J159">
        <v>0</v>
      </c>
      <c r="K159">
        <v>0</v>
      </c>
      <c r="L159">
        <v>21.2</v>
      </c>
      <c r="M159" t="s">
        <v>160</v>
      </c>
      <c r="N159" t="s">
        <v>123</v>
      </c>
      <c r="O159" t="s">
        <v>124</v>
      </c>
      <c r="P159" t="s">
        <v>827</v>
      </c>
      <c r="Q159" t="s">
        <v>37</v>
      </c>
      <c r="R159" t="s">
        <v>38</v>
      </c>
      <c r="S159" t="s">
        <v>828</v>
      </c>
      <c r="Y159" t="s">
        <v>44</v>
      </c>
    </row>
    <row r="160" spans="1:25" x14ac:dyDescent="0.25">
      <c r="A160" t="s">
        <v>49</v>
      </c>
      <c r="B160" t="s">
        <v>829</v>
      </c>
      <c r="C160" t="s">
        <v>67</v>
      </c>
      <c r="D160" t="s">
        <v>336</v>
      </c>
      <c r="E160" t="s">
        <v>337</v>
      </c>
      <c r="F160" t="s">
        <v>336</v>
      </c>
      <c r="G160" t="s">
        <v>338</v>
      </c>
      <c r="H160" t="s">
        <v>339</v>
      </c>
      <c r="I160">
        <v>1</v>
      </c>
      <c r="J160">
        <v>0</v>
      </c>
      <c r="K160">
        <v>0</v>
      </c>
      <c r="L160">
        <v>20.5</v>
      </c>
      <c r="M160" t="s">
        <v>830</v>
      </c>
      <c r="N160" t="s">
        <v>123</v>
      </c>
      <c r="O160" t="s">
        <v>124</v>
      </c>
      <c r="P160" t="s">
        <v>831</v>
      </c>
      <c r="Q160" t="s">
        <v>37</v>
      </c>
      <c r="R160" t="s">
        <v>38</v>
      </c>
      <c r="Y160" t="s">
        <v>44</v>
      </c>
    </row>
    <row r="161" spans="1:25" x14ac:dyDescent="0.25">
      <c r="A161" t="s">
        <v>49</v>
      </c>
      <c r="B161" t="s">
        <v>832</v>
      </c>
      <c r="C161" t="s">
        <v>67</v>
      </c>
      <c r="D161" t="s">
        <v>336</v>
      </c>
      <c r="E161" t="s">
        <v>337</v>
      </c>
      <c r="F161" t="s">
        <v>336</v>
      </c>
      <c r="G161" t="s">
        <v>338</v>
      </c>
      <c r="H161" t="s">
        <v>339</v>
      </c>
      <c r="I161">
        <v>1</v>
      </c>
      <c r="J161">
        <v>0</v>
      </c>
      <c r="K161">
        <v>0</v>
      </c>
      <c r="L161">
        <v>23.5</v>
      </c>
      <c r="M161" t="s">
        <v>127</v>
      </c>
      <c r="N161" t="s">
        <v>128</v>
      </c>
      <c r="O161" t="s">
        <v>129</v>
      </c>
      <c r="P161" t="s">
        <v>833</v>
      </c>
      <c r="Q161" t="s">
        <v>37</v>
      </c>
      <c r="R161" t="s">
        <v>38</v>
      </c>
      <c r="S161" t="s">
        <v>834</v>
      </c>
      <c r="Y161" t="s">
        <v>44</v>
      </c>
    </row>
    <row r="162" spans="1:25" x14ac:dyDescent="0.25">
      <c r="A162" t="s">
        <v>49</v>
      </c>
      <c r="B162" t="s">
        <v>835</v>
      </c>
      <c r="C162" t="s">
        <v>67</v>
      </c>
      <c r="D162" t="s">
        <v>336</v>
      </c>
      <c r="E162" t="s">
        <v>337</v>
      </c>
      <c r="F162" t="s">
        <v>336</v>
      </c>
      <c r="G162" t="s">
        <v>338</v>
      </c>
      <c r="H162" t="s">
        <v>339</v>
      </c>
      <c r="I162">
        <v>1</v>
      </c>
      <c r="J162">
        <v>0</v>
      </c>
      <c r="K162">
        <v>0</v>
      </c>
      <c r="L162">
        <v>27.1</v>
      </c>
      <c r="M162" t="s">
        <v>836</v>
      </c>
      <c r="N162" t="s">
        <v>123</v>
      </c>
      <c r="O162" t="s">
        <v>124</v>
      </c>
      <c r="P162" t="s">
        <v>837</v>
      </c>
      <c r="Q162" t="s">
        <v>37</v>
      </c>
      <c r="R162" t="s">
        <v>38</v>
      </c>
      <c r="Y162" t="s">
        <v>44</v>
      </c>
    </row>
    <row r="163" spans="1:25" x14ac:dyDescent="0.25">
      <c r="A163" t="s">
        <v>49</v>
      </c>
      <c r="B163" t="s">
        <v>838</v>
      </c>
      <c r="C163" t="s">
        <v>67</v>
      </c>
      <c r="D163" t="s">
        <v>336</v>
      </c>
      <c r="E163" t="s">
        <v>71</v>
      </c>
      <c r="F163" t="s">
        <v>336</v>
      </c>
      <c r="G163" t="s">
        <v>336</v>
      </c>
      <c r="H163" t="s">
        <v>339</v>
      </c>
      <c r="I163">
        <v>1</v>
      </c>
      <c r="J163">
        <v>0</v>
      </c>
      <c r="K163">
        <v>0</v>
      </c>
      <c r="L163">
        <v>31.4</v>
      </c>
      <c r="M163" t="s">
        <v>839</v>
      </c>
      <c r="N163" t="s">
        <v>530</v>
      </c>
      <c r="O163" t="s">
        <v>531</v>
      </c>
      <c r="P163" t="s">
        <v>840</v>
      </c>
      <c r="Q163" t="s">
        <v>37</v>
      </c>
      <c r="R163" t="s">
        <v>38</v>
      </c>
      <c r="S163" t="s">
        <v>841</v>
      </c>
      <c r="V163" t="s">
        <v>842</v>
      </c>
      <c r="Y163" t="s">
        <v>44</v>
      </c>
    </row>
    <row r="164" spans="1:25" x14ac:dyDescent="0.25">
      <c r="A164" t="s">
        <v>49</v>
      </c>
      <c r="B164" t="s">
        <v>843</v>
      </c>
      <c r="C164" t="s">
        <v>67</v>
      </c>
      <c r="D164" t="s">
        <v>336</v>
      </c>
      <c r="E164" t="s">
        <v>337</v>
      </c>
      <c r="F164" t="s">
        <v>336</v>
      </c>
      <c r="G164" t="s">
        <v>338</v>
      </c>
      <c r="H164" t="s">
        <v>339</v>
      </c>
      <c r="I164">
        <v>1</v>
      </c>
      <c r="J164">
        <v>0</v>
      </c>
      <c r="K164">
        <v>0</v>
      </c>
      <c r="L164">
        <v>19.8</v>
      </c>
      <c r="M164" t="s">
        <v>844</v>
      </c>
      <c r="N164" t="s">
        <v>351</v>
      </c>
      <c r="O164" t="s">
        <v>352</v>
      </c>
      <c r="P164" t="s">
        <v>845</v>
      </c>
      <c r="Q164" t="s">
        <v>37</v>
      </c>
      <c r="R164" t="s">
        <v>38</v>
      </c>
      <c r="Y164" t="s">
        <v>44</v>
      </c>
    </row>
    <row r="165" spans="1:25" x14ac:dyDescent="0.25">
      <c r="A165" t="s">
        <v>49</v>
      </c>
      <c r="B165" t="s">
        <v>846</v>
      </c>
      <c r="C165" t="s">
        <v>67</v>
      </c>
      <c r="D165" t="s">
        <v>336</v>
      </c>
      <c r="E165" t="s">
        <v>337</v>
      </c>
      <c r="F165" t="s">
        <v>336</v>
      </c>
      <c r="G165" t="s">
        <v>338</v>
      </c>
      <c r="H165" t="s">
        <v>339</v>
      </c>
      <c r="I165">
        <v>1</v>
      </c>
      <c r="J165">
        <v>0</v>
      </c>
      <c r="K165">
        <v>0</v>
      </c>
      <c r="L165">
        <v>22.5</v>
      </c>
      <c r="M165" t="s">
        <v>847</v>
      </c>
      <c r="N165" t="s">
        <v>581</v>
      </c>
      <c r="O165" t="s">
        <v>582</v>
      </c>
      <c r="P165">
        <v>36079</v>
      </c>
      <c r="Q165" t="s">
        <v>37</v>
      </c>
      <c r="R165" t="s">
        <v>38</v>
      </c>
      <c r="S165" t="s">
        <v>848</v>
      </c>
      <c r="V165" t="s">
        <v>849</v>
      </c>
      <c r="Y165" t="s">
        <v>44</v>
      </c>
    </row>
    <row r="166" spans="1:25" x14ac:dyDescent="0.25">
      <c r="A166" t="s">
        <v>49</v>
      </c>
      <c r="B166" t="s">
        <v>850</v>
      </c>
      <c r="C166" t="s">
        <v>67</v>
      </c>
      <c r="D166" t="s">
        <v>336</v>
      </c>
      <c r="E166" t="s">
        <v>343</v>
      </c>
      <c r="F166" t="s">
        <v>336</v>
      </c>
      <c r="G166" t="s">
        <v>344</v>
      </c>
      <c r="H166" t="s">
        <v>339</v>
      </c>
      <c r="I166">
        <v>1</v>
      </c>
      <c r="J166">
        <v>0</v>
      </c>
      <c r="K166">
        <v>0</v>
      </c>
      <c r="L166">
        <v>14.4</v>
      </c>
      <c r="M166" t="s">
        <v>795</v>
      </c>
      <c r="N166" t="s">
        <v>35</v>
      </c>
      <c r="O166" t="s">
        <v>36</v>
      </c>
      <c r="P166" t="s">
        <v>851</v>
      </c>
      <c r="Q166" t="s">
        <v>37</v>
      </c>
      <c r="R166" t="s">
        <v>38</v>
      </c>
      <c r="Y166" t="s">
        <v>44</v>
      </c>
    </row>
    <row r="167" spans="1:25" x14ac:dyDescent="0.25">
      <c r="A167" t="s">
        <v>26</v>
      </c>
      <c r="B167" t="s">
        <v>852</v>
      </c>
      <c r="C167" t="s">
        <v>67</v>
      </c>
      <c r="D167" t="s">
        <v>336</v>
      </c>
      <c r="E167" t="s">
        <v>337</v>
      </c>
      <c r="F167" t="s">
        <v>336</v>
      </c>
      <c r="G167" t="s">
        <v>338</v>
      </c>
      <c r="H167" t="s">
        <v>339</v>
      </c>
      <c r="I167">
        <v>1</v>
      </c>
      <c r="J167">
        <v>0</v>
      </c>
      <c r="K167">
        <v>0</v>
      </c>
      <c r="L167">
        <v>27.7</v>
      </c>
      <c r="M167" t="s">
        <v>853</v>
      </c>
      <c r="N167" t="s">
        <v>123</v>
      </c>
      <c r="O167" t="s">
        <v>124</v>
      </c>
      <c r="P167">
        <v>94621</v>
      </c>
      <c r="Q167" t="s">
        <v>37</v>
      </c>
      <c r="R167" t="s">
        <v>38</v>
      </c>
      <c r="S167" t="s">
        <v>854</v>
      </c>
      <c r="T167" t="s">
        <v>855</v>
      </c>
      <c r="U167" t="s">
        <v>856</v>
      </c>
      <c r="V167" t="s">
        <v>857</v>
      </c>
      <c r="W167">
        <v>1946</v>
      </c>
      <c r="X167" t="s">
        <v>858</v>
      </c>
      <c r="Y167" t="s">
        <v>44</v>
      </c>
    </row>
    <row r="168" spans="1:25" x14ac:dyDescent="0.25">
      <c r="A168" t="s">
        <v>49</v>
      </c>
      <c r="B168" t="s">
        <v>859</v>
      </c>
      <c r="C168" t="s">
        <v>67</v>
      </c>
      <c r="D168" t="s">
        <v>336</v>
      </c>
      <c r="E168" t="s">
        <v>337</v>
      </c>
      <c r="F168" t="s">
        <v>336</v>
      </c>
      <c r="G168" t="s">
        <v>338</v>
      </c>
      <c r="H168" t="s">
        <v>339</v>
      </c>
      <c r="I168">
        <v>1</v>
      </c>
      <c r="J168">
        <v>0</v>
      </c>
      <c r="K168">
        <v>0</v>
      </c>
      <c r="L168">
        <v>26.7</v>
      </c>
      <c r="M168" t="s">
        <v>860</v>
      </c>
      <c r="P168">
        <v>3434</v>
      </c>
      <c r="Q168" t="s">
        <v>861</v>
      </c>
      <c r="R168" t="s">
        <v>238</v>
      </c>
      <c r="S168" t="s">
        <v>862</v>
      </c>
      <c r="T168" t="s">
        <v>863</v>
      </c>
      <c r="V168" t="s">
        <v>864</v>
      </c>
      <c r="Y168" t="s">
        <v>44</v>
      </c>
    </row>
    <row r="169" spans="1:25" x14ac:dyDescent="0.25">
      <c r="A169" t="s">
        <v>49</v>
      </c>
      <c r="B169" t="s">
        <v>865</v>
      </c>
      <c r="C169" t="s">
        <v>67</v>
      </c>
      <c r="D169" t="s">
        <v>336</v>
      </c>
      <c r="E169" t="s">
        <v>337</v>
      </c>
      <c r="F169" t="s">
        <v>336</v>
      </c>
      <c r="G169" t="s">
        <v>338</v>
      </c>
      <c r="H169" t="s">
        <v>339</v>
      </c>
      <c r="I169">
        <v>1</v>
      </c>
      <c r="J169">
        <v>0</v>
      </c>
      <c r="K169">
        <v>0</v>
      </c>
      <c r="L169">
        <v>24.9</v>
      </c>
      <c r="M169" t="s">
        <v>472</v>
      </c>
      <c r="O169" t="s">
        <v>866</v>
      </c>
      <c r="P169">
        <v>90024</v>
      </c>
      <c r="Q169" t="s">
        <v>37</v>
      </c>
      <c r="R169" t="s">
        <v>38</v>
      </c>
      <c r="S169" t="s">
        <v>867</v>
      </c>
      <c r="Y169" t="s">
        <v>44</v>
      </c>
    </row>
    <row r="170" spans="1:25" x14ac:dyDescent="0.25">
      <c r="A170" t="s">
        <v>49</v>
      </c>
      <c r="B170" t="s">
        <v>868</v>
      </c>
      <c r="C170" t="s">
        <v>67</v>
      </c>
      <c r="D170" t="s">
        <v>336</v>
      </c>
      <c r="E170" t="s">
        <v>337</v>
      </c>
      <c r="F170" t="s">
        <v>336</v>
      </c>
      <c r="G170" t="s">
        <v>338</v>
      </c>
      <c r="H170" t="s">
        <v>339</v>
      </c>
      <c r="I170">
        <v>1</v>
      </c>
      <c r="J170">
        <v>0</v>
      </c>
      <c r="K170">
        <v>0</v>
      </c>
      <c r="L170">
        <v>18.7</v>
      </c>
      <c r="M170" t="s">
        <v>650</v>
      </c>
      <c r="N170" t="s">
        <v>869</v>
      </c>
      <c r="O170" t="s">
        <v>870</v>
      </c>
      <c r="P170">
        <v>802</v>
      </c>
      <c r="Q170" t="s">
        <v>37</v>
      </c>
      <c r="R170" t="s">
        <v>38</v>
      </c>
      <c r="Y170" t="s">
        <v>44</v>
      </c>
    </row>
    <row r="171" spans="1:25" x14ac:dyDescent="0.25">
      <c r="A171" t="s">
        <v>49</v>
      </c>
      <c r="B171" t="s">
        <v>871</v>
      </c>
      <c r="C171" t="s">
        <v>67</v>
      </c>
      <c r="D171" t="s">
        <v>336</v>
      </c>
      <c r="E171" t="s">
        <v>337</v>
      </c>
      <c r="F171" t="s">
        <v>336</v>
      </c>
      <c r="G171" t="s">
        <v>338</v>
      </c>
      <c r="H171" t="s">
        <v>339</v>
      </c>
      <c r="I171">
        <v>1</v>
      </c>
      <c r="J171">
        <v>0</v>
      </c>
      <c r="K171">
        <v>0</v>
      </c>
      <c r="L171">
        <v>20.7</v>
      </c>
      <c r="M171" t="s">
        <v>872</v>
      </c>
      <c r="N171" t="s">
        <v>873</v>
      </c>
      <c r="O171" t="s">
        <v>874</v>
      </c>
      <c r="P171" t="s">
        <v>875</v>
      </c>
      <c r="Q171" t="s">
        <v>37</v>
      </c>
      <c r="R171" t="s">
        <v>38</v>
      </c>
      <c r="S171" t="s">
        <v>876</v>
      </c>
      <c r="T171" t="s">
        <v>877</v>
      </c>
      <c r="V171" t="s">
        <v>878</v>
      </c>
      <c r="Y171" t="s">
        <v>44</v>
      </c>
    </row>
    <row r="172" spans="1:25" x14ac:dyDescent="0.25">
      <c r="A172" t="s">
        <v>26</v>
      </c>
      <c r="B172" t="s">
        <v>879</v>
      </c>
      <c r="C172" t="s">
        <v>67</v>
      </c>
      <c r="D172" t="s">
        <v>336</v>
      </c>
      <c r="E172" t="s">
        <v>71</v>
      </c>
      <c r="F172" t="s">
        <v>336</v>
      </c>
      <c r="G172" t="s">
        <v>336</v>
      </c>
      <c r="H172" t="s">
        <v>339</v>
      </c>
      <c r="I172">
        <v>2</v>
      </c>
      <c r="J172">
        <v>0</v>
      </c>
      <c r="K172">
        <v>0</v>
      </c>
      <c r="L172">
        <v>31.7</v>
      </c>
      <c r="M172" t="s">
        <v>880</v>
      </c>
      <c r="N172" t="s">
        <v>881</v>
      </c>
      <c r="O172" t="s">
        <v>882</v>
      </c>
      <c r="P172">
        <v>37167</v>
      </c>
      <c r="Q172" t="s">
        <v>37</v>
      </c>
      <c r="R172" t="s">
        <v>38</v>
      </c>
      <c r="S172" t="s">
        <v>883</v>
      </c>
      <c r="U172" t="s">
        <v>884</v>
      </c>
      <c r="V172" t="s">
        <v>885</v>
      </c>
      <c r="X172" t="s">
        <v>443</v>
      </c>
      <c r="Y172" t="s">
        <v>44</v>
      </c>
    </row>
    <row r="173" spans="1:25" x14ac:dyDescent="0.25">
      <c r="A173" t="s">
        <v>49</v>
      </c>
      <c r="B173" t="s">
        <v>886</v>
      </c>
      <c r="C173" t="s">
        <v>67</v>
      </c>
      <c r="D173" t="s">
        <v>336</v>
      </c>
      <c r="E173" t="s">
        <v>337</v>
      </c>
      <c r="F173" t="s">
        <v>336</v>
      </c>
      <c r="G173" t="s">
        <v>338</v>
      </c>
      <c r="H173" t="s">
        <v>339</v>
      </c>
      <c r="I173">
        <v>3</v>
      </c>
      <c r="J173">
        <v>0</v>
      </c>
      <c r="K173">
        <v>0</v>
      </c>
      <c r="L173">
        <v>24.2</v>
      </c>
      <c r="M173" t="s">
        <v>667</v>
      </c>
      <c r="N173" t="s">
        <v>255</v>
      </c>
      <c r="O173" t="s">
        <v>256</v>
      </c>
      <c r="P173" t="s">
        <v>887</v>
      </c>
      <c r="Q173" t="s">
        <v>37</v>
      </c>
      <c r="R173" t="s">
        <v>38</v>
      </c>
      <c r="V173" t="s">
        <v>888</v>
      </c>
      <c r="Y173" t="s">
        <v>44</v>
      </c>
    </row>
    <row r="174" spans="1:25" x14ac:dyDescent="0.25">
      <c r="A174" t="s">
        <v>49</v>
      </c>
      <c r="B174" t="s">
        <v>889</v>
      </c>
      <c r="C174" t="s">
        <v>67</v>
      </c>
      <c r="D174" t="s">
        <v>336</v>
      </c>
      <c r="E174" t="s">
        <v>71</v>
      </c>
      <c r="F174" t="s">
        <v>336</v>
      </c>
      <c r="G174" t="s">
        <v>336</v>
      </c>
      <c r="H174" t="s">
        <v>339</v>
      </c>
      <c r="I174">
        <v>1</v>
      </c>
      <c r="J174">
        <v>0</v>
      </c>
      <c r="K174">
        <v>0</v>
      </c>
      <c r="L174">
        <v>30.1</v>
      </c>
      <c r="M174" t="s">
        <v>890</v>
      </c>
      <c r="N174" t="s">
        <v>228</v>
      </c>
      <c r="O174" t="s">
        <v>229</v>
      </c>
      <c r="P174" t="s">
        <v>891</v>
      </c>
      <c r="Q174" t="s">
        <v>37</v>
      </c>
      <c r="R174" t="s">
        <v>38</v>
      </c>
      <c r="Y174" t="s">
        <v>44</v>
      </c>
    </row>
    <row r="175" spans="1:25" x14ac:dyDescent="0.25">
      <c r="A175" t="s">
        <v>49</v>
      </c>
      <c r="B175" t="s">
        <v>892</v>
      </c>
      <c r="C175" t="s">
        <v>67</v>
      </c>
      <c r="D175" t="s">
        <v>336</v>
      </c>
      <c r="E175" t="s">
        <v>337</v>
      </c>
      <c r="F175" t="s">
        <v>336</v>
      </c>
      <c r="G175" t="s">
        <v>338</v>
      </c>
      <c r="H175" t="s">
        <v>339</v>
      </c>
      <c r="I175">
        <v>1</v>
      </c>
      <c r="J175">
        <v>0</v>
      </c>
      <c r="K175">
        <v>0</v>
      </c>
      <c r="L175">
        <v>21</v>
      </c>
      <c r="M175" t="s">
        <v>264</v>
      </c>
      <c r="N175" t="s">
        <v>123</v>
      </c>
      <c r="O175" t="s">
        <v>124</v>
      </c>
      <c r="P175">
        <v>90210</v>
      </c>
      <c r="Q175" t="s">
        <v>37</v>
      </c>
      <c r="R175" t="s">
        <v>38</v>
      </c>
      <c r="Y175" t="s">
        <v>44</v>
      </c>
    </row>
    <row r="176" spans="1:25" x14ac:dyDescent="0.25">
      <c r="A176" t="s">
        <v>49</v>
      </c>
      <c r="B176" t="s">
        <v>893</v>
      </c>
      <c r="C176" t="s">
        <v>67</v>
      </c>
      <c r="D176" t="s">
        <v>336</v>
      </c>
      <c r="E176" t="s">
        <v>71</v>
      </c>
      <c r="F176" t="s">
        <v>336</v>
      </c>
      <c r="G176" t="s">
        <v>336</v>
      </c>
      <c r="H176" t="s">
        <v>339</v>
      </c>
      <c r="I176">
        <v>1</v>
      </c>
      <c r="J176">
        <v>0</v>
      </c>
      <c r="K176">
        <v>0</v>
      </c>
      <c r="L176">
        <v>30.3</v>
      </c>
      <c r="M176" t="s">
        <v>894</v>
      </c>
      <c r="N176" t="s">
        <v>115</v>
      </c>
      <c r="O176" t="s">
        <v>116</v>
      </c>
      <c r="P176" t="s">
        <v>895</v>
      </c>
      <c r="Q176" t="s">
        <v>37</v>
      </c>
      <c r="R176" t="s">
        <v>38</v>
      </c>
      <c r="Y176" t="s">
        <v>44</v>
      </c>
    </row>
    <row r="177" spans="1:25" x14ac:dyDescent="0.25">
      <c r="A177" t="s">
        <v>49</v>
      </c>
      <c r="B177" t="s">
        <v>896</v>
      </c>
      <c r="C177" t="s">
        <v>67</v>
      </c>
      <c r="D177" t="s">
        <v>336</v>
      </c>
      <c r="E177" t="s">
        <v>337</v>
      </c>
      <c r="F177" t="s">
        <v>336</v>
      </c>
      <c r="G177" t="s">
        <v>338</v>
      </c>
      <c r="H177" t="s">
        <v>339</v>
      </c>
      <c r="I177">
        <v>1</v>
      </c>
      <c r="J177">
        <v>0</v>
      </c>
      <c r="K177">
        <v>0</v>
      </c>
      <c r="L177">
        <v>24.7</v>
      </c>
      <c r="M177" t="s">
        <v>897</v>
      </c>
      <c r="O177" t="s">
        <v>661</v>
      </c>
      <c r="P177">
        <v>90212</v>
      </c>
      <c r="Q177" t="s">
        <v>37</v>
      </c>
      <c r="R177" t="s">
        <v>38</v>
      </c>
      <c r="Y177" t="s">
        <v>44</v>
      </c>
    </row>
    <row r="178" spans="1:25" x14ac:dyDescent="0.25">
      <c r="A178" t="s">
        <v>49</v>
      </c>
      <c r="B178" t="s">
        <v>898</v>
      </c>
      <c r="C178" t="s">
        <v>67</v>
      </c>
      <c r="D178" t="s">
        <v>336</v>
      </c>
      <c r="E178" t="s">
        <v>337</v>
      </c>
      <c r="F178" t="s">
        <v>336</v>
      </c>
      <c r="G178" t="s">
        <v>338</v>
      </c>
      <c r="H178" t="s">
        <v>339</v>
      </c>
      <c r="I178">
        <v>2</v>
      </c>
      <c r="J178">
        <v>0</v>
      </c>
      <c r="K178">
        <v>0</v>
      </c>
      <c r="L178">
        <v>25</v>
      </c>
      <c r="M178" t="s">
        <v>329</v>
      </c>
      <c r="N178" t="s">
        <v>123</v>
      </c>
      <c r="O178" t="s">
        <v>124</v>
      </c>
      <c r="P178" t="s">
        <v>899</v>
      </c>
      <c r="Q178" t="s">
        <v>37</v>
      </c>
      <c r="R178" t="s">
        <v>38</v>
      </c>
      <c r="V178" t="s">
        <v>900</v>
      </c>
      <c r="Y178" t="s">
        <v>44</v>
      </c>
    </row>
    <row r="179" spans="1:25" x14ac:dyDescent="0.25">
      <c r="A179" t="s">
        <v>49</v>
      </c>
      <c r="B179" t="s">
        <v>901</v>
      </c>
      <c r="C179" t="s">
        <v>67</v>
      </c>
      <c r="D179" t="s">
        <v>336</v>
      </c>
      <c r="E179" t="s">
        <v>337</v>
      </c>
      <c r="F179" t="s">
        <v>336</v>
      </c>
      <c r="G179" t="s">
        <v>338</v>
      </c>
      <c r="H179" t="s">
        <v>339</v>
      </c>
      <c r="I179">
        <v>1</v>
      </c>
      <c r="J179">
        <v>0</v>
      </c>
      <c r="K179">
        <v>0</v>
      </c>
      <c r="L179">
        <v>26.8</v>
      </c>
      <c r="M179" t="s">
        <v>902</v>
      </c>
      <c r="N179" t="s">
        <v>115</v>
      </c>
      <c r="O179" t="s">
        <v>116</v>
      </c>
      <c r="P179" t="s">
        <v>903</v>
      </c>
      <c r="Q179" t="s">
        <v>37</v>
      </c>
      <c r="R179" t="s">
        <v>38</v>
      </c>
      <c r="Y179" t="s">
        <v>44</v>
      </c>
    </row>
    <row r="180" spans="1:25" x14ac:dyDescent="0.25">
      <c r="A180" t="s">
        <v>49</v>
      </c>
      <c r="B180" t="s">
        <v>904</v>
      </c>
      <c r="C180" t="s">
        <v>67</v>
      </c>
      <c r="D180" t="s">
        <v>336</v>
      </c>
      <c r="E180" t="s">
        <v>337</v>
      </c>
      <c r="F180" t="s">
        <v>336</v>
      </c>
      <c r="G180" t="s">
        <v>338</v>
      </c>
      <c r="H180" t="s">
        <v>339</v>
      </c>
      <c r="I180">
        <v>1</v>
      </c>
      <c r="J180">
        <v>0</v>
      </c>
      <c r="K180">
        <v>0</v>
      </c>
      <c r="L180">
        <v>22.2</v>
      </c>
      <c r="M180" t="s">
        <v>905</v>
      </c>
      <c r="O180" t="s">
        <v>906</v>
      </c>
      <c r="P180">
        <v>55428</v>
      </c>
      <c r="Q180" t="s">
        <v>37</v>
      </c>
      <c r="R180" t="s">
        <v>38</v>
      </c>
      <c r="Y180" t="s">
        <v>44</v>
      </c>
    </row>
    <row r="181" spans="1:25" x14ac:dyDescent="0.25">
      <c r="A181" t="s">
        <v>49</v>
      </c>
      <c r="B181" t="s">
        <v>907</v>
      </c>
      <c r="C181" t="s">
        <v>67</v>
      </c>
      <c r="D181" t="s">
        <v>336</v>
      </c>
      <c r="E181" t="s">
        <v>337</v>
      </c>
      <c r="F181" t="s">
        <v>336</v>
      </c>
      <c r="G181" t="s">
        <v>338</v>
      </c>
      <c r="H181" t="s">
        <v>339</v>
      </c>
      <c r="I181">
        <v>1</v>
      </c>
      <c r="J181">
        <v>0</v>
      </c>
      <c r="K181">
        <v>0</v>
      </c>
      <c r="L181">
        <v>20.2</v>
      </c>
      <c r="M181" t="s">
        <v>908</v>
      </c>
      <c r="N181" t="s">
        <v>530</v>
      </c>
      <c r="O181" t="s">
        <v>531</v>
      </c>
      <c r="P181" t="s">
        <v>909</v>
      </c>
      <c r="Q181" t="s">
        <v>37</v>
      </c>
      <c r="R181" t="s">
        <v>38</v>
      </c>
      <c r="Y181" t="s">
        <v>44</v>
      </c>
    </row>
    <row r="182" spans="1:25" x14ac:dyDescent="0.25">
      <c r="A182" t="s">
        <v>49</v>
      </c>
      <c r="B182" t="s">
        <v>910</v>
      </c>
      <c r="C182" t="s">
        <v>67</v>
      </c>
      <c r="D182" t="s">
        <v>336</v>
      </c>
      <c r="E182" t="s">
        <v>71</v>
      </c>
      <c r="F182" t="s">
        <v>336</v>
      </c>
      <c r="G182" t="s">
        <v>336</v>
      </c>
      <c r="H182" t="s">
        <v>339</v>
      </c>
      <c r="I182">
        <v>1</v>
      </c>
      <c r="J182">
        <v>0</v>
      </c>
      <c r="K182">
        <v>0</v>
      </c>
      <c r="L182">
        <v>31.2</v>
      </c>
      <c r="M182" t="s">
        <v>127</v>
      </c>
      <c r="O182" t="s">
        <v>911</v>
      </c>
      <c r="P182" t="s">
        <v>912</v>
      </c>
      <c r="Q182" t="s">
        <v>37</v>
      </c>
      <c r="R182" t="s">
        <v>38</v>
      </c>
      <c r="S182" t="s">
        <v>913</v>
      </c>
      <c r="T182" t="s">
        <v>914</v>
      </c>
      <c r="Y182" t="s">
        <v>44</v>
      </c>
    </row>
    <row r="183" spans="1:25" x14ac:dyDescent="0.25">
      <c r="A183" t="s">
        <v>49</v>
      </c>
      <c r="B183" t="s">
        <v>915</v>
      </c>
      <c r="C183" t="s">
        <v>67</v>
      </c>
      <c r="D183" t="s">
        <v>336</v>
      </c>
      <c r="E183" t="s">
        <v>379</v>
      </c>
      <c r="F183" t="s">
        <v>336</v>
      </c>
      <c r="G183" t="s">
        <v>380</v>
      </c>
      <c r="H183" t="s">
        <v>339</v>
      </c>
      <c r="I183">
        <v>1</v>
      </c>
      <c r="J183">
        <v>0</v>
      </c>
      <c r="K183">
        <v>0</v>
      </c>
      <c r="L183">
        <v>18.5</v>
      </c>
      <c r="M183" t="s">
        <v>193</v>
      </c>
      <c r="N183" t="s">
        <v>182</v>
      </c>
      <c r="O183" t="s">
        <v>183</v>
      </c>
      <c r="Q183" t="s">
        <v>37</v>
      </c>
      <c r="R183" t="s">
        <v>38</v>
      </c>
      <c r="Y183" t="s">
        <v>44</v>
      </c>
    </row>
    <row r="184" spans="1:25" x14ac:dyDescent="0.25">
      <c r="A184" t="s">
        <v>26</v>
      </c>
      <c r="B184" t="s">
        <v>916</v>
      </c>
      <c r="C184" t="s">
        <v>67</v>
      </c>
      <c r="D184" t="s">
        <v>336</v>
      </c>
      <c r="E184" t="s">
        <v>337</v>
      </c>
      <c r="F184" t="s">
        <v>336</v>
      </c>
      <c r="G184" t="s">
        <v>338</v>
      </c>
      <c r="H184" t="s">
        <v>339</v>
      </c>
      <c r="I184">
        <v>1</v>
      </c>
      <c r="J184">
        <v>0</v>
      </c>
      <c r="K184">
        <v>0</v>
      </c>
      <c r="L184">
        <v>20</v>
      </c>
      <c r="M184" t="s">
        <v>917</v>
      </c>
      <c r="N184" t="s">
        <v>135</v>
      </c>
      <c r="O184" t="s">
        <v>136</v>
      </c>
      <c r="P184">
        <v>1201</v>
      </c>
      <c r="Q184" t="s">
        <v>37</v>
      </c>
      <c r="R184" t="s">
        <v>38</v>
      </c>
      <c r="S184" t="s">
        <v>918</v>
      </c>
      <c r="T184" t="s">
        <v>919</v>
      </c>
      <c r="U184" t="s">
        <v>920</v>
      </c>
      <c r="V184" t="s">
        <v>921</v>
      </c>
      <c r="W184">
        <v>1980</v>
      </c>
      <c r="X184" t="s">
        <v>922</v>
      </c>
      <c r="Y184" t="s">
        <v>44</v>
      </c>
    </row>
    <row r="185" spans="1:25" x14ac:dyDescent="0.25">
      <c r="A185" t="s">
        <v>49</v>
      </c>
      <c r="B185" t="s">
        <v>923</v>
      </c>
      <c r="C185" t="s">
        <v>67</v>
      </c>
      <c r="D185" t="s">
        <v>336</v>
      </c>
      <c r="E185" t="s">
        <v>71</v>
      </c>
      <c r="F185" t="s">
        <v>336</v>
      </c>
      <c r="G185" t="s">
        <v>336</v>
      </c>
      <c r="H185" t="s">
        <v>339</v>
      </c>
      <c r="I185">
        <v>1</v>
      </c>
      <c r="J185">
        <v>0</v>
      </c>
      <c r="K185">
        <v>0</v>
      </c>
      <c r="L185">
        <v>31.3</v>
      </c>
      <c r="M185" t="s">
        <v>580</v>
      </c>
      <c r="N185" t="s">
        <v>115</v>
      </c>
      <c r="O185" t="s">
        <v>116</v>
      </c>
      <c r="P185" t="s">
        <v>924</v>
      </c>
      <c r="Q185" t="s">
        <v>37</v>
      </c>
      <c r="R185" t="s">
        <v>38</v>
      </c>
      <c r="Y185" t="s">
        <v>44</v>
      </c>
    </row>
    <row r="186" spans="1:25" x14ac:dyDescent="0.25">
      <c r="A186" t="s">
        <v>49</v>
      </c>
      <c r="B186" t="s">
        <v>925</v>
      </c>
      <c r="C186" t="s">
        <v>67</v>
      </c>
      <c r="D186" t="s">
        <v>336</v>
      </c>
      <c r="E186" t="s">
        <v>379</v>
      </c>
      <c r="F186" t="s">
        <v>336</v>
      </c>
      <c r="G186" t="s">
        <v>380</v>
      </c>
      <c r="H186" t="s">
        <v>339</v>
      </c>
      <c r="I186">
        <v>1</v>
      </c>
      <c r="J186">
        <v>0</v>
      </c>
      <c r="K186">
        <v>0</v>
      </c>
      <c r="L186">
        <v>18.600000000000001</v>
      </c>
      <c r="M186" t="s">
        <v>926</v>
      </c>
      <c r="N186" t="s">
        <v>35</v>
      </c>
      <c r="O186" t="s">
        <v>36</v>
      </c>
      <c r="P186" t="s">
        <v>927</v>
      </c>
      <c r="Q186" t="s">
        <v>37</v>
      </c>
      <c r="R186" t="s">
        <v>38</v>
      </c>
      <c r="Y186" t="s">
        <v>44</v>
      </c>
    </row>
    <row r="187" spans="1:25" x14ac:dyDescent="0.25">
      <c r="A187" t="s">
        <v>49</v>
      </c>
      <c r="B187" t="s">
        <v>928</v>
      </c>
      <c r="C187" t="s">
        <v>67</v>
      </c>
      <c r="D187" t="s">
        <v>336</v>
      </c>
      <c r="E187" t="s">
        <v>337</v>
      </c>
      <c r="F187" t="s">
        <v>336</v>
      </c>
      <c r="G187" t="s">
        <v>338</v>
      </c>
      <c r="H187" t="s">
        <v>339</v>
      </c>
      <c r="I187">
        <v>1</v>
      </c>
      <c r="J187">
        <v>0</v>
      </c>
      <c r="K187">
        <v>0</v>
      </c>
      <c r="L187">
        <v>21.3</v>
      </c>
      <c r="M187" t="s">
        <v>476</v>
      </c>
      <c r="N187" t="s">
        <v>35</v>
      </c>
      <c r="O187" t="s">
        <v>36</v>
      </c>
      <c r="P187">
        <v>33316</v>
      </c>
      <c r="Q187" t="s">
        <v>37</v>
      </c>
      <c r="R187" t="s">
        <v>38</v>
      </c>
      <c r="Y187" t="s">
        <v>44</v>
      </c>
    </row>
    <row r="188" spans="1:25" x14ac:dyDescent="0.25">
      <c r="A188" t="s">
        <v>49</v>
      </c>
      <c r="B188" t="s">
        <v>929</v>
      </c>
      <c r="C188" t="s">
        <v>67</v>
      </c>
      <c r="D188" t="s">
        <v>336</v>
      </c>
      <c r="E188" t="s">
        <v>343</v>
      </c>
      <c r="F188" t="s">
        <v>336</v>
      </c>
      <c r="G188" t="s">
        <v>344</v>
      </c>
      <c r="H188" t="s">
        <v>339</v>
      </c>
      <c r="I188">
        <v>1</v>
      </c>
      <c r="J188">
        <v>0</v>
      </c>
      <c r="K188">
        <v>0</v>
      </c>
      <c r="L188">
        <v>14.2</v>
      </c>
      <c r="M188" t="s">
        <v>345</v>
      </c>
      <c r="N188" t="s">
        <v>251</v>
      </c>
      <c r="O188" t="s">
        <v>252</v>
      </c>
      <c r="P188" t="s">
        <v>346</v>
      </c>
      <c r="Q188" t="s">
        <v>37</v>
      </c>
      <c r="R188" t="s">
        <v>38</v>
      </c>
      <c r="U188" t="s">
        <v>347</v>
      </c>
      <c r="V188" t="s">
        <v>348</v>
      </c>
      <c r="Y188" t="s">
        <v>44</v>
      </c>
    </row>
    <row r="189" spans="1:25" x14ac:dyDescent="0.25">
      <c r="A189" t="s">
        <v>49</v>
      </c>
      <c r="B189" t="s">
        <v>930</v>
      </c>
      <c r="C189" t="s">
        <v>67</v>
      </c>
      <c r="D189" t="s">
        <v>336</v>
      </c>
      <c r="E189" t="s">
        <v>71</v>
      </c>
      <c r="F189" t="s">
        <v>336</v>
      </c>
      <c r="G189" t="s">
        <v>336</v>
      </c>
      <c r="H189" t="s">
        <v>339</v>
      </c>
      <c r="I189">
        <v>1</v>
      </c>
      <c r="J189">
        <v>0</v>
      </c>
      <c r="K189">
        <v>0</v>
      </c>
      <c r="L189">
        <v>31.9</v>
      </c>
      <c r="M189" t="s">
        <v>795</v>
      </c>
      <c r="N189" t="s">
        <v>35</v>
      </c>
      <c r="O189" t="s">
        <v>36</v>
      </c>
      <c r="P189">
        <v>33134</v>
      </c>
      <c r="Q189" t="s">
        <v>37</v>
      </c>
      <c r="R189" t="s">
        <v>38</v>
      </c>
      <c r="Y189" t="s">
        <v>44</v>
      </c>
    </row>
    <row r="190" spans="1:25" x14ac:dyDescent="0.25">
      <c r="A190" t="s">
        <v>49</v>
      </c>
      <c r="B190" t="s">
        <v>931</v>
      </c>
      <c r="C190" t="s">
        <v>67</v>
      </c>
      <c r="D190" t="s">
        <v>336</v>
      </c>
      <c r="E190" t="s">
        <v>337</v>
      </c>
      <c r="F190" t="s">
        <v>336</v>
      </c>
      <c r="G190" t="s">
        <v>338</v>
      </c>
      <c r="H190" t="s">
        <v>339</v>
      </c>
      <c r="I190">
        <v>1</v>
      </c>
      <c r="J190">
        <v>0</v>
      </c>
      <c r="K190">
        <v>0</v>
      </c>
      <c r="L190">
        <v>20.2</v>
      </c>
      <c r="M190" t="s">
        <v>193</v>
      </c>
      <c r="N190" t="s">
        <v>756</v>
      </c>
      <c r="O190" t="s">
        <v>757</v>
      </c>
      <c r="Q190" t="s">
        <v>37</v>
      </c>
      <c r="R190" t="s">
        <v>38</v>
      </c>
      <c r="Y190" t="s">
        <v>44</v>
      </c>
    </row>
    <row r="191" spans="1:25" x14ac:dyDescent="0.25">
      <c r="A191" t="s">
        <v>49</v>
      </c>
      <c r="B191" t="s">
        <v>932</v>
      </c>
      <c r="C191" t="s">
        <v>67</v>
      </c>
      <c r="D191" t="s">
        <v>336</v>
      </c>
      <c r="E191" t="s">
        <v>337</v>
      </c>
      <c r="F191" t="s">
        <v>336</v>
      </c>
      <c r="G191" t="s">
        <v>338</v>
      </c>
      <c r="H191" t="s">
        <v>339</v>
      </c>
      <c r="I191">
        <v>1</v>
      </c>
      <c r="J191">
        <v>0</v>
      </c>
      <c r="K191">
        <v>0</v>
      </c>
      <c r="L191">
        <v>22.3</v>
      </c>
      <c r="M191" t="s">
        <v>294</v>
      </c>
      <c r="N191" t="s">
        <v>123</v>
      </c>
      <c r="O191" t="s">
        <v>124</v>
      </c>
      <c r="P191">
        <v>94105</v>
      </c>
      <c r="Q191" t="s">
        <v>37</v>
      </c>
      <c r="R191" t="s">
        <v>38</v>
      </c>
      <c r="Y191" t="s">
        <v>44</v>
      </c>
    </row>
    <row r="192" spans="1:25" x14ac:dyDescent="0.25">
      <c r="A192" t="s">
        <v>49</v>
      </c>
      <c r="B192" t="s">
        <v>933</v>
      </c>
      <c r="C192" t="s">
        <v>67</v>
      </c>
      <c r="D192" t="s">
        <v>336</v>
      </c>
      <c r="E192" t="s">
        <v>337</v>
      </c>
      <c r="F192" t="s">
        <v>336</v>
      </c>
      <c r="G192" t="s">
        <v>338</v>
      </c>
      <c r="H192" t="s">
        <v>339</v>
      </c>
      <c r="I192">
        <v>1</v>
      </c>
      <c r="J192">
        <v>0</v>
      </c>
      <c r="K192">
        <v>0</v>
      </c>
      <c r="L192">
        <v>19.100000000000001</v>
      </c>
      <c r="M192" t="s">
        <v>934</v>
      </c>
      <c r="N192" t="s">
        <v>277</v>
      </c>
      <c r="O192" t="s">
        <v>278</v>
      </c>
      <c r="P192" t="s">
        <v>935</v>
      </c>
      <c r="Q192" t="s">
        <v>37</v>
      </c>
      <c r="R192" t="s">
        <v>38</v>
      </c>
      <c r="S192" t="s">
        <v>936</v>
      </c>
      <c r="Y192" t="s">
        <v>44</v>
      </c>
    </row>
    <row r="193" spans="1:25" x14ac:dyDescent="0.25">
      <c r="A193" t="s">
        <v>49</v>
      </c>
      <c r="B193" t="s">
        <v>937</v>
      </c>
      <c r="C193" t="s">
        <v>67</v>
      </c>
      <c r="D193" t="s">
        <v>336</v>
      </c>
      <c r="E193" t="s">
        <v>71</v>
      </c>
      <c r="F193" t="s">
        <v>336</v>
      </c>
      <c r="G193" t="s">
        <v>336</v>
      </c>
      <c r="H193" t="s">
        <v>339</v>
      </c>
      <c r="I193">
        <v>1</v>
      </c>
      <c r="J193">
        <v>0</v>
      </c>
      <c r="K193">
        <v>0</v>
      </c>
      <c r="L193">
        <v>31.2</v>
      </c>
      <c r="M193" t="s">
        <v>938</v>
      </c>
      <c r="N193" t="s">
        <v>123</v>
      </c>
      <c r="O193" t="s">
        <v>124</v>
      </c>
      <c r="P193" t="s">
        <v>939</v>
      </c>
      <c r="Q193" t="s">
        <v>37</v>
      </c>
      <c r="R193" t="s">
        <v>38</v>
      </c>
      <c r="S193" t="s">
        <v>940</v>
      </c>
      <c r="Y193" t="s">
        <v>44</v>
      </c>
    </row>
    <row r="194" spans="1:25" x14ac:dyDescent="0.25">
      <c r="A194" t="s">
        <v>49</v>
      </c>
      <c r="B194" t="s">
        <v>941</v>
      </c>
      <c r="C194" t="s">
        <v>67</v>
      </c>
      <c r="D194" t="s">
        <v>336</v>
      </c>
      <c r="E194" t="s">
        <v>337</v>
      </c>
      <c r="F194" t="s">
        <v>336</v>
      </c>
      <c r="G194" t="s">
        <v>338</v>
      </c>
      <c r="H194" t="s">
        <v>339</v>
      </c>
      <c r="I194">
        <v>1</v>
      </c>
      <c r="J194">
        <v>0</v>
      </c>
      <c r="K194">
        <v>0</v>
      </c>
      <c r="L194">
        <v>19.8</v>
      </c>
      <c r="M194" t="s">
        <v>276</v>
      </c>
      <c r="N194" t="s">
        <v>277</v>
      </c>
      <c r="O194" t="s">
        <v>278</v>
      </c>
      <c r="P194" t="s">
        <v>942</v>
      </c>
      <c r="Q194" t="s">
        <v>37</v>
      </c>
      <c r="R194" t="s">
        <v>38</v>
      </c>
      <c r="Y194" t="s">
        <v>44</v>
      </c>
    </row>
    <row r="195" spans="1:25" x14ac:dyDescent="0.25">
      <c r="A195" t="s">
        <v>49</v>
      </c>
      <c r="B195" t="s">
        <v>943</v>
      </c>
      <c r="C195" t="s">
        <v>67</v>
      </c>
      <c r="D195" t="s">
        <v>336</v>
      </c>
      <c r="E195" t="s">
        <v>71</v>
      </c>
      <c r="F195" t="s">
        <v>336</v>
      </c>
      <c r="G195" t="s">
        <v>336</v>
      </c>
      <c r="H195" t="s">
        <v>339</v>
      </c>
      <c r="I195">
        <v>1</v>
      </c>
      <c r="J195">
        <v>0</v>
      </c>
      <c r="K195">
        <v>0</v>
      </c>
      <c r="L195">
        <v>28.5</v>
      </c>
      <c r="M195" t="s">
        <v>944</v>
      </c>
      <c r="N195" t="s">
        <v>115</v>
      </c>
      <c r="O195" t="s">
        <v>116</v>
      </c>
      <c r="P195">
        <v>48304</v>
      </c>
      <c r="Q195" t="s">
        <v>37</v>
      </c>
      <c r="R195" t="s">
        <v>38</v>
      </c>
      <c r="Y195" t="s">
        <v>44</v>
      </c>
    </row>
    <row r="196" spans="1:25" x14ac:dyDescent="0.25">
      <c r="A196" t="s">
        <v>49</v>
      </c>
      <c r="B196" t="s">
        <v>945</v>
      </c>
      <c r="C196" t="s">
        <v>67</v>
      </c>
      <c r="D196" t="s">
        <v>336</v>
      </c>
      <c r="E196" t="s">
        <v>71</v>
      </c>
      <c r="F196" t="s">
        <v>336</v>
      </c>
      <c r="G196" t="s">
        <v>336</v>
      </c>
      <c r="H196" t="s">
        <v>339</v>
      </c>
      <c r="I196">
        <v>1</v>
      </c>
      <c r="J196">
        <v>0</v>
      </c>
      <c r="K196">
        <v>0</v>
      </c>
      <c r="L196">
        <v>33.200000000000003</v>
      </c>
      <c r="M196" t="s">
        <v>946</v>
      </c>
      <c r="N196" t="s">
        <v>35</v>
      </c>
      <c r="O196" t="s">
        <v>36</v>
      </c>
      <c r="P196" t="s">
        <v>947</v>
      </c>
      <c r="Q196" t="s">
        <v>37</v>
      </c>
      <c r="R196" t="s">
        <v>38</v>
      </c>
      <c r="Y196" t="s">
        <v>44</v>
      </c>
    </row>
    <row r="197" spans="1:25" x14ac:dyDescent="0.25">
      <c r="A197" t="s">
        <v>49</v>
      </c>
      <c r="B197" t="s">
        <v>948</v>
      </c>
      <c r="C197" t="s">
        <v>67</v>
      </c>
      <c r="D197" t="s">
        <v>336</v>
      </c>
      <c r="E197" t="s">
        <v>337</v>
      </c>
      <c r="F197" t="s">
        <v>336</v>
      </c>
      <c r="G197" t="s">
        <v>338</v>
      </c>
      <c r="H197" t="s">
        <v>339</v>
      </c>
      <c r="I197">
        <v>1</v>
      </c>
      <c r="J197">
        <v>0</v>
      </c>
      <c r="K197">
        <v>0</v>
      </c>
      <c r="L197">
        <v>23.7</v>
      </c>
      <c r="M197" t="s">
        <v>949</v>
      </c>
      <c r="N197" t="s">
        <v>489</v>
      </c>
      <c r="O197" t="s">
        <v>490</v>
      </c>
      <c r="P197">
        <v>59803</v>
      </c>
      <c r="Q197" t="s">
        <v>37</v>
      </c>
      <c r="R197" t="s">
        <v>38</v>
      </c>
      <c r="Y197" t="s">
        <v>44</v>
      </c>
    </row>
    <row r="198" spans="1:25" x14ac:dyDescent="0.25">
      <c r="A198" t="s">
        <v>49</v>
      </c>
      <c r="B198" t="s">
        <v>950</v>
      </c>
      <c r="C198" t="s">
        <v>67</v>
      </c>
      <c r="D198" t="s">
        <v>336</v>
      </c>
      <c r="E198" t="s">
        <v>337</v>
      </c>
      <c r="F198" t="s">
        <v>336</v>
      </c>
      <c r="G198" t="s">
        <v>338</v>
      </c>
      <c r="H198" t="s">
        <v>339</v>
      </c>
      <c r="I198">
        <v>1</v>
      </c>
      <c r="J198">
        <v>0</v>
      </c>
      <c r="K198">
        <v>0</v>
      </c>
      <c r="L198">
        <v>20.100000000000001</v>
      </c>
      <c r="M198" t="s">
        <v>304</v>
      </c>
      <c r="N198" t="s">
        <v>128</v>
      </c>
      <c r="O198" t="s">
        <v>129</v>
      </c>
      <c r="P198" t="s">
        <v>951</v>
      </c>
      <c r="Q198" t="s">
        <v>37</v>
      </c>
      <c r="R198" t="s">
        <v>38</v>
      </c>
      <c r="Y198" t="s">
        <v>44</v>
      </c>
    </row>
    <row r="199" spans="1:25" x14ac:dyDescent="0.25">
      <c r="A199" t="s">
        <v>49</v>
      </c>
      <c r="B199" t="s">
        <v>952</v>
      </c>
      <c r="C199" t="s">
        <v>67</v>
      </c>
      <c r="D199" t="s">
        <v>336</v>
      </c>
      <c r="E199" t="s">
        <v>337</v>
      </c>
      <c r="F199" t="s">
        <v>336</v>
      </c>
      <c r="G199" t="s">
        <v>338</v>
      </c>
      <c r="H199" t="s">
        <v>339</v>
      </c>
      <c r="I199">
        <v>1</v>
      </c>
      <c r="J199">
        <v>0</v>
      </c>
      <c r="K199">
        <v>0</v>
      </c>
      <c r="L199">
        <v>27</v>
      </c>
      <c r="M199" t="s">
        <v>193</v>
      </c>
      <c r="N199" t="s">
        <v>255</v>
      </c>
      <c r="O199" t="s">
        <v>256</v>
      </c>
      <c r="Q199" t="s">
        <v>37</v>
      </c>
      <c r="R199" t="s">
        <v>38</v>
      </c>
      <c r="Y199" t="s">
        <v>44</v>
      </c>
    </row>
    <row r="200" spans="1:25" x14ac:dyDescent="0.25">
      <c r="A200" t="s">
        <v>49</v>
      </c>
      <c r="B200" t="s">
        <v>953</v>
      </c>
      <c r="C200" t="s">
        <v>67</v>
      </c>
      <c r="D200" t="s">
        <v>336</v>
      </c>
      <c r="E200" t="s">
        <v>337</v>
      </c>
      <c r="F200" t="s">
        <v>336</v>
      </c>
      <c r="G200" t="s">
        <v>338</v>
      </c>
      <c r="H200" t="s">
        <v>339</v>
      </c>
      <c r="I200">
        <v>1</v>
      </c>
      <c r="J200">
        <v>0</v>
      </c>
      <c r="K200">
        <v>0</v>
      </c>
      <c r="L200">
        <v>21.6</v>
      </c>
      <c r="M200" t="s">
        <v>954</v>
      </c>
      <c r="N200" t="s">
        <v>128</v>
      </c>
      <c r="O200" t="s">
        <v>129</v>
      </c>
      <c r="P200">
        <v>75063</v>
      </c>
      <c r="Q200" t="s">
        <v>37</v>
      </c>
      <c r="R200" t="s">
        <v>38</v>
      </c>
      <c r="Y200" t="s">
        <v>44</v>
      </c>
    </row>
    <row r="201" spans="1:25" x14ac:dyDescent="0.25">
      <c r="A201" t="s">
        <v>49</v>
      </c>
      <c r="B201" t="s">
        <v>955</v>
      </c>
      <c r="C201" t="s">
        <v>67</v>
      </c>
      <c r="D201" t="s">
        <v>336</v>
      </c>
      <c r="E201" t="s">
        <v>71</v>
      </c>
      <c r="F201" t="s">
        <v>336</v>
      </c>
      <c r="G201" t="s">
        <v>336</v>
      </c>
      <c r="H201" t="s">
        <v>339</v>
      </c>
      <c r="I201">
        <v>1</v>
      </c>
      <c r="J201">
        <v>0</v>
      </c>
      <c r="K201">
        <v>0</v>
      </c>
      <c r="L201">
        <v>31.3</v>
      </c>
      <c r="M201" t="s">
        <v>472</v>
      </c>
      <c r="N201" t="s">
        <v>123</v>
      </c>
      <c r="O201" t="s">
        <v>124</v>
      </c>
      <c r="P201">
        <v>90045</v>
      </c>
      <c r="Q201" t="s">
        <v>37</v>
      </c>
      <c r="R201" t="s">
        <v>38</v>
      </c>
      <c r="Y201" t="s">
        <v>44</v>
      </c>
    </row>
    <row r="202" spans="1:25" x14ac:dyDescent="0.25">
      <c r="A202" t="s">
        <v>49</v>
      </c>
      <c r="B202" t="s">
        <v>956</v>
      </c>
      <c r="C202" t="s">
        <v>67</v>
      </c>
      <c r="D202" t="s">
        <v>336</v>
      </c>
      <c r="E202" t="s">
        <v>71</v>
      </c>
      <c r="F202" t="s">
        <v>336</v>
      </c>
      <c r="G202" t="s">
        <v>336</v>
      </c>
      <c r="H202" t="s">
        <v>339</v>
      </c>
      <c r="I202">
        <v>1</v>
      </c>
      <c r="J202">
        <v>0</v>
      </c>
      <c r="K202">
        <v>0</v>
      </c>
      <c r="L202">
        <v>32.6</v>
      </c>
      <c r="M202" t="s">
        <v>216</v>
      </c>
      <c r="N202" t="s">
        <v>217</v>
      </c>
      <c r="O202" t="s">
        <v>218</v>
      </c>
      <c r="P202" t="s">
        <v>957</v>
      </c>
      <c r="Q202" t="s">
        <v>37</v>
      </c>
      <c r="R202" t="s">
        <v>38</v>
      </c>
      <c r="Y202" t="s">
        <v>44</v>
      </c>
    </row>
    <row r="203" spans="1:25" x14ac:dyDescent="0.25">
      <c r="A203" t="s">
        <v>65</v>
      </c>
      <c r="B203" t="s">
        <v>958</v>
      </c>
      <c r="C203" t="s">
        <v>67</v>
      </c>
      <c r="D203" t="s">
        <v>336</v>
      </c>
      <c r="E203" t="s">
        <v>959</v>
      </c>
      <c r="F203" t="s">
        <v>336</v>
      </c>
      <c r="G203" t="s">
        <v>960</v>
      </c>
      <c r="I203">
        <v>1</v>
      </c>
      <c r="J203" t="s">
        <v>71</v>
      </c>
      <c r="K203" t="s">
        <v>71</v>
      </c>
      <c r="L203">
        <v>0</v>
      </c>
      <c r="M203" t="s">
        <v>961</v>
      </c>
      <c r="O203" t="s">
        <v>962</v>
      </c>
      <c r="P203">
        <v>4830</v>
      </c>
      <c r="Q203" t="s">
        <v>194</v>
      </c>
      <c r="R203" t="s">
        <v>38</v>
      </c>
      <c r="S203" t="s">
        <v>963</v>
      </c>
      <c r="V203" t="s">
        <v>964</v>
      </c>
      <c r="X203" t="s">
        <v>78</v>
      </c>
      <c r="Y203" t="s">
        <v>44</v>
      </c>
    </row>
    <row r="204" spans="1:25" x14ac:dyDescent="0.25">
      <c r="A204" t="s">
        <v>49</v>
      </c>
      <c r="B204" t="s">
        <v>965</v>
      </c>
      <c r="C204" t="s">
        <v>67</v>
      </c>
      <c r="D204" t="s">
        <v>336</v>
      </c>
      <c r="E204" t="s">
        <v>337</v>
      </c>
      <c r="F204" t="s">
        <v>336</v>
      </c>
      <c r="G204" t="s">
        <v>338</v>
      </c>
      <c r="H204" t="s">
        <v>339</v>
      </c>
      <c r="I204">
        <v>1</v>
      </c>
      <c r="J204">
        <v>0</v>
      </c>
      <c r="K204">
        <v>0</v>
      </c>
      <c r="L204">
        <v>26.2</v>
      </c>
      <c r="M204" t="s">
        <v>589</v>
      </c>
      <c r="N204" t="s">
        <v>182</v>
      </c>
      <c r="O204" t="s">
        <v>183</v>
      </c>
      <c r="P204">
        <v>19720</v>
      </c>
      <c r="Q204" t="s">
        <v>37</v>
      </c>
      <c r="R204" t="s">
        <v>38</v>
      </c>
      <c r="Y204" t="s">
        <v>44</v>
      </c>
    </row>
    <row r="205" spans="1:25" x14ac:dyDescent="0.25">
      <c r="A205" t="s">
        <v>49</v>
      </c>
      <c r="B205" t="s">
        <v>966</v>
      </c>
      <c r="C205" t="s">
        <v>67</v>
      </c>
      <c r="D205" t="s">
        <v>336</v>
      </c>
      <c r="E205" t="s">
        <v>337</v>
      </c>
      <c r="F205" t="s">
        <v>336</v>
      </c>
      <c r="G205" t="s">
        <v>338</v>
      </c>
      <c r="H205" t="s">
        <v>339</v>
      </c>
      <c r="I205">
        <v>1</v>
      </c>
      <c r="J205">
        <v>0</v>
      </c>
      <c r="K205">
        <v>0</v>
      </c>
      <c r="L205">
        <v>19.3</v>
      </c>
      <c r="M205" t="s">
        <v>967</v>
      </c>
      <c r="N205" t="s">
        <v>123</v>
      </c>
      <c r="O205" t="s">
        <v>124</v>
      </c>
      <c r="P205">
        <v>91406</v>
      </c>
      <c r="Q205" t="s">
        <v>37</v>
      </c>
      <c r="R205" t="s">
        <v>38</v>
      </c>
      <c r="S205" t="s">
        <v>968</v>
      </c>
      <c r="V205" t="s">
        <v>969</v>
      </c>
      <c r="Y205" t="s">
        <v>44</v>
      </c>
    </row>
    <row r="206" spans="1:25" x14ac:dyDescent="0.25">
      <c r="A206" t="s">
        <v>49</v>
      </c>
      <c r="B206" t="s">
        <v>970</v>
      </c>
      <c r="C206" t="s">
        <v>67</v>
      </c>
      <c r="D206" t="s">
        <v>336</v>
      </c>
      <c r="E206" t="s">
        <v>71</v>
      </c>
      <c r="F206" t="s">
        <v>336</v>
      </c>
      <c r="G206" t="s">
        <v>336</v>
      </c>
      <c r="H206" t="s">
        <v>339</v>
      </c>
      <c r="I206">
        <v>1</v>
      </c>
      <c r="J206">
        <v>0</v>
      </c>
      <c r="K206">
        <v>0</v>
      </c>
      <c r="L206">
        <v>33.1</v>
      </c>
      <c r="M206" t="s">
        <v>971</v>
      </c>
      <c r="N206" t="s">
        <v>115</v>
      </c>
      <c r="O206" t="s">
        <v>116</v>
      </c>
      <c r="P206">
        <v>49301</v>
      </c>
      <c r="Q206" t="s">
        <v>37</v>
      </c>
      <c r="R206" t="s">
        <v>38</v>
      </c>
      <c r="Y206" t="s">
        <v>44</v>
      </c>
    </row>
    <row r="207" spans="1:25" x14ac:dyDescent="0.25">
      <c r="A207" t="s">
        <v>49</v>
      </c>
      <c r="B207" t="s">
        <v>131</v>
      </c>
      <c r="C207" t="s">
        <v>67</v>
      </c>
      <c r="D207" t="s">
        <v>336</v>
      </c>
      <c r="E207" t="s">
        <v>972</v>
      </c>
      <c r="F207" t="s">
        <v>336</v>
      </c>
      <c r="G207" t="s">
        <v>973</v>
      </c>
      <c r="H207" t="s">
        <v>339</v>
      </c>
      <c r="I207">
        <v>1</v>
      </c>
      <c r="J207">
        <v>0</v>
      </c>
      <c r="K207">
        <v>0</v>
      </c>
      <c r="L207">
        <v>26.9</v>
      </c>
      <c r="M207" t="s">
        <v>134</v>
      </c>
      <c r="N207" t="s">
        <v>135</v>
      </c>
      <c r="O207" t="s">
        <v>136</v>
      </c>
      <c r="P207" t="s">
        <v>137</v>
      </c>
      <c r="Q207" t="s">
        <v>37</v>
      </c>
      <c r="R207" t="s">
        <v>38</v>
      </c>
      <c r="S207" t="s">
        <v>138</v>
      </c>
      <c r="V207" t="s">
        <v>139</v>
      </c>
      <c r="Y207" t="s">
        <v>44</v>
      </c>
    </row>
    <row r="208" spans="1:25" x14ac:dyDescent="0.25">
      <c r="A208" t="s">
        <v>49</v>
      </c>
      <c r="B208" t="s">
        <v>131</v>
      </c>
      <c r="C208" t="s">
        <v>67</v>
      </c>
      <c r="D208" t="s">
        <v>336</v>
      </c>
      <c r="E208" t="s">
        <v>337</v>
      </c>
      <c r="F208" t="s">
        <v>336</v>
      </c>
      <c r="G208" t="s">
        <v>338</v>
      </c>
      <c r="H208" t="s">
        <v>339</v>
      </c>
      <c r="I208">
        <v>1</v>
      </c>
      <c r="J208">
        <v>0</v>
      </c>
      <c r="K208">
        <v>0</v>
      </c>
      <c r="L208">
        <v>21.8</v>
      </c>
      <c r="M208" t="s">
        <v>134</v>
      </c>
      <c r="N208" t="s">
        <v>135</v>
      </c>
      <c r="O208" t="s">
        <v>136</v>
      </c>
      <c r="P208" t="s">
        <v>137</v>
      </c>
      <c r="Q208" t="s">
        <v>37</v>
      </c>
      <c r="R208" t="s">
        <v>38</v>
      </c>
      <c r="S208" t="s">
        <v>138</v>
      </c>
      <c r="V208" t="s">
        <v>139</v>
      </c>
      <c r="Y208" t="s">
        <v>44</v>
      </c>
    </row>
    <row r="209" spans="1:25" x14ac:dyDescent="0.25">
      <c r="A209" t="s">
        <v>49</v>
      </c>
      <c r="B209" t="s">
        <v>974</v>
      </c>
      <c r="C209" t="s">
        <v>67</v>
      </c>
      <c r="D209" t="s">
        <v>336</v>
      </c>
      <c r="E209" t="s">
        <v>337</v>
      </c>
      <c r="F209" t="s">
        <v>336</v>
      </c>
      <c r="G209" t="s">
        <v>338</v>
      </c>
      <c r="H209" t="s">
        <v>339</v>
      </c>
      <c r="I209">
        <v>1</v>
      </c>
      <c r="J209">
        <v>0</v>
      </c>
      <c r="K209">
        <v>0</v>
      </c>
      <c r="L209">
        <v>27</v>
      </c>
      <c r="M209" t="s">
        <v>814</v>
      </c>
      <c r="P209" t="s">
        <v>975</v>
      </c>
      <c r="Q209" t="s">
        <v>816</v>
      </c>
      <c r="R209" t="s">
        <v>238</v>
      </c>
      <c r="S209" t="s">
        <v>976</v>
      </c>
      <c r="T209" t="s">
        <v>977</v>
      </c>
      <c r="V209" t="s">
        <v>978</v>
      </c>
      <c r="Y209" t="s">
        <v>44</v>
      </c>
    </row>
    <row r="210" spans="1:25" x14ac:dyDescent="0.25">
      <c r="A210" t="s">
        <v>49</v>
      </c>
      <c r="B210" t="s">
        <v>979</v>
      </c>
      <c r="C210" t="s">
        <v>67</v>
      </c>
      <c r="D210" t="s">
        <v>336</v>
      </c>
      <c r="E210" t="s">
        <v>337</v>
      </c>
      <c r="F210" t="s">
        <v>336</v>
      </c>
      <c r="G210" t="s">
        <v>338</v>
      </c>
      <c r="H210" t="s">
        <v>339</v>
      </c>
      <c r="I210">
        <v>1</v>
      </c>
      <c r="J210">
        <v>0</v>
      </c>
      <c r="K210">
        <v>0</v>
      </c>
      <c r="L210">
        <v>21.8</v>
      </c>
      <c r="M210" t="s">
        <v>967</v>
      </c>
      <c r="N210" t="s">
        <v>123</v>
      </c>
      <c r="O210" t="s">
        <v>124</v>
      </c>
      <c r="P210" t="s">
        <v>980</v>
      </c>
      <c r="Q210" t="s">
        <v>37</v>
      </c>
      <c r="R210" t="s">
        <v>38</v>
      </c>
      <c r="Y210" t="s">
        <v>44</v>
      </c>
    </row>
    <row r="211" spans="1:25" x14ac:dyDescent="0.25">
      <c r="A211" t="s">
        <v>49</v>
      </c>
      <c r="B211" t="s">
        <v>981</v>
      </c>
      <c r="C211" t="s">
        <v>67</v>
      </c>
      <c r="D211" t="s">
        <v>336</v>
      </c>
      <c r="E211" t="s">
        <v>337</v>
      </c>
      <c r="F211" t="s">
        <v>336</v>
      </c>
      <c r="G211" t="s">
        <v>338</v>
      </c>
      <c r="H211" t="s">
        <v>339</v>
      </c>
      <c r="I211">
        <v>1</v>
      </c>
      <c r="J211">
        <v>0</v>
      </c>
      <c r="K211">
        <v>0</v>
      </c>
      <c r="L211">
        <v>20.2</v>
      </c>
      <c r="M211" t="s">
        <v>696</v>
      </c>
      <c r="N211" t="s">
        <v>128</v>
      </c>
      <c r="O211" t="s">
        <v>129</v>
      </c>
      <c r="P211" t="s">
        <v>982</v>
      </c>
      <c r="Q211" t="s">
        <v>37</v>
      </c>
      <c r="R211" t="s">
        <v>38</v>
      </c>
      <c r="V211" t="s">
        <v>983</v>
      </c>
      <c r="Y211" t="s">
        <v>44</v>
      </c>
    </row>
    <row r="212" spans="1:25" x14ac:dyDescent="0.25">
      <c r="A212" t="s">
        <v>49</v>
      </c>
      <c r="B212" t="s">
        <v>984</v>
      </c>
      <c r="C212" t="s">
        <v>67</v>
      </c>
      <c r="D212" t="s">
        <v>336</v>
      </c>
      <c r="E212" t="s">
        <v>337</v>
      </c>
      <c r="F212" t="s">
        <v>336</v>
      </c>
      <c r="G212" t="s">
        <v>338</v>
      </c>
      <c r="H212" t="s">
        <v>339</v>
      </c>
      <c r="I212">
        <v>1</v>
      </c>
      <c r="J212">
        <v>0</v>
      </c>
      <c r="K212">
        <v>0</v>
      </c>
      <c r="L212">
        <v>19.899999999999999</v>
      </c>
      <c r="M212" t="s">
        <v>985</v>
      </c>
      <c r="N212" t="s">
        <v>710</v>
      </c>
      <c r="O212" t="s">
        <v>711</v>
      </c>
      <c r="P212" t="s">
        <v>986</v>
      </c>
      <c r="Q212" t="s">
        <v>37</v>
      </c>
      <c r="R212" t="s">
        <v>38</v>
      </c>
      <c r="Y212" t="s">
        <v>44</v>
      </c>
    </row>
    <row r="213" spans="1:25" x14ac:dyDescent="0.25">
      <c r="A213" t="s">
        <v>49</v>
      </c>
      <c r="B213" t="s">
        <v>987</v>
      </c>
      <c r="C213" t="s">
        <v>67</v>
      </c>
      <c r="D213" t="s">
        <v>336</v>
      </c>
      <c r="E213" t="s">
        <v>337</v>
      </c>
      <c r="F213" t="s">
        <v>336</v>
      </c>
      <c r="G213" t="s">
        <v>338</v>
      </c>
      <c r="H213" t="s">
        <v>339</v>
      </c>
      <c r="I213">
        <v>1</v>
      </c>
      <c r="J213">
        <v>0</v>
      </c>
      <c r="K213">
        <v>0</v>
      </c>
      <c r="L213">
        <v>26.9</v>
      </c>
      <c r="M213" t="s">
        <v>988</v>
      </c>
      <c r="P213" t="s">
        <v>989</v>
      </c>
      <c r="Q213" t="s">
        <v>990</v>
      </c>
      <c r="R213" t="s">
        <v>383</v>
      </c>
      <c r="Y213" t="s">
        <v>44</v>
      </c>
    </row>
    <row r="214" spans="1:25" x14ac:dyDescent="0.25">
      <c r="A214" t="s">
        <v>49</v>
      </c>
      <c r="B214" t="s">
        <v>991</v>
      </c>
      <c r="C214" t="s">
        <v>67</v>
      </c>
      <c r="D214" t="s">
        <v>336</v>
      </c>
      <c r="E214" t="s">
        <v>337</v>
      </c>
      <c r="F214" t="s">
        <v>336</v>
      </c>
      <c r="G214" t="s">
        <v>338</v>
      </c>
      <c r="H214" t="s">
        <v>339</v>
      </c>
      <c r="I214">
        <v>1</v>
      </c>
      <c r="J214">
        <v>0</v>
      </c>
      <c r="K214">
        <v>0</v>
      </c>
      <c r="L214">
        <v>27.2</v>
      </c>
      <c r="M214" t="s">
        <v>193</v>
      </c>
      <c r="Q214" t="s">
        <v>37</v>
      </c>
      <c r="R214" t="s">
        <v>38</v>
      </c>
      <c r="Y214" t="s">
        <v>44</v>
      </c>
    </row>
    <row r="215" spans="1:25" x14ac:dyDescent="0.25">
      <c r="A215" t="s">
        <v>49</v>
      </c>
      <c r="B215" t="s">
        <v>992</v>
      </c>
      <c r="C215" t="s">
        <v>67</v>
      </c>
      <c r="D215" t="s">
        <v>336</v>
      </c>
      <c r="E215" t="s">
        <v>71</v>
      </c>
      <c r="F215" t="s">
        <v>336</v>
      </c>
      <c r="G215" t="s">
        <v>336</v>
      </c>
      <c r="H215" t="s">
        <v>339</v>
      </c>
      <c r="I215">
        <v>1</v>
      </c>
      <c r="J215">
        <v>0</v>
      </c>
      <c r="K215">
        <v>0</v>
      </c>
      <c r="L215">
        <v>35.200000000000003</v>
      </c>
      <c r="M215" t="s">
        <v>466</v>
      </c>
      <c r="N215" t="s">
        <v>128</v>
      </c>
      <c r="O215" t="s">
        <v>129</v>
      </c>
      <c r="P215" t="s">
        <v>993</v>
      </c>
      <c r="Q215" t="s">
        <v>37</v>
      </c>
      <c r="R215" t="s">
        <v>38</v>
      </c>
      <c r="S215" t="s">
        <v>994</v>
      </c>
      <c r="Y215" t="s">
        <v>44</v>
      </c>
    </row>
    <row r="216" spans="1:25" x14ac:dyDescent="0.25">
      <c r="A216" t="s">
        <v>49</v>
      </c>
      <c r="B216" t="s">
        <v>995</v>
      </c>
      <c r="C216" t="s">
        <v>67</v>
      </c>
      <c r="D216" t="s">
        <v>336</v>
      </c>
      <c r="E216" t="s">
        <v>71</v>
      </c>
      <c r="F216" t="s">
        <v>336</v>
      </c>
      <c r="G216" t="s">
        <v>336</v>
      </c>
      <c r="H216" t="s">
        <v>339</v>
      </c>
      <c r="I216">
        <v>1</v>
      </c>
      <c r="J216">
        <v>0</v>
      </c>
      <c r="K216">
        <v>0</v>
      </c>
      <c r="L216">
        <v>33.799999999999997</v>
      </c>
      <c r="M216" t="s">
        <v>261</v>
      </c>
      <c r="N216" t="s">
        <v>182</v>
      </c>
      <c r="O216" t="s">
        <v>183</v>
      </c>
      <c r="P216" t="s">
        <v>501</v>
      </c>
      <c r="Q216" t="s">
        <v>37</v>
      </c>
      <c r="R216" t="s">
        <v>38</v>
      </c>
      <c r="Y216" t="s">
        <v>44</v>
      </c>
    </row>
    <row r="217" spans="1:25" x14ac:dyDescent="0.25">
      <c r="A217" t="s">
        <v>49</v>
      </c>
      <c r="B217" t="s">
        <v>996</v>
      </c>
      <c r="C217" t="s">
        <v>67</v>
      </c>
      <c r="D217" t="s">
        <v>336</v>
      </c>
      <c r="E217" t="s">
        <v>71</v>
      </c>
      <c r="F217" t="s">
        <v>336</v>
      </c>
      <c r="G217" t="s">
        <v>336</v>
      </c>
      <c r="H217" t="s">
        <v>339</v>
      </c>
      <c r="I217">
        <v>1</v>
      </c>
      <c r="J217">
        <v>0</v>
      </c>
      <c r="K217">
        <v>0</v>
      </c>
      <c r="L217">
        <v>30.2</v>
      </c>
      <c r="M217" t="s">
        <v>573</v>
      </c>
      <c r="N217" t="s">
        <v>35</v>
      </c>
      <c r="O217" t="s">
        <v>36</v>
      </c>
      <c r="P217" t="s">
        <v>997</v>
      </c>
      <c r="Q217" t="s">
        <v>37</v>
      </c>
      <c r="R217" t="s">
        <v>38</v>
      </c>
      <c r="Y217" t="s">
        <v>44</v>
      </c>
    </row>
    <row r="218" spans="1:25" x14ac:dyDescent="0.25">
      <c r="A218" t="s">
        <v>49</v>
      </c>
      <c r="B218" t="s">
        <v>998</v>
      </c>
      <c r="C218" t="s">
        <v>67</v>
      </c>
      <c r="D218" t="s">
        <v>336</v>
      </c>
      <c r="E218" t="s">
        <v>337</v>
      </c>
      <c r="F218" t="s">
        <v>336</v>
      </c>
      <c r="G218" t="s">
        <v>338</v>
      </c>
      <c r="H218" t="s">
        <v>339</v>
      </c>
      <c r="I218">
        <v>1</v>
      </c>
      <c r="J218">
        <v>0</v>
      </c>
      <c r="K218">
        <v>0</v>
      </c>
      <c r="L218">
        <v>19.7</v>
      </c>
      <c r="M218" t="s">
        <v>193</v>
      </c>
      <c r="N218" t="s">
        <v>182</v>
      </c>
      <c r="O218" t="s">
        <v>183</v>
      </c>
      <c r="Q218" t="s">
        <v>37</v>
      </c>
      <c r="R218" t="s">
        <v>38</v>
      </c>
      <c r="Y218" t="s">
        <v>44</v>
      </c>
    </row>
    <row r="219" spans="1:25" x14ac:dyDescent="0.25">
      <c r="A219" t="s">
        <v>49</v>
      </c>
      <c r="B219" t="s">
        <v>999</v>
      </c>
      <c r="C219" t="s">
        <v>67</v>
      </c>
      <c r="D219" t="s">
        <v>336</v>
      </c>
      <c r="E219" t="s">
        <v>337</v>
      </c>
      <c r="F219" t="s">
        <v>336</v>
      </c>
      <c r="G219" t="s">
        <v>338</v>
      </c>
      <c r="H219" t="s">
        <v>339</v>
      </c>
      <c r="I219">
        <v>1</v>
      </c>
      <c r="J219">
        <v>0</v>
      </c>
      <c r="K219">
        <v>0</v>
      </c>
      <c r="L219">
        <v>21.3</v>
      </c>
      <c r="M219" t="s">
        <v>281</v>
      </c>
      <c r="N219" t="s">
        <v>151</v>
      </c>
      <c r="O219" t="s">
        <v>152</v>
      </c>
      <c r="P219">
        <v>30341</v>
      </c>
      <c r="Q219" t="s">
        <v>37</v>
      </c>
      <c r="R219" t="s">
        <v>38</v>
      </c>
      <c r="Y219" t="s">
        <v>44</v>
      </c>
    </row>
    <row r="220" spans="1:25" x14ac:dyDescent="0.25">
      <c r="A220" t="s">
        <v>49</v>
      </c>
      <c r="B220" t="s">
        <v>1000</v>
      </c>
      <c r="C220" t="s">
        <v>67</v>
      </c>
      <c r="D220" t="s">
        <v>336</v>
      </c>
      <c r="E220" t="s">
        <v>337</v>
      </c>
      <c r="F220" t="s">
        <v>336</v>
      </c>
      <c r="G220" t="s">
        <v>338</v>
      </c>
      <c r="H220" t="s">
        <v>339</v>
      </c>
      <c r="I220">
        <v>1</v>
      </c>
      <c r="J220">
        <v>0</v>
      </c>
      <c r="K220">
        <v>0</v>
      </c>
      <c r="L220">
        <v>20.7</v>
      </c>
      <c r="M220" t="s">
        <v>1001</v>
      </c>
      <c r="N220" t="s">
        <v>35</v>
      </c>
      <c r="O220" t="s">
        <v>36</v>
      </c>
      <c r="P220" t="s">
        <v>1002</v>
      </c>
      <c r="Q220" t="s">
        <v>37</v>
      </c>
      <c r="R220" t="s">
        <v>38</v>
      </c>
      <c r="Y220" t="s">
        <v>44</v>
      </c>
    </row>
    <row r="221" spans="1:25" x14ac:dyDescent="0.25">
      <c r="A221" t="s">
        <v>49</v>
      </c>
      <c r="B221" t="s">
        <v>1003</v>
      </c>
      <c r="C221" t="s">
        <v>67</v>
      </c>
      <c r="D221" t="s">
        <v>336</v>
      </c>
      <c r="E221" t="s">
        <v>379</v>
      </c>
      <c r="F221" t="s">
        <v>336</v>
      </c>
      <c r="G221" t="s">
        <v>380</v>
      </c>
      <c r="H221" t="s">
        <v>339</v>
      </c>
      <c r="I221">
        <v>1</v>
      </c>
      <c r="J221">
        <v>0</v>
      </c>
      <c r="K221">
        <v>0</v>
      </c>
      <c r="L221">
        <v>17.399999999999999</v>
      </c>
      <c r="M221" t="s">
        <v>345</v>
      </c>
      <c r="N221" t="s">
        <v>251</v>
      </c>
      <c r="O221" t="s">
        <v>252</v>
      </c>
      <c r="P221" t="s">
        <v>346</v>
      </c>
      <c r="Q221" t="s">
        <v>37</v>
      </c>
      <c r="R221" t="s">
        <v>38</v>
      </c>
      <c r="U221" t="s">
        <v>347</v>
      </c>
      <c r="V221" t="s">
        <v>348</v>
      </c>
      <c r="Y221" t="s">
        <v>44</v>
      </c>
    </row>
    <row r="222" spans="1:25" x14ac:dyDescent="0.25">
      <c r="A222" t="s">
        <v>49</v>
      </c>
      <c r="B222" t="s">
        <v>1004</v>
      </c>
      <c r="C222" t="s">
        <v>67</v>
      </c>
      <c r="D222" t="s">
        <v>336</v>
      </c>
      <c r="E222" t="s">
        <v>337</v>
      </c>
      <c r="F222" t="s">
        <v>336</v>
      </c>
      <c r="G222" t="s">
        <v>338</v>
      </c>
      <c r="H222" t="s">
        <v>339</v>
      </c>
      <c r="I222">
        <v>1</v>
      </c>
      <c r="J222">
        <v>0</v>
      </c>
      <c r="K222">
        <v>0</v>
      </c>
      <c r="L222">
        <v>21.8</v>
      </c>
      <c r="M222" t="s">
        <v>1005</v>
      </c>
      <c r="Q222" t="s">
        <v>210</v>
      </c>
      <c r="R222" t="s">
        <v>211</v>
      </c>
      <c r="V222" t="s">
        <v>1006</v>
      </c>
      <c r="Y222" t="s">
        <v>44</v>
      </c>
    </row>
    <row r="223" spans="1:25" x14ac:dyDescent="0.25">
      <c r="A223" t="s">
        <v>49</v>
      </c>
      <c r="B223" t="s">
        <v>1007</v>
      </c>
      <c r="C223" t="s">
        <v>67</v>
      </c>
      <c r="D223" t="s">
        <v>336</v>
      </c>
      <c r="E223" t="s">
        <v>71</v>
      </c>
      <c r="F223" t="s">
        <v>336</v>
      </c>
      <c r="G223" t="s">
        <v>336</v>
      </c>
      <c r="H223" t="s">
        <v>339</v>
      </c>
      <c r="I223">
        <v>1</v>
      </c>
      <c r="J223">
        <v>0</v>
      </c>
      <c r="K223">
        <v>0</v>
      </c>
      <c r="L223">
        <v>33.299999999999997</v>
      </c>
      <c r="M223" t="s">
        <v>424</v>
      </c>
      <c r="N223" t="s">
        <v>255</v>
      </c>
      <c r="O223" t="s">
        <v>256</v>
      </c>
      <c r="P223">
        <v>89703</v>
      </c>
      <c r="Q223" t="s">
        <v>37</v>
      </c>
      <c r="R223" t="s">
        <v>38</v>
      </c>
      <c r="Y223" t="s">
        <v>44</v>
      </c>
    </row>
    <row r="224" spans="1:25" x14ac:dyDescent="0.25">
      <c r="A224" t="s">
        <v>49</v>
      </c>
      <c r="B224" t="s">
        <v>1008</v>
      </c>
      <c r="C224" t="s">
        <v>67</v>
      </c>
      <c r="D224" t="s">
        <v>336</v>
      </c>
      <c r="E224" t="s">
        <v>71</v>
      </c>
      <c r="F224" t="s">
        <v>336</v>
      </c>
      <c r="G224" t="s">
        <v>336</v>
      </c>
      <c r="H224" t="s">
        <v>339</v>
      </c>
      <c r="I224">
        <v>1</v>
      </c>
      <c r="J224">
        <v>0</v>
      </c>
      <c r="K224">
        <v>0</v>
      </c>
      <c r="L224">
        <v>31.7</v>
      </c>
      <c r="M224" t="s">
        <v>424</v>
      </c>
      <c r="N224" t="s">
        <v>255</v>
      </c>
      <c r="O224" t="s">
        <v>256</v>
      </c>
      <c r="P224">
        <v>89703</v>
      </c>
      <c r="Q224" t="s">
        <v>37</v>
      </c>
      <c r="R224" t="s">
        <v>38</v>
      </c>
      <c r="Y224" t="s">
        <v>44</v>
      </c>
    </row>
    <row r="225" spans="1:25" x14ac:dyDescent="0.25">
      <c r="A225" t="s">
        <v>49</v>
      </c>
      <c r="B225" t="s">
        <v>1009</v>
      </c>
      <c r="C225" t="s">
        <v>67</v>
      </c>
      <c r="D225" t="s">
        <v>336</v>
      </c>
      <c r="E225" t="s">
        <v>71</v>
      </c>
      <c r="F225" t="s">
        <v>336</v>
      </c>
      <c r="G225" t="s">
        <v>336</v>
      </c>
      <c r="H225" t="s">
        <v>339</v>
      </c>
      <c r="I225">
        <v>1</v>
      </c>
      <c r="J225">
        <v>0</v>
      </c>
      <c r="K225">
        <v>0</v>
      </c>
      <c r="L225">
        <v>30.9</v>
      </c>
      <c r="M225" t="s">
        <v>667</v>
      </c>
      <c r="N225" t="s">
        <v>255</v>
      </c>
      <c r="O225" t="s">
        <v>256</v>
      </c>
      <c r="P225" t="s">
        <v>1010</v>
      </c>
      <c r="Q225" t="s">
        <v>37</v>
      </c>
      <c r="R225" t="s">
        <v>38</v>
      </c>
      <c r="Y225" t="s">
        <v>44</v>
      </c>
    </row>
    <row r="226" spans="1:25" x14ac:dyDescent="0.25">
      <c r="A226" t="s">
        <v>49</v>
      </c>
      <c r="B226" t="s">
        <v>1011</v>
      </c>
      <c r="C226" t="s">
        <v>67</v>
      </c>
      <c r="D226" t="s">
        <v>336</v>
      </c>
      <c r="E226" t="s">
        <v>71</v>
      </c>
      <c r="F226" t="s">
        <v>336</v>
      </c>
      <c r="G226" t="s">
        <v>336</v>
      </c>
      <c r="H226" t="s">
        <v>339</v>
      </c>
      <c r="I226">
        <v>1</v>
      </c>
      <c r="J226">
        <v>0</v>
      </c>
      <c r="K226">
        <v>0</v>
      </c>
      <c r="L226">
        <v>30.3</v>
      </c>
      <c r="M226" t="s">
        <v>127</v>
      </c>
      <c r="N226" t="s">
        <v>128</v>
      </c>
      <c r="O226" t="s">
        <v>129</v>
      </c>
      <c r="P226" t="s">
        <v>1012</v>
      </c>
      <c r="Q226" t="s">
        <v>37</v>
      </c>
      <c r="R226" t="s">
        <v>38</v>
      </c>
      <c r="Y226" t="s">
        <v>44</v>
      </c>
    </row>
    <row r="227" spans="1:25" x14ac:dyDescent="0.25">
      <c r="A227" t="s">
        <v>49</v>
      </c>
      <c r="B227" t="s">
        <v>1013</v>
      </c>
      <c r="C227" t="s">
        <v>67</v>
      </c>
      <c r="D227" t="s">
        <v>336</v>
      </c>
      <c r="E227" t="s">
        <v>71</v>
      </c>
      <c r="F227" t="s">
        <v>336</v>
      </c>
      <c r="G227" t="s">
        <v>336</v>
      </c>
      <c r="H227" t="s">
        <v>339</v>
      </c>
      <c r="I227">
        <v>1</v>
      </c>
      <c r="J227">
        <v>0</v>
      </c>
      <c r="K227">
        <v>0</v>
      </c>
      <c r="L227">
        <v>29.3</v>
      </c>
      <c r="M227" t="s">
        <v>213</v>
      </c>
      <c r="N227" t="s">
        <v>35</v>
      </c>
      <c r="O227" t="s">
        <v>36</v>
      </c>
      <c r="P227" t="s">
        <v>1014</v>
      </c>
      <c r="Q227" t="s">
        <v>37</v>
      </c>
      <c r="R227" t="s">
        <v>38</v>
      </c>
      <c r="Y227" t="s">
        <v>44</v>
      </c>
    </row>
    <row r="228" spans="1:25" x14ac:dyDescent="0.25">
      <c r="A228" t="s">
        <v>49</v>
      </c>
      <c r="B228" t="s">
        <v>140</v>
      </c>
      <c r="C228" t="s">
        <v>67</v>
      </c>
      <c r="D228" t="s">
        <v>336</v>
      </c>
      <c r="E228" t="s">
        <v>337</v>
      </c>
      <c r="F228" t="s">
        <v>336</v>
      </c>
      <c r="G228" t="s">
        <v>338</v>
      </c>
      <c r="H228" t="s">
        <v>339</v>
      </c>
      <c r="I228">
        <v>1</v>
      </c>
      <c r="J228">
        <v>0</v>
      </c>
      <c r="K228">
        <v>0</v>
      </c>
      <c r="L228">
        <v>27.2</v>
      </c>
      <c r="M228" t="s">
        <v>141</v>
      </c>
      <c r="N228" t="s">
        <v>123</v>
      </c>
      <c r="O228" t="s">
        <v>124</v>
      </c>
      <c r="P228">
        <v>22042</v>
      </c>
      <c r="Q228" t="s">
        <v>37</v>
      </c>
      <c r="R228" t="s">
        <v>38</v>
      </c>
      <c r="V228" t="s">
        <v>142</v>
      </c>
      <c r="Y228" t="s">
        <v>44</v>
      </c>
    </row>
    <row r="229" spans="1:25" x14ac:dyDescent="0.25">
      <c r="A229" t="s">
        <v>49</v>
      </c>
      <c r="B229" t="s">
        <v>1015</v>
      </c>
      <c r="C229" t="s">
        <v>67</v>
      </c>
      <c r="D229" t="s">
        <v>336</v>
      </c>
      <c r="E229" t="s">
        <v>71</v>
      </c>
      <c r="F229" t="s">
        <v>336</v>
      </c>
      <c r="G229" t="s">
        <v>336</v>
      </c>
      <c r="H229" t="s">
        <v>339</v>
      </c>
      <c r="I229">
        <v>1</v>
      </c>
      <c r="J229">
        <v>0</v>
      </c>
      <c r="K229">
        <v>0</v>
      </c>
      <c r="L229">
        <v>33.700000000000003</v>
      </c>
      <c r="M229" t="s">
        <v>463</v>
      </c>
      <c r="N229" t="s">
        <v>123</v>
      </c>
      <c r="O229" t="s">
        <v>124</v>
      </c>
      <c r="P229">
        <v>92618</v>
      </c>
      <c r="Q229" t="s">
        <v>37</v>
      </c>
      <c r="R229" t="s">
        <v>38</v>
      </c>
      <c r="Y229" t="s">
        <v>44</v>
      </c>
    </row>
    <row r="230" spans="1:25" x14ac:dyDescent="0.25">
      <c r="A230" t="s">
        <v>49</v>
      </c>
      <c r="B230" t="s">
        <v>1016</v>
      </c>
      <c r="C230" t="s">
        <v>67</v>
      </c>
      <c r="D230" t="s">
        <v>336</v>
      </c>
      <c r="E230" t="s">
        <v>337</v>
      </c>
      <c r="F230" t="s">
        <v>336</v>
      </c>
      <c r="G230" t="s">
        <v>338</v>
      </c>
      <c r="H230" t="s">
        <v>339</v>
      </c>
      <c r="I230">
        <v>1</v>
      </c>
      <c r="J230">
        <v>0</v>
      </c>
      <c r="K230">
        <v>0</v>
      </c>
      <c r="L230">
        <v>20.2</v>
      </c>
      <c r="M230" t="s">
        <v>261</v>
      </c>
      <c r="N230" t="s">
        <v>182</v>
      </c>
      <c r="O230" t="s">
        <v>183</v>
      </c>
      <c r="P230" t="s">
        <v>262</v>
      </c>
      <c r="Q230" t="s">
        <v>37</v>
      </c>
      <c r="R230" t="s">
        <v>38</v>
      </c>
      <c r="Y230" t="s">
        <v>44</v>
      </c>
    </row>
    <row r="231" spans="1:25" x14ac:dyDescent="0.25">
      <c r="A231" t="s">
        <v>49</v>
      </c>
      <c r="B231" t="s">
        <v>1017</v>
      </c>
      <c r="C231" t="s">
        <v>67</v>
      </c>
      <c r="D231" t="s">
        <v>336</v>
      </c>
      <c r="E231" t="s">
        <v>71</v>
      </c>
      <c r="F231" t="s">
        <v>336</v>
      </c>
      <c r="G231" t="s">
        <v>336</v>
      </c>
      <c r="H231" t="s">
        <v>339</v>
      </c>
      <c r="I231">
        <v>1</v>
      </c>
      <c r="J231">
        <v>0</v>
      </c>
      <c r="K231">
        <v>0</v>
      </c>
      <c r="L231">
        <v>30.1</v>
      </c>
      <c r="M231" t="s">
        <v>193</v>
      </c>
      <c r="Q231" t="s">
        <v>210</v>
      </c>
      <c r="R231" t="s">
        <v>211</v>
      </c>
      <c r="Y231" t="s">
        <v>44</v>
      </c>
    </row>
    <row r="232" spans="1:25" x14ac:dyDescent="0.25">
      <c r="A232" t="s">
        <v>49</v>
      </c>
      <c r="B232" t="s">
        <v>1018</v>
      </c>
      <c r="C232" t="s">
        <v>67</v>
      </c>
      <c r="D232" t="s">
        <v>336</v>
      </c>
      <c r="E232" t="s">
        <v>337</v>
      </c>
      <c r="F232" t="s">
        <v>336</v>
      </c>
      <c r="G232" t="s">
        <v>338</v>
      </c>
      <c r="H232" t="s">
        <v>339</v>
      </c>
      <c r="I232">
        <v>1</v>
      </c>
      <c r="J232">
        <v>0</v>
      </c>
      <c r="K232">
        <v>0</v>
      </c>
      <c r="L232">
        <v>28.8</v>
      </c>
      <c r="M232" t="s">
        <v>667</v>
      </c>
      <c r="N232" t="s">
        <v>255</v>
      </c>
      <c r="O232" t="s">
        <v>256</v>
      </c>
      <c r="P232" t="s">
        <v>1019</v>
      </c>
      <c r="Q232" t="s">
        <v>37</v>
      </c>
      <c r="R232" t="s">
        <v>38</v>
      </c>
      <c r="Y232" t="s">
        <v>44</v>
      </c>
    </row>
    <row r="233" spans="1:25" x14ac:dyDescent="0.25">
      <c r="A233" t="s">
        <v>49</v>
      </c>
      <c r="B233" t="s">
        <v>1020</v>
      </c>
      <c r="C233" t="s">
        <v>67</v>
      </c>
      <c r="D233" t="s">
        <v>336</v>
      </c>
      <c r="E233" t="s">
        <v>379</v>
      </c>
      <c r="F233" t="s">
        <v>336</v>
      </c>
      <c r="G233" t="s">
        <v>380</v>
      </c>
      <c r="H233" t="s">
        <v>339</v>
      </c>
      <c r="I233">
        <v>1</v>
      </c>
      <c r="J233">
        <v>0</v>
      </c>
      <c r="K233">
        <v>0</v>
      </c>
      <c r="L233">
        <v>17.2</v>
      </c>
      <c r="M233" t="s">
        <v>196</v>
      </c>
      <c r="N233" t="s">
        <v>197</v>
      </c>
      <c r="O233" t="s">
        <v>198</v>
      </c>
      <c r="P233">
        <v>11021</v>
      </c>
      <c r="Q233" t="s">
        <v>37</v>
      </c>
      <c r="R233" t="s">
        <v>38</v>
      </c>
      <c r="Y233" t="s">
        <v>44</v>
      </c>
    </row>
    <row r="234" spans="1:25" x14ac:dyDescent="0.25">
      <c r="A234" t="s">
        <v>49</v>
      </c>
      <c r="B234" t="s">
        <v>1021</v>
      </c>
      <c r="C234" t="s">
        <v>67</v>
      </c>
      <c r="D234" t="s">
        <v>336</v>
      </c>
      <c r="E234" t="s">
        <v>337</v>
      </c>
      <c r="F234" t="s">
        <v>336</v>
      </c>
      <c r="G234" t="s">
        <v>338</v>
      </c>
      <c r="H234" t="s">
        <v>339</v>
      </c>
      <c r="I234">
        <v>1</v>
      </c>
      <c r="J234">
        <v>0</v>
      </c>
      <c r="K234">
        <v>0</v>
      </c>
      <c r="L234">
        <v>21.7</v>
      </c>
      <c r="M234" t="s">
        <v>1022</v>
      </c>
      <c r="N234" t="s">
        <v>351</v>
      </c>
      <c r="O234" t="s">
        <v>352</v>
      </c>
      <c r="P234" t="s">
        <v>1023</v>
      </c>
      <c r="Q234" t="s">
        <v>37</v>
      </c>
      <c r="R234" t="s">
        <v>38</v>
      </c>
      <c r="S234" t="s">
        <v>1024</v>
      </c>
      <c r="T234" t="s">
        <v>1025</v>
      </c>
      <c r="V234" t="s">
        <v>1026</v>
      </c>
      <c r="Y234" t="s">
        <v>44</v>
      </c>
    </row>
    <row r="235" spans="1:25" x14ac:dyDescent="0.25">
      <c r="A235" t="s">
        <v>49</v>
      </c>
      <c r="B235" t="s">
        <v>1027</v>
      </c>
      <c r="C235" t="s">
        <v>67</v>
      </c>
      <c r="D235" t="s">
        <v>336</v>
      </c>
      <c r="E235" t="s">
        <v>337</v>
      </c>
      <c r="F235" t="s">
        <v>336</v>
      </c>
      <c r="G235" t="s">
        <v>338</v>
      </c>
      <c r="H235" t="s">
        <v>339</v>
      </c>
      <c r="I235">
        <v>1</v>
      </c>
      <c r="J235">
        <v>0</v>
      </c>
      <c r="K235">
        <v>0</v>
      </c>
      <c r="L235">
        <v>19.399999999999999</v>
      </c>
      <c r="M235" t="s">
        <v>463</v>
      </c>
      <c r="N235" t="s">
        <v>123</v>
      </c>
      <c r="O235" t="s">
        <v>124</v>
      </c>
      <c r="P235" t="s">
        <v>1028</v>
      </c>
      <c r="Q235" t="s">
        <v>37</v>
      </c>
      <c r="R235" t="s">
        <v>38</v>
      </c>
      <c r="Y235" t="s">
        <v>44</v>
      </c>
    </row>
    <row r="236" spans="1:25" x14ac:dyDescent="0.25">
      <c r="A236" t="s">
        <v>65</v>
      </c>
      <c r="B236" t="s">
        <v>1029</v>
      </c>
      <c r="C236" t="s">
        <v>67</v>
      </c>
      <c r="D236" t="s">
        <v>336</v>
      </c>
      <c r="E236" t="s">
        <v>959</v>
      </c>
      <c r="F236" t="s">
        <v>336</v>
      </c>
      <c r="G236" t="s">
        <v>960</v>
      </c>
      <c r="I236">
        <v>2</v>
      </c>
      <c r="J236" t="s">
        <v>71</v>
      </c>
      <c r="K236" t="s">
        <v>71</v>
      </c>
      <c r="L236">
        <v>0</v>
      </c>
      <c r="M236" t="s">
        <v>1030</v>
      </c>
      <c r="Q236" t="s">
        <v>1031</v>
      </c>
      <c r="R236" t="s">
        <v>439</v>
      </c>
      <c r="S236" t="s">
        <v>1032</v>
      </c>
      <c r="T236" t="s">
        <v>1033</v>
      </c>
      <c r="U236" t="s">
        <v>1034</v>
      </c>
      <c r="V236" t="s">
        <v>1035</v>
      </c>
      <c r="W236">
        <v>1947</v>
      </c>
      <c r="X236" t="s">
        <v>78</v>
      </c>
      <c r="Y236" t="s">
        <v>44</v>
      </c>
    </row>
    <row r="237" spans="1:25" x14ac:dyDescent="0.25">
      <c r="A237" t="s">
        <v>65</v>
      </c>
      <c r="B237" t="s">
        <v>1029</v>
      </c>
      <c r="C237" t="s">
        <v>67</v>
      </c>
      <c r="D237" t="s">
        <v>336</v>
      </c>
      <c r="E237" t="s">
        <v>379</v>
      </c>
      <c r="F237" t="s">
        <v>336</v>
      </c>
      <c r="G237" t="s">
        <v>380</v>
      </c>
      <c r="I237">
        <v>1</v>
      </c>
      <c r="J237" t="s">
        <v>71</v>
      </c>
      <c r="K237" t="s">
        <v>71</v>
      </c>
      <c r="L237">
        <v>0</v>
      </c>
      <c r="M237" t="s">
        <v>1030</v>
      </c>
      <c r="Q237" t="s">
        <v>1031</v>
      </c>
      <c r="R237" t="s">
        <v>439</v>
      </c>
      <c r="S237" t="s">
        <v>1032</v>
      </c>
      <c r="T237" t="s">
        <v>1033</v>
      </c>
      <c r="U237" t="s">
        <v>1034</v>
      </c>
      <c r="V237" t="s">
        <v>1035</v>
      </c>
      <c r="W237">
        <v>1947</v>
      </c>
      <c r="X237" t="s">
        <v>78</v>
      </c>
      <c r="Y237" t="s">
        <v>44</v>
      </c>
    </row>
    <row r="238" spans="1:25" x14ac:dyDescent="0.25">
      <c r="A238" t="s">
        <v>49</v>
      </c>
      <c r="B238" t="s">
        <v>1036</v>
      </c>
      <c r="C238" t="s">
        <v>67</v>
      </c>
      <c r="D238" t="s">
        <v>336</v>
      </c>
      <c r="E238" t="s">
        <v>71</v>
      </c>
      <c r="F238" t="s">
        <v>336</v>
      </c>
      <c r="G238" t="s">
        <v>336</v>
      </c>
      <c r="H238" t="s">
        <v>339</v>
      </c>
      <c r="I238">
        <v>1</v>
      </c>
      <c r="J238">
        <v>0</v>
      </c>
      <c r="K238">
        <v>0</v>
      </c>
      <c r="L238">
        <v>29.6</v>
      </c>
      <c r="M238" t="s">
        <v>476</v>
      </c>
      <c r="N238" t="s">
        <v>35</v>
      </c>
      <c r="O238" t="s">
        <v>36</v>
      </c>
      <c r="P238">
        <v>33316</v>
      </c>
      <c r="Q238" t="s">
        <v>37</v>
      </c>
      <c r="R238" t="s">
        <v>38</v>
      </c>
      <c r="Y238" t="s">
        <v>44</v>
      </c>
    </row>
    <row r="239" spans="1:25" x14ac:dyDescent="0.25">
      <c r="A239" t="s">
        <v>49</v>
      </c>
      <c r="B239" t="s">
        <v>1037</v>
      </c>
      <c r="C239" t="s">
        <v>67</v>
      </c>
      <c r="D239" t="s">
        <v>336</v>
      </c>
      <c r="E239" t="s">
        <v>71</v>
      </c>
      <c r="F239" t="s">
        <v>336</v>
      </c>
      <c r="G239" t="s">
        <v>336</v>
      </c>
      <c r="H239" t="s">
        <v>339</v>
      </c>
      <c r="I239">
        <v>1</v>
      </c>
      <c r="J239">
        <v>0</v>
      </c>
      <c r="K239">
        <v>0</v>
      </c>
      <c r="L239">
        <v>34.200000000000003</v>
      </c>
      <c r="M239" t="s">
        <v>636</v>
      </c>
      <c r="N239" t="s">
        <v>123</v>
      </c>
      <c r="O239" t="s">
        <v>124</v>
      </c>
      <c r="P239" t="s">
        <v>1038</v>
      </c>
      <c r="Q239" t="s">
        <v>37</v>
      </c>
      <c r="R239" t="s">
        <v>38</v>
      </c>
      <c r="S239" t="s">
        <v>1039</v>
      </c>
      <c r="T239" t="s">
        <v>1040</v>
      </c>
      <c r="Y239" t="s">
        <v>44</v>
      </c>
    </row>
    <row r="240" spans="1:25" x14ac:dyDescent="0.25">
      <c r="A240" t="s">
        <v>49</v>
      </c>
      <c r="B240" t="s">
        <v>1041</v>
      </c>
      <c r="C240" t="s">
        <v>67</v>
      </c>
      <c r="D240" t="s">
        <v>336</v>
      </c>
      <c r="E240" t="s">
        <v>71</v>
      </c>
      <c r="F240" t="s">
        <v>336</v>
      </c>
      <c r="G240" t="s">
        <v>336</v>
      </c>
      <c r="H240" t="s">
        <v>339</v>
      </c>
      <c r="I240">
        <v>1</v>
      </c>
      <c r="J240">
        <v>0</v>
      </c>
      <c r="K240">
        <v>0</v>
      </c>
      <c r="L240">
        <v>31</v>
      </c>
      <c r="M240" t="s">
        <v>304</v>
      </c>
      <c r="N240" t="s">
        <v>128</v>
      </c>
      <c r="O240" t="s">
        <v>129</v>
      </c>
      <c r="P240">
        <v>78232</v>
      </c>
      <c r="Q240" t="s">
        <v>37</v>
      </c>
      <c r="R240" t="s">
        <v>38</v>
      </c>
      <c r="Y240" t="s">
        <v>44</v>
      </c>
    </row>
    <row r="241" spans="1:26" x14ac:dyDescent="0.25">
      <c r="A241" t="s">
        <v>49</v>
      </c>
      <c r="B241" t="s">
        <v>1042</v>
      </c>
      <c r="C241" t="s">
        <v>67</v>
      </c>
      <c r="D241" t="s">
        <v>336</v>
      </c>
      <c r="E241" t="s">
        <v>337</v>
      </c>
      <c r="F241" t="s">
        <v>336</v>
      </c>
      <c r="G241" t="s">
        <v>338</v>
      </c>
      <c r="H241" t="s">
        <v>339</v>
      </c>
      <c r="I241">
        <v>2</v>
      </c>
      <c r="J241">
        <v>0</v>
      </c>
      <c r="K241">
        <v>0</v>
      </c>
      <c r="L241">
        <v>19.8</v>
      </c>
      <c r="M241" t="s">
        <v>1043</v>
      </c>
      <c r="N241" t="s">
        <v>197</v>
      </c>
      <c r="O241" t="s">
        <v>198</v>
      </c>
      <c r="P241" t="s">
        <v>1044</v>
      </c>
      <c r="Q241" t="s">
        <v>37</v>
      </c>
      <c r="R241" t="s">
        <v>38</v>
      </c>
      <c r="S241" t="s">
        <v>1045</v>
      </c>
      <c r="V241" t="s">
        <v>1046</v>
      </c>
      <c r="Y241" t="s">
        <v>44</v>
      </c>
    </row>
    <row r="242" spans="1:26" x14ac:dyDescent="0.25">
      <c r="A242" t="s">
        <v>49</v>
      </c>
      <c r="B242" t="s">
        <v>1047</v>
      </c>
      <c r="C242" t="s">
        <v>67</v>
      </c>
      <c r="D242" t="s">
        <v>336</v>
      </c>
      <c r="E242" t="s">
        <v>337</v>
      </c>
      <c r="F242" t="s">
        <v>336</v>
      </c>
      <c r="G242" t="s">
        <v>338</v>
      </c>
      <c r="H242" t="s">
        <v>339</v>
      </c>
      <c r="I242">
        <v>1</v>
      </c>
      <c r="J242">
        <v>0</v>
      </c>
      <c r="K242">
        <v>0</v>
      </c>
      <c r="L242">
        <v>18.8</v>
      </c>
      <c r="M242" t="s">
        <v>1048</v>
      </c>
      <c r="N242" t="s">
        <v>73</v>
      </c>
      <c r="O242" t="s">
        <v>74</v>
      </c>
      <c r="P242" t="s">
        <v>1049</v>
      </c>
      <c r="Q242" t="s">
        <v>37</v>
      </c>
      <c r="R242" t="s">
        <v>38</v>
      </c>
      <c r="Y242" t="s">
        <v>44</v>
      </c>
    </row>
    <row r="243" spans="1:26" x14ac:dyDescent="0.25">
      <c r="A243" t="s">
        <v>49</v>
      </c>
      <c r="B243" t="s">
        <v>1050</v>
      </c>
      <c r="C243" t="s">
        <v>67</v>
      </c>
      <c r="D243" t="s">
        <v>336</v>
      </c>
      <c r="E243" t="s">
        <v>71</v>
      </c>
      <c r="F243" t="s">
        <v>336</v>
      </c>
      <c r="G243" t="s">
        <v>336</v>
      </c>
      <c r="H243" t="s">
        <v>339</v>
      </c>
      <c r="I243">
        <v>1</v>
      </c>
      <c r="J243">
        <v>0</v>
      </c>
      <c r="K243">
        <v>0</v>
      </c>
      <c r="L243">
        <v>30.4</v>
      </c>
      <c r="M243" t="s">
        <v>847</v>
      </c>
      <c r="N243" t="s">
        <v>115</v>
      </c>
      <c r="O243" t="s">
        <v>116</v>
      </c>
      <c r="P243">
        <v>48084</v>
      </c>
      <c r="Q243" t="s">
        <v>37</v>
      </c>
      <c r="R243" t="s">
        <v>38</v>
      </c>
      <c r="Y243" t="s">
        <v>44</v>
      </c>
    </row>
    <row r="244" spans="1:26" x14ac:dyDescent="0.25">
      <c r="A244" t="s">
        <v>49</v>
      </c>
      <c r="B244" t="s">
        <v>1051</v>
      </c>
      <c r="C244" t="s">
        <v>67</v>
      </c>
      <c r="D244" t="s">
        <v>336</v>
      </c>
      <c r="E244" t="s">
        <v>337</v>
      </c>
      <c r="F244" t="s">
        <v>336</v>
      </c>
      <c r="G244" t="s">
        <v>338</v>
      </c>
      <c r="H244" t="s">
        <v>339</v>
      </c>
      <c r="I244">
        <v>1</v>
      </c>
      <c r="J244">
        <v>0</v>
      </c>
      <c r="K244">
        <v>0</v>
      </c>
      <c r="L244">
        <v>27.2</v>
      </c>
      <c r="M244" t="s">
        <v>193</v>
      </c>
      <c r="N244" t="s">
        <v>123</v>
      </c>
      <c r="O244" t="s">
        <v>124</v>
      </c>
      <c r="Q244" t="s">
        <v>37</v>
      </c>
      <c r="R244" t="s">
        <v>38</v>
      </c>
      <c r="Y244" t="s">
        <v>44</v>
      </c>
    </row>
    <row r="245" spans="1:26" x14ac:dyDescent="0.25">
      <c r="A245" t="s">
        <v>26</v>
      </c>
      <c r="B245" t="s">
        <v>147</v>
      </c>
      <c r="C245" t="s">
        <v>67</v>
      </c>
      <c r="D245" t="s">
        <v>336</v>
      </c>
      <c r="E245" t="s">
        <v>71</v>
      </c>
      <c r="F245" t="s">
        <v>336</v>
      </c>
      <c r="G245" t="s">
        <v>336</v>
      </c>
      <c r="H245" t="s">
        <v>339</v>
      </c>
      <c r="I245">
        <v>1</v>
      </c>
      <c r="J245">
        <v>0</v>
      </c>
      <c r="K245">
        <v>0</v>
      </c>
      <c r="L245">
        <v>33.299999999999997</v>
      </c>
      <c r="M245" t="s">
        <v>150</v>
      </c>
      <c r="N245" t="s">
        <v>151</v>
      </c>
      <c r="O245" t="s">
        <v>152</v>
      </c>
      <c r="P245">
        <v>30120</v>
      </c>
      <c r="Q245" t="s">
        <v>37</v>
      </c>
      <c r="R245" t="s">
        <v>38</v>
      </c>
      <c r="S245" t="s">
        <v>153</v>
      </c>
      <c r="T245" t="s">
        <v>154</v>
      </c>
      <c r="U245" t="s">
        <v>155</v>
      </c>
      <c r="V245" t="s">
        <v>156</v>
      </c>
      <c r="X245" t="s">
        <v>157</v>
      </c>
      <c r="Y245" t="s">
        <v>44</v>
      </c>
      <c r="Z245" t="s">
        <v>158</v>
      </c>
    </row>
    <row r="246" spans="1:26" x14ac:dyDescent="0.25">
      <c r="A246" t="s">
        <v>49</v>
      </c>
      <c r="B246" t="s">
        <v>1052</v>
      </c>
      <c r="C246" t="s">
        <v>67</v>
      </c>
      <c r="D246" t="s">
        <v>336</v>
      </c>
      <c r="E246" t="s">
        <v>71</v>
      </c>
      <c r="F246" t="s">
        <v>336</v>
      </c>
      <c r="G246" t="s">
        <v>336</v>
      </c>
      <c r="H246" t="s">
        <v>339</v>
      </c>
      <c r="I246">
        <v>1</v>
      </c>
      <c r="J246">
        <v>0</v>
      </c>
      <c r="K246">
        <v>0</v>
      </c>
      <c r="L246">
        <v>33.6</v>
      </c>
      <c r="M246" t="s">
        <v>1053</v>
      </c>
      <c r="N246" t="s">
        <v>395</v>
      </c>
      <c r="O246" t="s">
        <v>396</v>
      </c>
      <c r="P246" t="s">
        <v>1054</v>
      </c>
      <c r="Q246" t="s">
        <v>37</v>
      </c>
      <c r="R246" t="s">
        <v>38</v>
      </c>
      <c r="Y246" t="s">
        <v>44</v>
      </c>
    </row>
    <row r="247" spans="1:26" x14ac:dyDescent="0.25">
      <c r="A247" t="s">
        <v>49</v>
      </c>
      <c r="B247" t="s">
        <v>1055</v>
      </c>
      <c r="C247" t="s">
        <v>67</v>
      </c>
      <c r="D247" t="s">
        <v>336</v>
      </c>
      <c r="E247" t="s">
        <v>337</v>
      </c>
      <c r="F247" t="s">
        <v>336</v>
      </c>
      <c r="G247" t="s">
        <v>338</v>
      </c>
      <c r="H247" t="s">
        <v>339</v>
      </c>
      <c r="I247">
        <v>1</v>
      </c>
      <c r="J247">
        <v>0</v>
      </c>
      <c r="K247">
        <v>0</v>
      </c>
      <c r="L247">
        <v>22.1</v>
      </c>
      <c r="M247" t="s">
        <v>1056</v>
      </c>
      <c r="N247" t="s">
        <v>123</v>
      </c>
      <c r="O247" t="s">
        <v>124</v>
      </c>
      <c r="P247" t="s">
        <v>1057</v>
      </c>
      <c r="Q247" t="s">
        <v>37</v>
      </c>
      <c r="R247" t="s">
        <v>38</v>
      </c>
      <c r="S247" t="s">
        <v>1058</v>
      </c>
      <c r="Y247" t="s">
        <v>44</v>
      </c>
    </row>
    <row r="248" spans="1:26" x14ac:dyDescent="0.25">
      <c r="A248" t="s">
        <v>49</v>
      </c>
      <c r="B248" t="s">
        <v>1059</v>
      </c>
      <c r="C248" t="s">
        <v>67</v>
      </c>
      <c r="D248" t="s">
        <v>336</v>
      </c>
      <c r="E248" t="s">
        <v>71</v>
      </c>
      <c r="F248" t="s">
        <v>336</v>
      </c>
      <c r="G248" t="s">
        <v>336</v>
      </c>
      <c r="H248" t="s">
        <v>339</v>
      </c>
      <c r="I248">
        <v>1</v>
      </c>
      <c r="J248">
        <v>0</v>
      </c>
      <c r="K248">
        <v>0</v>
      </c>
      <c r="L248">
        <v>28.7</v>
      </c>
      <c r="M248" t="s">
        <v>424</v>
      </c>
      <c r="N248" t="s">
        <v>255</v>
      </c>
      <c r="O248" t="s">
        <v>256</v>
      </c>
      <c r="P248" t="s">
        <v>1060</v>
      </c>
      <c r="Q248" t="s">
        <v>37</v>
      </c>
      <c r="R248" t="s">
        <v>38</v>
      </c>
      <c r="Y248" t="s">
        <v>44</v>
      </c>
    </row>
    <row r="249" spans="1:26" x14ac:dyDescent="0.25">
      <c r="A249" t="s">
        <v>49</v>
      </c>
      <c r="B249" t="s">
        <v>1061</v>
      </c>
      <c r="C249" t="s">
        <v>67</v>
      </c>
      <c r="D249" t="s">
        <v>336</v>
      </c>
      <c r="E249" t="s">
        <v>337</v>
      </c>
      <c r="F249" t="s">
        <v>336</v>
      </c>
      <c r="G249" t="s">
        <v>338</v>
      </c>
      <c r="H249" t="s">
        <v>339</v>
      </c>
      <c r="I249">
        <v>1</v>
      </c>
      <c r="J249">
        <v>0</v>
      </c>
      <c r="K249">
        <v>0</v>
      </c>
      <c r="L249">
        <v>23</v>
      </c>
      <c r="M249" t="s">
        <v>593</v>
      </c>
      <c r="N249" t="s">
        <v>805</v>
      </c>
      <c r="O249" t="s">
        <v>806</v>
      </c>
      <c r="P249">
        <v>60606</v>
      </c>
      <c r="Q249" t="s">
        <v>37</v>
      </c>
      <c r="R249" t="s">
        <v>38</v>
      </c>
      <c r="Y249" t="s">
        <v>44</v>
      </c>
    </row>
    <row r="250" spans="1:26" x14ac:dyDescent="0.25">
      <c r="A250" t="s">
        <v>49</v>
      </c>
      <c r="B250" t="s">
        <v>1062</v>
      </c>
      <c r="C250" t="s">
        <v>67</v>
      </c>
      <c r="D250" t="s">
        <v>336</v>
      </c>
      <c r="E250" t="s">
        <v>337</v>
      </c>
      <c r="F250" t="s">
        <v>336</v>
      </c>
      <c r="G250" t="s">
        <v>338</v>
      </c>
      <c r="H250" t="s">
        <v>339</v>
      </c>
      <c r="I250">
        <v>1</v>
      </c>
      <c r="J250">
        <v>0</v>
      </c>
      <c r="K250">
        <v>0</v>
      </c>
      <c r="L250">
        <v>28.6</v>
      </c>
      <c r="M250" t="s">
        <v>1063</v>
      </c>
      <c r="N250" t="s">
        <v>301</v>
      </c>
      <c r="O250" t="s">
        <v>302</v>
      </c>
      <c r="P250" t="s">
        <v>1064</v>
      </c>
      <c r="Q250" t="s">
        <v>37</v>
      </c>
      <c r="R250" t="s">
        <v>38</v>
      </c>
      <c r="Y250" t="s">
        <v>44</v>
      </c>
    </row>
    <row r="251" spans="1:26" x14ac:dyDescent="0.25">
      <c r="A251" t="s">
        <v>49</v>
      </c>
      <c r="B251" t="s">
        <v>1065</v>
      </c>
      <c r="C251" t="s">
        <v>67</v>
      </c>
      <c r="D251" t="s">
        <v>336</v>
      </c>
      <c r="E251" t="s">
        <v>337</v>
      </c>
      <c r="F251" t="s">
        <v>336</v>
      </c>
      <c r="G251" t="s">
        <v>338</v>
      </c>
      <c r="H251" t="s">
        <v>339</v>
      </c>
      <c r="I251">
        <v>1</v>
      </c>
      <c r="J251">
        <v>0</v>
      </c>
      <c r="K251">
        <v>0</v>
      </c>
      <c r="L251">
        <v>25.7</v>
      </c>
      <c r="M251" t="s">
        <v>1066</v>
      </c>
      <c r="N251" t="s">
        <v>555</v>
      </c>
      <c r="O251" t="s">
        <v>556</v>
      </c>
      <c r="P251">
        <v>29715</v>
      </c>
      <c r="Q251" t="s">
        <v>37</v>
      </c>
      <c r="R251" t="s">
        <v>38</v>
      </c>
      <c r="Y251" t="s">
        <v>44</v>
      </c>
    </row>
    <row r="252" spans="1:26" x14ac:dyDescent="0.25">
      <c r="A252" t="s">
        <v>49</v>
      </c>
      <c r="B252" t="s">
        <v>1067</v>
      </c>
      <c r="C252" t="s">
        <v>67</v>
      </c>
      <c r="D252" t="s">
        <v>336</v>
      </c>
      <c r="E252" t="s">
        <v>71</v>
      </c>
      <c r="F252" t="s">
        <v>336</v>
      </c>
      <c r="G252" t="s">
        <v>336</v>
      </c>
      <c r="H252" t="s">
        <v>339</v>
      </c>
      <c r="I252">
        <v>1</v>
      </c>
      <c r="J252">
        <v>0</v>
      </c>
      <c r="K252">
        <v>0</v>
      </c>
      <c r="L252">
        <v>34.200000000000003</v>
      </c>
      <c r="M252" t="s">
        <v>1068</v>
      </c>
      <c r="N252" t="s">
        <v>251</v>
      </c>
      <c r="O252" t="s">
        <v>252</v>
      </c>
      <c r="P252">
        <v>82604</v>
      </c>
      <c r="Q252" t="s">
        <v>37</v>
      </c>
      <c r="R252" t="s">
        <v>38</v>
      </c>
      <c r="S252" t="s">
        <v>1069</v>
      </c>
      <c r="V252" t="s">
        <v>1070</v>
      </c>
      <c r="Y252" t="s">
        <v>44</v>
      </c>
    </row>
    <row r="253" spans="1:26" x14ac:dyDescent="0.25">
      <c r="A253" t="s">
        <v>49</v>
      </c>
      <c r="B253" t="s">
        <v>1071</v>
      </c>
      <c r="C253" t="s">
        <v>67</v>
      </c>
      <c r="D253" t="s">
        <v>336</v>
      </c>
      <c r="E253" t="s">
        <v>337</v>
      </c>
      <c r="F253" t="s">
        <v>336</v>
      </c>
      <c r="G253" t="s">
        <v>338</v>
      </c>
      <c r="H253" t="s">
        <v>339</v>
      </c>
      <c r="I253">
        <v>1</v>
      </c>
      <c r="J253">
        <v>0</v>
      </c>
      <c r="K253">
        <v>0</v>
      </c>
      <c r="L253">
        <v>20.2</v>
      </c>
      <c r="M253" t="s">
        <v>1072</v>
      </c>
      <c r="N253" t="s">
        <v>873</v>
      </c>
      <c r="O253" t="s">
        <v>874</v>
      </c>
      <c r="P253" t="s">
        <v>1073</v>
      </c>
      <c r="Q253" t="s">
        <v>37</v>
      </c>
      <c r="R253" t="s">
        <v>38</v>
      </c>
      <c r="S253" t="s">
        <v>1074</v>
      </c>
      <c r="U253" t="s">
        <v>1075</v>
      </c>
      <c r="V253" t="s">
        <v>1076</v>
      </c>
      <c r="Y253" t="s">
        <v>44</v>
      </c>
    </row>
    <row r="254" spans="1:26" x14ac:dyDescent="0.25">
      <c r="A254" t="s">
        <v>49</v>
      </c>
      <c r="B254" t="s">
        <v>1077</v>
      </c>
      <c r="C254" t="s">
        <v>67</v>
      </c>
      <c r="D254" t="s">
        <v>336</v>
      </c>
      <c r="E254" t="s">
        <v>337</v>
      </c>
      <c r="F254" t="s">
        <v>336</v>
      </c>
      <c r="G254" t="s">
        <v>338</v>
      </c>
      <c r="H254" t="s">
        <v>339</v>
      </c>
      <c r="I254">
        <v>2</v>
      </c>
      <c r="J254">
        <v>0</v>
      </c>
      <c r="K254">
        <v>0</v>
      </c>
      <c r="L254">
        <v>23.6</v>
      </c>
      <c r="M254" t="s">
        <v>281</v>
      </c>
      <c r="N254" t="s">
        <v>151</v>
      </c>
      <c r="O254" t="s">
        <v>152</v>
      </c>
      <c r="P254">
        <v>30305</v>
      </c>
      <c r="Q254" t="s">
        <v>37</v>
      </c>
      <c r="R254" t="s">
        <v>38</v>
      </c>
      <c r="S254" t="s">
        <v>1078</v>
      </c>
      <c r="T254" t="s">
        <v>1079</v>
      </c>
      <c r="V254" t="s">
        <v>1080</v>
      </c>
      <c r="Y254" t="s">
        <v>44</v>
      </c>
    </row>
    <row r="255" spans="1:26" x14ac:dyDescent="0.25">
      <c r="A255" t="s">
        <v>49</v>
      </c>
      <c r="B255" t="s">
        <v>1081</v>
      </c>
      <c r="C255" t="s">
        <v>67</v>
      </c>
      <c r="D255" t="s">
        <v>336</v>
      </c>
      <c r="E255" t="s">
        <v>71</v>
      </c>
      <c r="F255" t="s">
        <v>336</v>
      </c>
      <c r="G255" t="s">
        <v>336</v>
      </c>
      <c r="H255" t="s">
        <v>339</v>
      </c>
      <c r="I255">
        <v>1</v>
      </c>
      <c r="J255">
        <v>0</v>
      </c>
      <c r="K255">
        <v>0</v>
      </c>
      <c r="L255">
        <v>30.6</v>
      </c>
      <c r="M255" t="s">
        <v>304</v>
      </c>
      <c r="N255" t="s">
        <v>128</v>
      </c>
      <c r="O255" t="s">
        <v>129</v>
      </c>
      <c r="P255" t="s">
        <v>1082</v>
      </c>
      <c r="Q255" t="s">
        <v>37</v>
      </c>
      <c r="R255" t="s">
        <v>38</v>
      </c>
      <c r="S255" t="s">
        <v>1083</v>
      </c>
      <c r="V255" t="s">
        <v>1084</v>
      </c>
      <c r="Y255" t="s">
        <v>44</v>
      </c>
    </row>
    <row r="256" spans="1:26" x14ac:dyDescent="0.25">
      <c r="A256" t="s">
        <v>49</v>
      </c>
      <c r="B256" t="s">
        <v>1085</v>
      </c>
      <c r="C256" t="s">
        <v>67</v>
      </c>
      <c r="D256" t="s">
        <v>336</v>
      </c>
      <c r="E256" t="s">
        <v>71</v>
      </c>
      <c r="F256" t="s">
        <v>336</v>
      </c>
      <c r="G256" t="s">
        <v>336</v>
      </c>
      <c r="H256" t="s">
        <v>339</v>
      </c>
      <c r="I256">
        <v>1</v>
      </c>
      <c r="J256">
        <v>0</v>
      </c>
      <c r="K256">
        <v>0</v>
      </c>
      <c r="L256">
        <v>31.6</v>
      </c>
      <c r="M256" t="s">
        <v>197</v>
      </c>
      <c r="N256" t="s">
        <v>197</v>
      </c>
      <c r="O256" t="s">
        <v>198</v>
      </c>
      <c r="P256" t="s">
        <v>1086</v>
      </c>
      <c r="Q256" t="s">
        <v>37</v>
      </c>
      <c r="R256" t="s">
        <v>38</v>
      </c>
      <c r="Y256" t="s">
        <v>44</v>
      </c>
    </row>
    <row r="257" spans="1:25" x14ac:dyDescent="0.25">
      <c r="A257" t="s">
        <v>49</v>
      </c>
      <c r="B257" t="s">
        <v>1087</v>
      </c>
      <c r="C257" t="s">
        <v>67</v>
      </c>
      <c r="D257" t="s">
        <v>336</v>
      </c>
      <c r="E257" t="s">
        <v>337</v>
      </c>
      <c r="F257" t="s">
        <v>336</v>
      </c>
      <c r="G257" t="s">
        <v>338</v>
      </c>
      <c r="H257" t="s">
        <v>339</v>
      </c>
      <c r="I257">
        <v>1</v>
      </c>
      <c r="J257">
        <v>0</v>
      </c>
      <c r="K257">
        <v>0</v>
      </c>
      <c r="L257">
        <v>24.2</v>
      </c>
      <c r="M257" t="s">
        <v>785</v>
      </c>
      <c r="N257" t="s">
        <v>35</v>
      </c>
      <c r="O257" t="s">
        <v>36</v>
      </c>
      <c r="P257">
        <v>33912</v>
      </c>
      <c r="Q257" t="s">
        <v>37</v>
      </c>
      <c r="R257" t="s">
        <v>38</v>
      </c>
      <c r="Y257" t="s">
        <v>44</v>
      </c>
    </row>
    <row r="258" spans="1:25" x14ac:dyDescent="0.25">
      <c r="A258" t="s">
        <v>49</v>
      </c>
      <c r="B258" t="s">
        <v>1088</v>
      </c>
      <c r="C258" t="s">
        <v>67</v>
      </c>
      <c r="D258" t="s">
        <v>336</v>
      </c>
      <c r="E258" t="s">
        <v>337</v>
      </c>
      <c r="F258" t="s">
        <v>336</v>
      </c>
      <c r="G258" t="s">
        <v>338</v>
      </c>
      <c r="H258" t="s">
        <v>339</v>
      </c>
      <c r="I258">
        <v>1</v>
      </c>
      <c r="J258">
        <v>0</v>
      </c>
      <c r="K258">
        <v>0</v>
      </c>
      <c r="L258">
        <v>23.7</v>
      </c>
      <c r="M258" t="s">
        <v>497</v>
      </c>
      <c r="N258" t="s">
        <v>123</v>
      </c>
      <c r="O258" t="s">
        <v>124</v>
      </c>
      <c r="P258" t="s">
        <v>1089</v>
      </c>
      <c r="Q258" t="s">
        <v>37</v>
      </c>
      <c r="R258" t="s">
        <v>38</v>
      </c>
      <c r="V258" t="s">
        <v>1090</v>
      </c>
      <c r="Y258" t="s">
        <v>44</v>
      </c>
    </row>
    <row r="259" spans="1:25" x14ac:dyDescent="0.25">
      <c r="A259" t="s">
        <v>49</v>
      </c>
      <c r="B259" t="s">
        <v>1091</v>
      </c>
      <c r="C259" t="s">
        <v>67</v>
      </c>
      <c r="D259" t="s">
        <v>336</v>
      </c>
      <c r="E259" t="s">
        <v>337</v>
      </c>
      <c r="F259" t="s">
        <v>336</v>
      </c>
      <c r="G259" t="s">
        <v>338</v>
      </c>
      <c r="H259" t="s">
        <v>339</v>
      </c>
      <c r="I259">
        <v>1</v>
      </c>
      <c r="J259">
        <v>0</v>
      </c>
      <c r="K259">
        <v>0</v>
      </c>
      <c r="L259">
        <v>22.2</v>
      </c>
      <c r="M259" t="s">
        <v>1092</v>
      </c>
      <c r="N259" t="s">
        <v>405</v>
      </c>
      <c r="O259" t="s">
        <v>406</v>
      </c>
      <c r="P259">
        <v>20743</v>
      </c>
      <c r="Q259" t="s">
        <v>37</v>
      </c>
      <c r="R259" t="s">
        <v>38</v>
      </c>
      <c r="Y259" t="s">
        <v>44</v>
      </c>
    </row>
    <row r="260" spans="1:25" x14ac:dyDescent="0.25">
      <c r="A260" t="s">
        <v>49</v>
      </c>
      <c r="B260" t="s">
        <v>1093</v>
      </c>
      <c r="C260" t="s">
        <v>67</v>
      </c>
      <c r="D260" t="s">
        <v>336</v>
      </c>
      <c r="E260" t="s">
        <v>71</v>
      </c>
      <c r="F260" t="s">
        <v>336</v>
      </c>
      <c r="G260" t="s">
        <v>336</v>
      </c>
      <c r="H260" t="s">
        <v>339</v>
      </c>
      <c r="I260">
        <v>1</v>
      </c>
      <c r="J260">
        <v>0</v>
      </c>
      <c r="K260">
        <v>0</v>
      </c>
      <c r="L260">
        <v>34.700000000000003</v>
      </c>
      <c r="M260" t="s">
        <v>472</v>
      </c>
      <c r="N260" t="s">
        <v>123</v>
      </c>
      <c r="O260" t="s">
        <v>124</v>
      </c>
      <c r="P260">
        <v>90015</v>
      </c>
      <c r="Q260" t="s">
        <v>37</v>
      </c>
      <c r="R260" t="s">
        <v>38</v>
      </c>
      <c r="Y260" t="s">
        <v>44</v>
      </c>
    </row>
    <row r="261" spans="1:25" x14ac:dyDescent="0.25">
      <c r="A261" t="s">
        <v>49</v>
      </c>
      <c r="B261" t="s">
        <v>1094</v>
      </c>
      <c r="C261" t="s">
        <v>67</v>
      </c>
      <c r="D261" t="s">
        <v>336</v>
      </c>
      <c r="E261" t="s">
        <v>337</v>
      </c>
      <c r="F261" t="s">
        <v>336</v>
      </c>
      <c r="G261" t="s">
        <v>338</v>
      </c>
      <c r="H261" t="s">
        <v>339</v>
      </c>
      <c r="I261">
        <v>1</v>
      </c>
      <c r="J261">
        <v>0</v>
      </c>
      <c r="K261">
        <v>0</v>
      </c>
      <c r="L261">
        <v>24.3</v>
      </c>
      <c r="M261" t="s">
        <v>1095</v>
      </c>
      <c r="N261" t="s">
        <v>123</v>
      </c>
      <c r="O261" t="s">
        <v>124</v>
      </c>
      <c r="P261">
        <v>92075</v>
      </c>
      <c r="Q261" t="s">
        <v>37</v>
      </c>
      <c r="R261" t="s">
        <v>38</v>
      </c>
      <c r="Y261" t="s">
        <v>44</v>
      </c>
    </row>
    <row r="262" spans="1:25" x14ac:dyDescent="0.25">
      <c r="A262" t="s">
        <v>49</v>
      </c>
      <c r="B262" t="s">
        <v>1096</v>
      </c>
      <c r="C262" t="s">
        <v>67</v>
      </c>
      <c r="D262" t="s">
        <v>336</v>
      </c>
      <c r="E262" t="s">
        <v>71</v>
      </c>
      <c r="F262" t="s">
        <v>336</v>
      </c>
      <c r="G262" t="s">
        <v>336</v>
      </c>
      <c r="H262" t="s">
        <v>339</v>
      </c>
      <c r="I262">
        <v>1</v>
      </c>
      <c r="J262">
        <v>0</v>
      </c>
      <c r="K262">
        <v>0</v>
      </c>
      <c r="L262">
        <v>30.3</v>
      </c>
      <c r="M262" t="s">
        <v>193</v>
      </c>
      <c r="Q262" t="s">
        <v>37</v>
      </c>
      <c r="R262" t="s">
        <v>38</v>
      </c>
      <c r="Y262" t="s">
        <v>44</v>
      </c>
    </row>
    <row r="263" spans="1:25" x14ac:dyDescent="0.25">
      <c r="A263" t="s">
        <v>49</v>
      </c>
      <c r="B263" t="s">
        <v>1097</v>
      </c>
      <c r="C263" t="s">
        <v>67</v>
      </c>
      <c r="D263" t="s">
        <v>336</v>
      </c>
      <c r="E263" t="s">
        <v>343</v>
      </c>
      <c r="F263" t="s">
        <v>336</v>
      </c>
      <c r="G263" t="s">
        <v>344</v>
      </c>
      <c r="H263" t="s">
        <v>339</v>
      </c>
      <c r="I263">
        <v>1</v>
      </c>
      <c r="J263">
        <v>0</v>
      </c>
      <c r="K263">
        <v>0</v>
      </c>
      <c r="L263">
        <v>16.2</v>
      </c>
      <c r="M263" t="s">
        <v>1098</v>
      </c>
      <c r="N263" t="s">
        <v>123</v>
      </c>
      <c r="O263" t="s">
        <v>124</v>
      </c>
      <c r="P263" t="s">
        <v>1099</v>
      </c>
      <c r="Q263" t="s">
        <v>37</v>
      </c>
      <c r="R263" t="s">
        <v>38</v>
      </c>
      <c r="Y263" t="s">
        <v>44</v>
      </c>
    </row>
    <row r="264" spans="1:25" x14ac:dyDescent="0.25">
      <c r="A264" t="s">
        <v>49</v>
      </c>
      <c r="B264" t="s">
        <v>1100</v>
      </c>
      <c r="C264" t="s">
        <v>67</v>
      </c>
      <c r="D264" t="s">
        <v>336</v>
      </c>
      <c r="E264" t="s">
        <v>71</v>
      </c>
      <c r="F264" t="s">
        <v>336</v>
      </c>
      <c r="G264" t="s">
        <v>336</v>
      </c>
      <c r="H264" t="s">
        <v>339</v>
      </c>
      <c r="I264">
        <v>1</v>
      </c>
      <c r="J264">
        <v>0</v>
      </c>
      <c r="K264">
        <v>0</v>
      </c>
      <c r="L264">
        <v>32.799999999999997</v>
      </c>
      <c r="M264" t="s">
        <v>1101</v>
      </c>
      <c r="N264" t="s">
        <v>319</v>
      </c>
      <c r="O264" t="s">
        <v>320</v>
      </c>
      <c r="P264" t="s">
        <v>1102</v>
      </c>
      <c r="Q264" t="s">
        <v>37</v>
      </c>
      <c r="R264" t="s">
        <v>38</v>
      </c>
      <c r="S264" t="s">
        <v>1103</v>
      </c>
      <c r="T264" t="s">
        <v>1104</v>
      </c>
      <c r="Y264" t="s">
        <v>44</v>
      </c>
    </row>
    <row r="265" spans="1:25" x14ac:dyDescent="0.25">
      <c r="A265" t="s">
        <v>49</v>
      </c>
      <c r="B265" t="s">
        <v>1105</v>
      </c>
      <c r="C265" t="s">
        <v>67</v>
      </c>
      <c r="D265" t="s">
        <v>336</v>
      </c>
      <c r="E265" t="s">
        <v>71</v>
      </c>
      <c r="F265" t="s">
        <v>336</v>
      </c>
      <c r="G265" t="s">
        <v>336</v>
      </c>
      <c r="H265" t="s">
        <v>339</v>
      </c>
      <c r="I265">
        <v>1</v>
      </c>
      <c r="J265">
        <v>0</v>
      </c>
      <c r="K265">
        <v>0</v>
      </c>
      <c r="L265">
        <v>31.2</v>
      </c>
      <c r="M265" t="s">
        <v>1106</v>
      </c>
      <c r="N265" t="s">
        <v>881</v>
      </c>
      <c r="O265" t="s">
        <v>882</v>
      </c>
      <c r="P265">
        <v>37203</v>
      </c>
      <c r="Q265" t="s">
        <v>37</v>
      </c>
      <c r="R265" t="s">
        <v>38</v>
      </c>
      <c r="Y265" t="s">
        <v>44</v>
      </c>
    </row>
    <row r="266" spans="1:25" x14ac:dyDescent="0.25">
      <c r="A266" t="s">
        <v>49</v>
      </c>
      <c r="B266" t="s">
        <v>1107</v>
      </c>
      <c r="C266" t="s">
        <v>67</v>
      </c>
      <c r="D266" t="s">
        <v>336</v>
      </c>
      <c r="E266" t="s">
        <v>337</v>
      </c>
      <c r="F266" t="s">
        <v>336</v>
      </c>
      <c r="G266" t="s">
        <v>338</v>
      </c>
      <c r="H266" t="s">
        <v>339</v>
      </c>
      <c r="I266">
        <v>1</v>
      </c>
      <c r="J266">
        <v>0</v>
      </c>
      <c r="K266">
        <v>0</v>
      </c>
      <c r="L266">
        <v>21.1</v>
      </c>
      <c r="M266" t="s">
        <v>696</v>
      </c>
      <c r="N266" t="s">
        <v>128</v>
      </c>
      <c r="O266" t="s">
        <v>129</v>
      </c>
      <c r="P266" t="s">
        <v>1108</v>
      </c>
      <c r="Q266" t="s">
        <v>37</v>
      </c>
      <c r="R266" t="s">
        <v>38</v>
      </c>
      <c r="S266" t="s">
        <v>1109</v>
      </c>
      <c r="T266" t="s">
        <v>1110</v>
      </c>
      <c r="Y266" t="s">
        <v>44</v>
      </c>
    </row>
    <row r="267" spans="1:25" x14ac:dyDescent="0.25">
      <c r="A267" t="s">
        <v>49</v>
      </c>
      <c r="B267" t="s">
        <v>1111</v>
      </c>
      <c r="C267" t="s">
        <v>67</v>
      </c>
      <c r="D267" t="s">
        <v>336</v>
      </c>
      <c r="E267" t="s">
        <v>337</v>
      </c>
      <c r="F267" t="s">
        <v>336</v>
      </c>
      <c r="G267" t="s">
        <v>338</v>
      </c>
      <c r="H267" t="s">
        <v>339</v>
      </c>
      <c r="I267">
        <v>1</v>
      </c>
      <c r="J267">
        <v>0</v>
      </c>
      <c r="K267">
        <v>0</v>
      </c>
      <c r="L267">
        <v>27.5</v>
      </c>
      <c r="M267" t="s">
        <v>470</v>
      </c>
      <c r="N267" t="s">
        <v>123</v>
      </c>
      <c r="O267" t="s">
        <v>124</v>
      </c>
      <c r="P267">
        <v>92663</v>
      </c>
      <c r="Q267" t="s">
        <v>37</v>
      </c>
      <c r="R267" t="s">
        <v>38</v>
      </c>
      <c r="Y267" t="s">
        <v>44</v>
      </c>
    </row>
    <row r="268" spans="1:25" x14ac:dyDescent="0.25">
      <c r="A268" t="s">
        <v>49</v>
      </c>
      <c r="B268" t="s">
        <v>1112</v>
      </c>
      <c r="C268" t="s">
        <v>67</v>
      </c>
      <c r="D268" t="s">
        <v>336</v>
      </c>
      <c r="E268" t="s">
        <v>337</v>
      </c>
      <c r="F268" t="s">
        <v>336</v>
      </c>
      <c r="G268" t="s">
        <v>338</v>
      </c>
      <c r="H268" t="s">
        <v>339</v>
      </c>
      <c r="I268">
        <v>1</v>
      </c>
      <c r="J268">
        <v>0</v>
      </c>
      <c r="K268">
        <v>0</v>
      </c>
      <c r="L268">
        <v>19.2</v>
      </c>
      <c r="M268" t="s">
        <v>472</v>
      </c>
      <c r="N268" t="s">
        <v>123</v>
      </c>
      <c r="O268" t="s">
        <v>124</v>
      </c>
      <c r="P268" t="s">
        <v>1113</v>
      </c>
      <c r="Q268" t="s">
        <v>37</v>
      </c>
      <c r="R268" t="s">
        <v>38</v>
      </c>
      <c r="S268" t="s">
        <v>1114</v>
      </c>
      <c r="V268" t="s">
        <v>1115</v>
      </c>
      <c r="Y268" t="s">
        <v>44</v>
      </c>
    </row>
    <row r="269" spans="1:25" x14ac:dyDescent="0.25">
      <c r="A269" t="s">
        <v>49</v>
      </c>
      <c r="B269" t="s">
        <v>1116</v>
      </c>
      <c r="C269" t="s">
        <v>67</v>
      </c>
      <c r="D269" t="s">
        <v>336</v>
      </c>
      <c r="E269" t="s">
        <v>337</v>
      </c>
      <c r="F269" t="s">
        <v>336</v>
      </c>
      <c r="G269" t="s">
        <v>338</v>
      </c>
      <c r="H269" t="s">
        <v>339</v>
      </c>
      <c r="I269">
        <v>1</v>
      </c>
      <c r="J269">
        <v>0</v>
      </c>
      <c r="K269">
        <v>0</v>
      </c>
      <c r="L269">
        <v>21.2</v>
      </c>
      <c r="M269" t="s">
        <v>261</v>
      </c>
      <c r="N269" t="s">
        <v>182</v>
      </c>
      <c r="O269" t="s">
        <v>183</v>
      </c>
      <c r="P269" t="s">
        <v>1117</v>
      </c>
      <c r="Q269" t="s">
        <v>37</v>
      </c>
      <c r="R269" t="s">
        <v>38</v>
      </c>
      <c r="Y269" t="s">
        <v>44</v>
      </c>
    </row>
    <row r="270" spans="1:25" x14ac:dyDescent="0.25">
      <c r="A270" t="s">
        <v>49</v>
      </c>
      <c r="B270" t="s">
        <v>1118</v>
      </c>
      <c r="C270" t="s">
        <v>67</v>
      </c>
      <c r="D270" t="s">
        <v>336</v>
      </c>
      <c r="E270" t="s">
        <v>71</v>
      </c>
      <c r="F270" t="s">
        <v>336</v>
      </c>
      <c r="G270" t="s">
        <v>336</v>
      </c>
      <c r="H270" t="s">
        <v>339</v>
      </c>
      <c r="I270">
        <v>1</v>
      </c>
      <c r="J270">
        <v>0</v>
      </c>
      <c r="K270">
        <v>0</v>
      </c>
      <c r="L270">
        <v>32.799999999999997</v>
      </c>
      <c r="M270" t="s">
        <v>193</v>
      </c>
      <c r="N270" t="s">
        <v>255</v>
      </c>
      <c r="O270" t="s">
        <v>256</v>
      </c>
      <c r="Q270" t="s">
        <v>37</v>
      </c>
      <c r="R270" t="s">
        <v>38</v>
      </c>
      <c r="Y270" t="s">
        <v>44</v>
      </c>
    </row>
    <row r="271" spans="1:25" x14ac:dyDescent="0.25">
      <c r="A271" t="s">
        <v>49</v>
      </c>
      <c r="B271" t="s">
        <v>1119</v>
      </c>
      <c r="C271" t="s">
        <v>67</v>
      </c>
      <c r="D271" t="s">
        <v>336</v>
      </c>
      <c r="E271" t="s">
        <v>337</v>
      </c>
      <c r="F271" t="s">
        <v>336</v>
      </c>
      <c r="G271" t="s">
        <v>338</v>
      </c>
      <c r="H271" t="s">
        <v>339</v>
      </c>
      <c r="I271">
        <v>1</v>
      </c>
      <c r="J271">
        <v>0</v>
      </c>
      <c r="K271">
        <v>0</v>
      </c>
      <c r="L271">
        <v>21.5</v>
      </c>
      <c r="M271" t="s">
        <v>1120</v>
      </c>
      <c r="N271" t="s">
        <v>277</v>
      </c>
      <c r="O271" t="s">
        <v>278</v>
      </c>
      <c r="P271">
        <v>81657</v>
      </c>
      <c r="Q271" t="s">
        <v>37</v>
      </c>
      <c r="R271" t="s">
        <v>38</v>
      </c>
      <c r="Y271" t="s">
        <v>44</v>
      </c>
    </row>
    <row r="272" spans="1:25" x14ac:dyDescent="0.25">
      <c r="A272" t="s">
        <v>65</v>
      </c>
      <c r="B272" t="s">
        <v>1121</v>
      </c>
      <c r="C272" t="s">
        <v>67</v>
      </c>
      <c r="D272" t="s">
        <v>336</v>
      </c>
      <c r="E272" t="s">
        <v>379</v>
      </c>
      <c r="F272" t="s">
        <v>336</v>
      </c>
      <c r="G272" t="s">
        <v>380</v>
      </c>
      <c r="I272">
        <v>2</v>
      </c>
      <c r="J272" t="s">
        <v>71</v>
      </c>
      <c r="K272" t="s">
        <v>71</v>
      </c>
      <c r="L272">
        <v>0</v>
      </c>
      <c r="M272" t="s">
        <v>1122</v>
      </c>
      <c r="P272">
        <v>111</v>
      </c>
      <c r="Q272" t="s">
        <v>1123</v>
      </c>
      <c r="R272" t="s">
        <v>439</v>
      </c>
      <c r="S272" t="s">
        <v>1124</v>
      </c>
      <c r="V272" t="s">
        <v>1125</v>
      </c>
      <c r="W272">
        <v>1959</v>
      </c>
      <c r="X272" t="s">
        <v>78</v>
      </c>
      <c r="Y272" t="s">
        <v>44</v>
      </c>
    </row>
    <row r="273" spans="1:25" x14ac:dyDescent="0.25">
      <c r="A273" t="s">
        <v>65</v>
      </c>
      <c r="B273" t="s">
        <v>1126</v>
      </c>
      <c r="C273" t="s">
        <v>67</v>
      </c>
      <c r="D273" t="s">
        <v>336</v>
      </c>
      <c r="E273" t="s">
        <v>379</v>
      </c>
      <c r="F273" t="s">
        <v>336</v>
      </c>
      <c r="G273" t="s">
        <v>380</v>
      </c>
      <c r="I273">
        <v>1</v>
      </c>
      <c r="J273" t="s">
        <v>71</v>
      </c>
      <c r="K273" t="s">
        <v>71</v>
      </c>
      <c r="L273">
        <v>0</v>
      </c>
      <c r="M273" t="s">
        <v>1127</v>
      </c>
      <c r="P273" t="s">
        <v>1128</v>
      </c>
      <c r="Q273" t="s">
        <v>1129</v>
      </c>
      <c r="R273" t="s">
        <v>358</v>
      </c>
      <c r="S273" t="s">
        <v>1130</v>
      </c>
      <c r="V273" t="s">
        <v>1131</v>
      </c>
      <c r="X273" t="s">
        <v>78</v>
      </c>
      <c r="Y273" t="s">
        <v>44</v>
      </c>
    </row>
    <row r="274" spans="1:25" x14ac:dyDescent="0.25">
      <c r="A274" t="s">
        <v>49</v>
      </c>
      <c r="B274" t="s">
        <v>1132</v>
      </c>
      <c r="C274" t="s">
        <v>67</v>
      </c>
      <c r="D274" t="s">
        <v>336</v>
      </c>
      <c r="E274" t="s">
        <v>337</v>
      </c>
      <c r="F274" t="s">
        <v>336</v>
      </c>
      <c r="G274" t="s">
        <v>338</v>
      </c>
      <c r="H274" t="s">
        <v>339</v>
      </c>
      <c r="I274">
        <v>3</v>
      </c>
      <c r="J274">
        <v>0</v>
      </c>
      <c r="K274">
        <v>0</v>
      </c>
      <c r="L274">
        <v>21.4</v>
      </c>
      <c r="M274" t="s">
        <v>193</v>
      </c>
      <c r="Q274" t="s">
        <v>1133</v>
      </c>
      <c r="R274" t="s">
        <v>383</v>
      </c>
      <c r="Y274" t="s">
        <v>44</v>
      </c>
    </row>
    <row r="275" spans="1:25" x14ac:dyDescent="0.25">
      <c r="A275" t="s">
        <v>49</v>
      </c>
      <c r="B275" t="s">
        <v>1132</v>
      </c>
      <c r="C275" t="s">
        <v>67</v>
      </c>
      <c r="D275" t="s">
        <v>336</v>
      </c>
      <c r="E275" t="s">
        <v>71</v>
      </c>
      <c r="F275" t="s">
        <v>336</v>
      </c>
      <c r="G275" t="s">
        <v>336</v>
      </c>
      <c r="H275" t="s">
        <v>339</v>
      </c>
      <c r="I275">
        <v>2</v>
      </c>
      <c r="J275">
        <v>0</v>
      </c>
      <c r="K275">
        <v>0</v>
      </c>
      <c r="L275">
        <v>32.4</v>
      </c>
      <c r="M275" t="s">
        <v>193</v>
      </c>
      <c r="Q275" t="s">
        <v>1133</v>
      </c>
      <c r="R275" t="s">
        <v>383</v>
      </c>
      <c r="Y275" t="s">
        <v>44</v>
      </c>
    </row>
    <row r="276" spans="1:25" x14ac:dyDescent="0.25">
      <c r="A276" t="s">
        <v>49</v>
      </c>
      <c r="B276" t="s">
        <v>1134</v>
      </c>
      <c r="C276" t="s">
        <v>67</v>
      </c>
      <c r="D276" t="s">
        <v>336</v>
      </c>
      <c r="E276" t="s">
        <v>337</v>
      </c>
      <c r="F276" t="s">
        <v>336</v>
      </c>
      <c r="G276" t="s">
        <v>338</v>
      </c>
      <c r="H276" t="s">
        <v>339</v>
      </c>
      <c r="I276">
        <v>1</v>
      </c>
      <c r="J276">
        <v>0</v>
      </c>
      <c r="K276">
        <v>0</v>
      </c>
      <c r="L276">
        <v>19.399999999999999</v>
      </c>
      <c r="M276" t="s">
        <v>470</v>
      </c>
      <c r="N276" t="s">
        <v>123</v>
      </c>
      <c r="O276" t="s">
        <v>124</v>
      </c>
      <c r="P276" t="s">
        <v>1135</v>
      </c>
      <c r="Q276" t="s">
        <v>37</v>
      </c>
      <c r="R276" t="s">
        <v>38</v>
      </c>
      <c r="Y276" t="s">
        <v>44</v>
      </c>
    </row>
    <row r="277" spans="1:25" x14ac:dyDescent="0.25">
      <c r="A277" t="s">
        <v>49</v>
      </c>
      <c r="B277" t="s">
        <v>1136</v>
      </c>
      <c r="C277" t="s">
        <v>67</v>
      </c>
      <c r="D277" t="s">
        <v>336</v>
      </c>
      <c r="E277" t="s">
        <v>379</v>
      </c>
      <c r="F277" t="s">
        <v>336</v>
      </c>
      <c r="G277" t="s">
        <v>380</v>
      </c>
      <c r="H277" t="s">
        <v>339</v>
      </c>
      <c r="I277">
        <v>1</v>
      </c>
      <c r="J277">
        <v>0</v>
      </c>
      <c r="K277">
        <v>0</v>
      </c>
      <c r="L277">
        <v>18.2</v>
      </c>
      <c r="M277" t="s">
        <v>426</v>
      </c>
      <c r="N277" t="s">
        <v>35</v>
      </c>
      <c r="O277" t="s">
        <v>36</v>
      </c>
      <c r="P277">
        <v>34102</v>
      </c>
      <c r="Q277" t="s">
        <v>37</v>
      </c>
      <c r="R277" t="s">
        <v>38</v>
      </c>
      <c r="Y277" t="s">
        <v>44</v>
      </c>
    </row>
    <row r="278" spans="1:25" x14ac:dyDescent="0.25">
      <c r="A278" t="s">
        <v>49</v>
      </c>
      <c r="B278" t="s">
        <v>1137</v>
      </c>
      <c r="C278" t="s">
        <v>67</v>
      </c>
      <c r="D278" t="s">
        <v>336</v>
      </c>
      <c r="E278" t="s">
        <v>337</v>
      </c>
      <c r="F278" t="s">
        <v>336</v>
      </c>
      <c r="G278" t="s">
        <v>338</v>
      </c>
      <c r="H278" t="s">
        <v>339</v>
      </c>
      <c r="I278">
        <v>1</v>
      </c>
      <c r="J278">
        <v>0</v>
      </c>
      <c r="K278">
        <v>0</v>
      </c>
      <c r="L278">
        <v>21.7</v>
      </c>
      <c r="M278" t="s">
        <v>281</v>
      </c>
      <c r="N278" t="s">
        <v>151</v>
      </c>
      <c r="O278" t="s">
        <v>152</v>
      </c>
      <c r="P278">
        <v>30339</v>
      </c>
      <c r="Q278" t="s">
        <v>37</v>
      </c>
      <c r="R278" t="s">
        <v>38</v>
      </c>
      <c r="Y278" t="s">
        <v>44</v>
      </c>
    </row>
    <row r="279" spans="1:25" x14ac:dyDescent="0.25">
      <c r="A279" t="s">
        <v>49</v>
      </c>
      <c r="B279" t="s">
        <v>1138</v>
      </c>
      <c r="C279" t="s">
        <v>67</v>
      </c>
      <c r="D279" t="s">
        <v>336</v>
      </c>
      <c r="E279" t="s">
        <v>71</v>
      </c>
      <c r="F279" t="s">
        <v>336</v>
      </c>
      <c r="G279" t="s">
        <v>336</v>
      </c>
      <c r="H279" t="s">
        <v>339</v>
      </c>
      <c r="I279">
        <v>1</v>
      </c>
      <c r="J279">
        <v>0</v>
      </c>
      <c r="K279">
        <v>0</v>
      </c>
      <c r="L279">
        <v>32.9</v>
      </c>
      <c r="M279" t="s">
        <v>1139</v>
      </c>
      <c r="N279" t="s">
        <v>128</v>
      </c>
      <c r="O279" t="s">
        <v>129</v>
      </c>
      <c r="P279" t="s">
        <v>1140</v>
      </c>
      <c r="Q279" t="s">
        <v>37</v>
      </c>
      <c r="R279" t="s">
        <v>38</v>
      </c>
      <c r="Y279" t="s">
        <v>44</v>
      </c>
    </row>
    <row r="280" spans="1:25" x14ac:dyDescent="0.25">
      <c r="A280" t="s">
        <v>49</v>
      </c>
      <c r="B280" t="s">
        <v>1141</v>
      </c>
      <c r="C280" t="s">
        <v>67</v>
      </c>
      <c r="D280" t="s">
        <v>336</v>
      </c>
      <c r="E280" t="s">
        <v>71</v>
      </c>
      <c r="F280" t="s">
        <v>336</v>
      </c>
      <c r="G280" t="s">
        <v>336</v>
      </c>
      <c r="H280" t="s">
        <v>339</v>
      </c>
      <c r="I280">
        <v>1</v>
      </c>
      <c r="J280">
        <v>0</v>
      </c>
      <c r="K280">
        <v>0</v>
      </c>
      <c r="L280">
        <v>30.7</v>
      </c>
      <c r="M280" t="s">
        <v>1142</v>
      </c>
      <c r="N280" t="s">
        <v>123</v>
      </c>
      <c r="O280" t="s">
        <v>124</v>
      </c>
      <c r="P280" t="s">
        <v>1143</v>
      </c>
      <c r="Q280" t="s">
        <v>37</v>
      </c>
      <c r="R280" t="s">
        <v>38</v>
      </c>
      <c r="Y280" t="s">
        <v>44</v>
      </c>
    </row>
    <row r="281" spans="1:25" x14ac:dyDescent="0.25">
      <c r="A281" t="s">
        <v>49</v>
      </c>
      <c r="B281" t="s">
        <v>1144</v>
      </c>
      <c r="C281" t="s">
        <v>67</v>
      </c>
      <c r="D281" t="s">
        <v>336</v>
      </c>
      <c r="E281" t="s">
        <v>337</v>
      </c>
      <c r="F281" t="s">
        <v>336</v>
      </c>
      <c r="G281" t="s">
        <v>338</v>
      </c>
      <c r="H281" t="s">
        <v>339</v>
      </c>
      <c r="I281">
        <v>1</v>
      </c>
      <c r="J281">
        <v>0</v>
      </c>
      <c r="K281">
        <v>0</v>
      </c>
      <c r="L281">
        <v>22.2</v>
      </c>
      <c r="M281" t="s">
        <v>902</v>
      </c>
      <c r="N281" t="s">
        <v>115</v>
      </c>
      <c r="O281" t="s">
        <v>116</v>
      </c>
      <c r="P281" t="s">
        <v>1145</v>
      </c>
      <c r="Q281" t="s">
        <v>37</v>
      </c>
      <c r="R281" t="s">
        <v>38</v>
      </c>
      <c r="Y281" t="s">
        <v>44</v>
      </c>
    </row>
    <row r="282" spans="1:25" x14ac:dyDescent="0.25">
      <c r="A282" t="s">
        <v>49</v>
      </c>
      <c r="B282" t="s">
        <v>1146</v>
      </c>
      <c r="C282" t="s">
        <v>67</v>
      </c>
      <c r="D282" t="s">
        <v>336</v>
      </c>
      <c r="E282" t="s">
        <v>337</v>
      </c>
      <c r="F282" t="s">
        <v>336</v>
      </c>
      <c r="G282" t="s">
        <v>338</v>
      </c>
      <c r="H282" t="s">
        <v>339</v>
      </c>
      <c r="I282">
        <v>1</v>
      </c>
      <c r="J282">
        <v>0</v>
      </c>
      <c r="K282">
        <v>0</v>
      </c>
      <c r="L282">
        <v>22.6</v>
      </c>
      <c r="M282" t="s">
        <v>1147</v>
      </c>
      <c r="N282" t="s">
        <v>123</v>
      </c>
      <c r="O282" t="s">
        <v>124</v>
      </c>
      <c r="P282">
        <v>92625</v>
      </c>
      <c r="Q282" t="s">
        <v>37</v>
      </c>
      <c r="R282" t="s">
        <v>38</v>
      </c>
      <c r="Y282" t="s">
        <v>44</v>
      </c>
    </row>
    <row r="283" spans="1:25" x14ac:dyDescent="0.25">
      <c r="A283" t="s">
        <v>49</v>
      </c>
      <c r="B283" t="s">
        <v>1148</v>
      </c>
      <c r="C283" t="s">
        <v>67</v>
      </c>
      <c r="D283" t="s">
        <v>336</v>
      </c>
      <c r="E283" t="s">
        <v>343</v>
      </c>
      <c r="F283" t="s">
        <v>336</v>
      </c>
      <c r="G283" t="s">
        <v>344</v>
      </c>
      <c r="H283" t="s">
        <v>339</v>
      </c>
      <c r="I283">
        <v>1</v>
      </c>
      <c r="J283">
        <v>0</v>
      </c>
      <c r="K283">
        <v>0</v>
      </c>
      <c r="L283">
        <v>16.100000000000001</v>
      </c>
      <c r="M283" t="s">
        <v>1149</v>
      </c>
      <c r="N283" t="s">
        <v>35</v>
      </c>
      <c r="O283" t="s">
        <v>36</v>
      </c>
      <c r="P283" t="s">
        <v>1150</v>
      </c>
      <c r="Q283" t="s">
        <v>37</v>
      </c>
      <c r="R283" t="s">
        <v>38</v>
      </c>
      <c r="S283" t="s">
        <v>1151</v>
      </c>
      <c r="V283" t="s">
        <v>1152</v>
      </c>
      <c r="Y283" t="s">
        <v>44</v>
      </c>
    </row>
    <row r="284" spans="1:25" x14ac:dyDescent="0.25">
      <c r="A284" t="s">
        <v>49</v>
      </c>
      <c r="B284" t="s">
        <v>1153</v>
      </c>
      <c r="C284" t="s">
        <v>67</v>
      </c>
      <c r="D284" t="s">
        <v>336</v>
      </c>
      <c r="E284" t="s">
        <v>337</v>
      </c>
      <c r="F284" t="s">
        <v>336</v>
      </c>
      <c r="G284" t="s">
        <v>338</v>
      </c>
      <c r="H284" t="s">
        <v>339</v>
      </c>
      <c r="I284">
        <v>1</v>
      </c>
      <c r="J284">
        <v>0</v>
      </c>
      <c r="K284">
        <v>0</v>
      </c>
      <c r="L284">
        <v>28.7</v>
      </c>
      <c r="M284" t="s">
        <v>472</v>
      </c>
      <c r="N284" t="s">
        <v>123</v>
      </c>
      <c r="O284" t="s">
        <v>124</v>
      </c>
      <c r="P284">
        <v>90036</v>
      </c>
      <c r="Q284" t="s">
        <v>37</v>
      </c>
      <c r="R284" t="s">
        <v>38</v>
      </c>
      <c r="S284" t="s">
        <v>1154</v>
      </c>
      <c r="U284" t="s">
        <v>1155</v>
      </c>
      <c r="V284" t="s">
        <v>1156</v>
      </c>
      <c r="Y284" t="s">
        <v>44</v>
      </c>
    </row>
    <row r="285" spans="1:25" x14ac:dyDescent="0.25">
      <c r="A285" t="s">
        <v>49</v>
      </c>
      <c r="B285" t="s">
        <v>1157</v>
      </c>
      <c r="C285" t="s">
        <v>67</v>
      </c>
      <c r="D285" t="s">
        <v>336</v>
      </c>
      <c r="E285" t="s">
        <v>337</v>
      </c>
      <c r="F285" t="s">
        <v>336</v>
      </c>
      <c r="G285" t="s">
        <v>338</v>
      </c>
      <c r="H285" t="s">
        <v>339</v>
      </c>
      <c r="I285">
        <v>1</v>
      </c>
      <c r="J285">
        <v>0</v>
      </c>
      <c r="K285">
        <v>0</v>
      </c>
      <c r="L285">
        <v>20.3</v>
      </c>
      <c r="M285" t="s">
        <v>197</v>
      </c>
      <c r="N285" t="s">
        <v>197</v>
      </c>
      <c r="O285" t="s">
        <v>198</v>
      </c>
      <c r="P285">
        <v>10065</v>
      </c>
      <c r="Q285" t="s">
        <v>37</v>
      </c>
      <c r="R285" t="s">
        <v>38</v>
      </c>
      <c r="Y285" t="s">
        <v>44</v>
      </c>
    </row>
    <row r="286" spans="1:25" x14ac:dyDescent="0.25">
      <c r="A286" t="s">
        <v>49</v>
      </c>
      <c r="B286" t="s">
        <v>1158</v>
      </c>
      <c r="C286" t="s">
        <v>67</v>
      </c>
      <c r="D286" t="s">
        <v>336</v>
      </c>
      <c r="E286" t="s">
        <v>337</v>
      </c>
      <c r="F286" t="s">
        <v>336</v>
      </c>
      <c r="G286" t="s">
        <v>338</v>
      </c>
      <c r="H286" t="s">
        <v>339</v>
      </c>
      <c r="I286">
        <v>1</v>
      </c>
      <c r="J286">
        <v>0</v>
      </c>
      <c r="K286">
        <v>0</v>
      </c>
      <c r="L286">
        <v>19</v>
      </c>
      <c r="M286" t="s">
        <v>1159</v>
      </c>
      <c r="N286" t="s">
        <v>351</v>
      </c>
      <c r="O286" t="s">
        <v>352</v>
      </c>
      <c r="P286" t="s">
        <v>1160</v>
      </c>
      <c r="Q286" t="s">
        <v>37</v>
      </c>
      <c r="R286" t="s">
        <v>38</v>
      </c>
      <c r="Y286" t="s">
        <v>44</v>
      </c>
    </row>
    <row r="287" spans="1:25" x14ac:dyDescent="0.25">
      <c r="A287" t="s">
        <v>49</v>
      </c>
      <c r="B287" t="s">
        <v>1161</v>
      </c>
      <c r="C287" t="s">
        <v>67</v>
      </c>
      <c r="D287" t="s">
        <v>336</v>
      </c>
      <c r="E287" t="s">
        <v>337</v>
      </c>
      <c r="F287" t="s">
        <v>336</v>
      </c>
      <c r="G287" t="s">
        <v>338</v>
      </c>
      <c r="H287" t="s">
        <v>339</v>
      </c>
      <c r="I287">
        <v>1</v>
      </c>
      <c r="J287">
        <v>0</v>
      </c>
      <c r="K287">
        <v>0</v>
      </c>
      <c r="L287">
        <v>27.2</v>
      </c>
      <c r="M287" t="s">
        <v>1162</v>
      </c>
      <c r="N287" t="s">
        <v>555</v>
      </c>
      <c r="O287" t="s">
        <v>556</v>
      </c>
      <c r="P287">
        <v>29483</v>
      </c>
      <c r="Q287" t="s">
        <v>37</v>
      </c>
      <c r="R287" t="s">
        <v>38</v>
      </c>
      <c r="S287" t="s">
        <v>1163</v>
      </c>
      <c r="U287" t="s">
        <v>1164</v>
      </c>
      <c r="V287" t="s">
        <v>1165</v>
      </c>
      <c r="Y287" t="s">
        <v>44</v>
      </c>
    </row>
    <row r="288" spans="1:25" x14ac:dyDescent="0.25">
      <c r="A288" t="s">
        <v>49</v>
      </c>
      <c r="B288" t="s">
        <v>1166</v>
      </c>
      <c r="C288" t="s">
        <v>67</v>
      </c>
      <c r="D288" t="s">
        <v>336</v>
      </c>
      <c r="E288" t="s">
        <v>337</v>
      </c>
      <c r="F288" t="s">
        <v>336</v>
      </c>
      <c r="G288" t="s">
        <v>338</v>
      </c>
      <c r="H288" t="s">
        <v>339</v>
      </c>
      <c r="I288">
        <v>1</v>
      </c>
      <c r="J288">
        <v>0</v>
      </c>
      <c r="K288">
        <v>0</v>
      </c>
      <c r="L288">
        <v>23</v>
      </c>
      <c r="M288" t="s">
        <v>789</v>
      </c>
      <c r="N288" t="s">
        <v>35</v>
      </c>
      <c r="O288" t="s">
        <v>36</v>
      </c>
      <c r="P288" t="s">
        <v>1167</v>
      </c>
      <c r="Q288" t="s">
        <v>37</v>
      </c>
      <c r="R288" t="s">
        <v>38</v>
      </c>
      <c r="Y288" t="s">
        <v>44</v>
      </c>
    </row>
    <row r="289" spans="1:25" x14ac:dyDescent="0.25">
      <c r="A289" t="s">
        <v>49</v>
      </c>
      <c r="B289" t="s">
        <v>1168</v>
      </c>
      <c r="C289" t="s">
        <v>67</v>
      </c>
      <c r="D289" t="s">
        <v>336</v>
      </c>
      <c r="E289" t="s">
        <v>379</v>
      </c>
      <c r="F289" t="s">
        <v>336</v>
      </c>
      <c r="G289" t="s">
        <v>380</v>
      </c>
      <c r="H289" t="s">
        <v>339</v>
      </c>
      <c r="I289">
        <v>1</v>
      </c>
      <c r="J289">
        <v>0</v>
      </c>
      <c r="K289">
        <v>0</v>
      </c>
      <c r="L289">
        <v>17.899999999999999</v>
      </c>
      <c r="M289" t="s">
        <v>127</v>
      </c>
      <c r="N289" t="s">
        <v>128</v>
      </c>
      <c r="O289" t="s">
        <v>129</v>
      </c>
      <c r="P289" t="s">
        <v>1169</v>
      </c>
      <c r="Q289" t="s">
        <v>37</v>
      </c>
      <c r="R289" t="s">
        <v>38</v>
      </c>
      <c r="S289" t="s">
        <v>1170</v>
      </c>
      <c r="U289" t="s">
        <v>1171</v>
      </c>
      <c r="V289" t="s">
        <v>1172</v>
      </c>
      <c r="Y289" t="s">
        <v>44</v>
      </c>
    </row>
    <row r="290" spans="1:25" x14ac:dyDescent="0.25">
      <c r="A290" t="s">
        <v>49</v>
      </c>
      <c r="B290" t="s">
        <v>1173</v>
      </c>
      <c r="C290" t="s">
        <v>67</v>
      </c>
      <c r="D290" t="s">
        <v>336</v>
      </c>
      <c r="E290" t="s">
        <v>337</v>
      </c>
      <c r="F290" t="s">
        <v>336</v>
      </c>
      <c r="G290" t="s">
        <v>338</v>
      </c>
      <c r="H290" t="s">
        <v>339</v>
      </c>
      <c r="I290">
        <v>1</v>
      </c>
      <c r="J290">
        <v>0</v>
      </c>
      <c r="K290">
        <v>0</v>
      </c>
      <c r="L290">
        <v>20.7</v>
      </c>
      <c r="M290" t="s">
        <v>1174</v>
      </c>
      <c r="N290" t="s">
        <v>1175</v>
      </c>
      <c r="O290" t="s">
        <v>1176</v>
      </c>
      <c r="P290">
        <v>72917</v>
      </c>
      <c r="Q290" t="s">
        <v>37</v>
      </c>
      <c r="R290" t="s">
        <v>38</v>
      </c>
      <c r="Y290" t="s">
        <v>44</v>
      </c>
    </row>
    <row r="291" spans="1:25" x14ac:dyDescent="0.25">
      <c r="A291" t="s">
        <v>49</v>
      </c>
      <c r="B291" t="s">
        <v>1177</v>
      </c>
      <c r="C291" t="s">
        <v>67</v>
      </c>
      <c r="D291" t="s">
        <v>336</v>
      </c>
      <c r="E291" t="s">
        <v>71</v>
      </c>
      <c r="F291" t="s">
        <v>336</v>
      </c>
      <c r="G291" t="s">
        <v>336</v>
      </c>
      <c r="H291" t="s">
        <v>339</v>
      </c>
      <c r="I291">
        <v>1</v>
      </c>
      <c r="J291">
        <v>0</v>
      </c>
      <c r="K291">
        <v>0</v>
      </c>
      <c r="L291">
        <v>28.7</v>
      </c>
      <c r="M291" t="s">
        <v>193</v>
      </c>
      <c r="Q291" t="s">
        <v>37</v>
      </c>
      <c r="R291" t="s">
        <v>38</v>
      </c>
      <c r="Y291" t="s">
        <v>44</v>
      </c>
    </row>
    <row r="292" spans="1:25" x14ac:dyDescent="0.25">
      <c r="A292" t="s">
        <v>26</v>
      </c>
      <c r="B292" t="s">
        <v>1178</v>
      </c>
      <c r="C292" t="s">
        <v>67</v>
      </c>
      <c r="D292" t="s">
        <v>336</v>
      </c>
      <c r="E292" t="s">
        <v>337</v>
      </c>
      <c r="F292" t="s">
        <v>336</v>
      </c>
      <c r="G292" t="s">
        <v>338</v>
      </c>
      <c r="H292" t="s">
        <v>339</v>
      </c>
      <c r="I292">
        <v>1</v>
      </c>
      <c r="J292">
        <v>0</v>
      </c>
      <c r="K292">
        <v>0</v>
      </c>
      <c r="L292">
        <v>19.7</v>
      </c>
      <c r="M292" t="s">
        <v>1179</v>
      </c>
      <c r="N292" t="s">
        <v>1180</v>
      </c>
      <c r="O292" t="s">
        <v>1181</v>
      </c>
      <c r="P292" t="s">
        <v>1182</v>
      </c>
      <c r="Q292" t="s">
        <v>432</v>
      </c>
      <c r="R292" t="s">
        <v>38</v>
      </c>
      <c r="S292" t="s">
        <v>1183</v>
      </c>
      <c r="T292" t="s">
        <v>1184</v>
      </c>
      <c r="U292" t="s">
        <v>1185</v>
      </c>
      <c r="V292" t="s">
        <v>1186</v>
      </c>
      <c r="W292">
        <v>1986</v>
      </c>
      <c r="X292" t="s">
        <v>1187</v>
      </c>
      <c r="Y292" t="s">
        <v>541</v>
      </c>
    </row>
    <row r="293" spans="1:25" x14ac:dyDescent="0.25">
      <c r="A293" t="s">
        <v>49</v>
      </c>
      <c r="B293" t="s">
        <v>1188</v>
      </c>
      <c r="C293" t="s">
        <v>67</v>
      </c>
      <c r="D293" t="s">
        <v>336</v>
      </c>
      <c r="E293" t="s">
        <v>337</v>
      </c>
      <c r="F293" t="s">
        <v>336</v>
      </c>
      <c r="G293" t="s">
        <v>338</v>
      </c>
      <c r="H293" t="s">
        <v>339</v>
      </c>
      <c r="I293">
        <v>1</v>
      </c>
      <c r="J293">
        <v>0</v>
      </c>
      <c r="K293">
        <v>0</v>
      </c>
      <c r="L293">
        <v>21.8</v>
      </c>
      <c r="M293" t="s">
        <v>193</v>
      </c>
      <c r="Q293" t="s">
        <v>37</v>
      </c>
      <c r="R293" t="s">
        <v>38</v>
      </c>
      <c r="Y293" t="s">
        <v>44</v>
      </c>
    </row>
    <row r="294" spans="1:25" x14ac:dyDescent="0.25">
      <c r="A294" t="s">
        <v>49</v>
      </c>
      <c r="B294" t="s">
        <v>1189</v>
      </c>
      <c r="C294" t="s">
        <v>67</v>
      </c>
      <c r="D294" t="s">
        <v>336</v>
      </c>
      <c r="E294" t="s">
        <v>337</v>
      </c>
      <c r="F294" t="s">
        <v>336</v>
      </c>
      <c r="G294" t="s">
        <v>338</v>
      </c>
      <c r="H294" t="s">
        <v>339</v>
      </c>
      <c r="I294">
        <v>1</v>
      </c>
      <c r="J294">
        <v>0</v>
      </c>
      <c r="K294">
        <v>0</v>
      </c>
      <c r="L294">
        <v>18.7</v>
      </c>
      <c r="M294" t="s">
        <v>1190</v>
      </c>
      <c r="N294" t="s">
        <v>123</v>
      </c>
      <c r="O294" t="s">
        <v>124</v>
      </c>
      <c r="P294">
        <v>92115</v>
      </c>
      <c r="Q294" t="s">
        <v>37</v>
      </c>
      <c r="R294" t="s">
        <v>38</v>
      </c>
      <c r="Y294" t="s">
        <v>44</v>
      </c>
    </row>
    <row r="295" spans="1:25" x14ac:dyDescent="0.25">
      <c r="A295" t="s">
        <v>49</v>
      </c>
      <c r="B295" t="s">
        <v>1191</v>
      </c>
      <c r="C295" t="s">
        <v>67</v>
      </c>
      <c r="D295" t="s">
        <v>336</v>
      </c>
      <c r="E295" t="s">
        <v>337</v>
      </c>
      <c r="F295" t="s">
        <v>336</v>
      </c>
      <c r="G295" t="s">
        <v>338</v>
      </c>
      <c r="H295" t="s">
        <v>339</v>
      </c>
      <c r="I295">
        <v>1</v>
      </c>
      <c r="J295">
        <v>0</v>
      </c>
      <c r="K295">
        <v>0</v>
      </c>
      <c r="L295">
        <v>26.2</v>
      </c>
      <c r="M295" t="s">
        <v>1192</v>
      </c>
      <c r="Q295" t="s">
        <v>1193</v>
      </c>
      <c r="R295" t="s">
        <v>211</v>
      </c>
      <c r="Y295" t="s">
        <v>44</v>
      </c>
    </row>
    <row r="296" spans="1:25" x14ac:dyDescent="0.25">
      <c r="A296" t="s">
        <v>49</v>
      </c>
      <c r="B296" t="s">
        <v>1194</v>
      </c>
      <c r="C296" t="s">
        <v>67</v>
      </c>
      <c r="D296" t="s">
        <v>336</v>
      </c>
      <c r="E296" t="s">
        <v>337</v>
      </c>
      <c r="F296" t="s">
        <v>336</v>
      </c>
      <c r="G296" t="s">
        <v>338</v>
      </c>
      <c r="H296" t="s">
        <v>339</v>
      </c>
      <c r="I296">
        <v>1</v>
      </c>
      <c r="J296">
        <v>0</v>
      </c>
      <c r="K296">
        <v>0</v>
      </c>
      <c r="L296">
        <v>22.2</v>
      </c>
      <c r="M296" t="s">
        <v>193</v>
      </c>
      <c r="N296" t="s">
        <v>123</v>
      </c>
      <c r="O296" t="s">
        <v>124</v>
      </c>
      <c r="Q296" t="s">
        <v>37</v>
      </c>
      <c r="R296" t="s">
        <v>38</v>
      </c>
      <c r="Y296" t="s">
        <v>44</v>
      </c>
    </row>
    <row r="297" spans="1:25" x14ac:dyDescent="0.25">
      <c r="A297" t="s">
        <v>49</v>
      </c>
      <c r="B297" t="s">
        <v>1195</v>
      </c>
      <c r="C297" t="s">
        <v>67</v>
      </c>
      <c r="D297" t="s">
        <v>336</v>
      </c>
      <c r="E297" t="s">
        <v>337</v>
      </c>
      <c r="F297" t="s">
        <v>336</v>
      </c>
      <c r="G297" t="s">
        <v>338</v>
      </c>
      <c r="H297" t="s">
        <v>339</v>
      </c>
      <c r="I297">
        <v>1</v>
      </c>
      <c r="J297">
        <v>0</v>
      </c>
      <c r="K297">
        <v>0</v>
      </c>
      <c r="L297">
        <v>21.3</v>
      </c>
      <c r="M297" t="s">
        <v>127</v>
      </c>
      <c r="O297" t="s">
        <v>1196</v>
      </c>
      <c r="P297">
        <v>77056</v>
      </c>
      <c r="Q297" t="s">
        <v>37</v>
      </c>
      <c r="R297" t="s">
        <v>38</v>
      </c>
      <c r="Y297" t="s">
        <v>44</v>
      </c>
    </row>
    <row r="298" spans="1:25" x14ac:dyDescent="0.25">
      <c r="A298" t="s">
        <v>49</v>
      </c>
      <c r="B298" t="s">
        <v>1197</v>
      </c>
      <c r="C298" t="s">
        <v>67</v>
      </c>
      <c r="D298" t="s">
        <v>336</v>
      </c>
      <c r="E298" t="s">
        <v>71</v>
      </c>
      <c r="F298" t="s">
        <v>336</v>
      </c>
      <c r="G298" t="s">
        <v>336</v>
      </c>
      <c r="H298" t="s">
        <v>339</v>
      </c>
      <c r="I298">
        <v>1</v>
      </c>
      <c r="J298">
        <v>0</v>
      </c>
      <c r="K298">
        <v>0</v>
      </c>
      <c r="L298">
        <v>31.7</v>
      </c>
      <c r="M298" t="s">
        <v>1198</v>
      </c>
      <c r="N298" t="s">
        <v>123</v>
      </c>
      <c r="O298" t="s">
        <v>124</v>
      </c>
      <c r="P298" t="s">
        <v>1199</v>
      </c>
      <c r="Q298" t="s">
        <v>37</v>
      </c>
      <c r="R298" t="s">
        <v>38</v>
      </c>
      <c r="Y298" t="s">
        <v>44</v>
      </c>
    </row>
    <row r="299" spans="1:25" x14ac:dyDescent="0.25">
      <c r="A299" t="s">
        <v>49</v>
      </c>
      <c r="B299" t="s">
        <v>293</v>
      </c>
      <c r="C299" t="s">
        <v>67</v>
      </c>
      <c r="D299" t="s">
        <v>336</v>
      </c>
      <c r="E299" t="s">
        <v>337</v>
      </c>
      <c r="F299" t="s">
        <v>336</v>
      </c>
      <c r="G299" t="s">
        <v>338</v>
      </c>
      <c r="H299" t="s">
        <v>339</v>
      </c>
      <c r="I299">
        <v>1</v>
      </c>
      <c r="J299">
        <v>0</v>
      </c>
      <c r="K299">
        <v>0</v>
      </c>
      <c r="L299">
        <v>19.2</v>
      </c>
      <c r="M299" t="s">
        <v>294</v>
      </c>
      <c r="N299" t="s">
        <v>123</v>
      </c>
      <c r="O299" t="s">
        <v>124</v>
      </c>
      <c r="P299" t="s">
        <v>295</v>
      </c>
      <c r="Q299" t="s">
        <v>37</v>
      </c>
      <c r="R299" t="s">
        <v>38</v>
      </c>
      <c r="S299" t="s">
        <v>296</v>
      </c>
      <c r="T299" t="s">
        <v>297</v>
      </c>
      <c r="V299" t="s">
        <v>298</v>
      </c>
      <c r="Y299" t="s">
        <v>44</v>
      </c>
    </row>
    <row r="300" spans="1:25" x14ac:dyDescent="0.25">
      <c r="A300" t="s">
        <v>49</v>
      </c>
      <c r="B300" t="s">
        <v>1200</v>
      </c>
      <c r="C300" t="s">
        <v>67</v>
      </c>
      <c r="D300" t="s">
        <v>336</v>
      </c>
      <c r="E300" t="s">
        <v>337</v>
      </c>
      <c r="F300" t="s">
        <v>336</v>
      </c>
      <c r="G300" t="s">
        <v>338</v>
      </c>
      <c r="H300" t="s">
        <v>339</v>
      </c>
      <c r="I300">
        <v>1</v>
      </c>
      <c r="J300">
        <v>0</v>
      </c>
      <c r="K300">
        <v>0</v>
      </c>
      <c r="L300">
        <v>23.1</v>
      </c>
      <c r="M300" t="s">
        <v>580</v>
      </c>
      <c r="N300" t="s">
        <v>581</v>
      </c>
      <c r="O300" t="s">
        <v>582</v>
      </c>
      <c r="P300" t="s">
        <v>1201</v>
      </c>
      <c r="Q300" t="s">
        <v>37</v>
      </c>
      <c r="R300" t="s">
        <v>38</v>
      </c>
      <c r="T300" t="s">
        <v>1202</v>
      </c>
      <c r="V300" t="s">
        <v>1203</v>
      </c>
      <c r="Y300" t="s">
        <v>44</v>
      </c>
    </row>
    <row r="301" spans="1:25" x14ac:dyDescent="0.25">
      <c r="A301" t="s">
        <v>49</v>
      </c>
      <c r="B301" t="s">
        <v>1204</v>
      </c>
      <c r="C301" t="s">
        <v>67</v>
      </c>
      <c r="D301" t="s">
        <v>336</v>
      </c>
      <c r="E301" t="s">
        <v>337</v>
      </c>
      <c r="F301" t="s">
        <v>336</v>
      </c>
      <c r="G301" t="s">
        <v>338</v>
      </c>
      <c r="H301" t="s">
        <v>339</v>
      </c>
      <c r="I301">
        <v>1</v>
      </c>
      <c r="J301">
        <v>0</v>
      </c>
      <c r="K301">
        <v>0</v>
      </c>
      <c r="L301">
        <v>29.3</v>
      </c>
      <c r="M301" t="s">
        <v>261</v>
      </c>
      <c r="N301" t="s">
        <v>182</v>
      </c>
      <c r="O301" t="s">
        <v>183</v>
      </c>
      <c r="P301">
        <v>19801</v>
      </c>
      <c r="Q301" t="s">
        <v>37</v>
      </c>
      <c r="R301" t="s">
        <v>38</v>
      </c>
      <c r="Y301" t="s">
        <v>44</v>
      </c>
    </row>
    <row r="302" spans="1:25" x14ac:dyDescent="0.25">
      <c r="A302" t="s">
        <v>49</v>
      </c>
      <c r="B302" t="s">
        <v>1205</v>
      </c>
      <c r="C302" t="s">
        <v>67</v>
      </c>
      <c r="D302" t="s">
        <v>336</v>
      </c>
      <c r="E302" t="s">
        <v>71</v>
      </c>
      <c r="F302" t="s">
        <v>336</v>
      </c>
      <c r="G302" t="s">
        <v>336</v>
      </c>
      <c r="H302" t="s">
        <v>339</v>
      </c>
      <c r="I302">
        <v>1</v>
      </c>
      <c r="J302">
        <v>0</v>
      </c>
      <c r="K302">
        <v>0</v>
      </c>
      <c r="L302">
        <v>32.1</v>
      </c>
      <c r="M302" t="s">
        <v>193</v>
      </c>
      <c r="Q302" t="s">
        <v>446</v>
      </c>
      <c r="R302" t="s">
        <v>439</v>
      </c>
      <c r="Y302" t="s">
        <v>44</v>
      </c>
    </row>
    <row r="303" spans="1:25" x14ac:dyDescent="0.25">
      <c r="A303" t="s">
        <v>65</v>
      </c>
      <c r="B303" t="s">
        <v>1206</v>
      </c>
      <c r="C303" t="s">
        <v>67</v>
      </c>
      <c r="D303" t="s">
        <v>336</v>
      </c>
      <c r="E303" t="s">
        <v>379</v>
      </c>
      <c r="F303" t="s">
        <v>336</v>
      </c>
      <c r="G303" t="s">
        <v>380</v>
      </c>
      <c r="I303">
        <v>1</v>
      </c>
      <c r="J303" t="s">
        <v>71</v>
      </c>
      <c r="K303" t="s">
        <v>71</v>
      </c>
      <c r="L303">
        <v>0</v>
      </c>
      <c r="M303" t="s">
        <v>1207</v>
      </c>
      <c r="P303">
        <v>10785</v>
      </c>
      <c r="Q303" t="s">
        <v>1208</v>
      </c>
      <c r="R303" t="s">
        <v>358</v>
      </c>
      <c r="S303" t="s">
        <v>1209</v>
      </c>
      <c r="T303">
        <f>46-8 -788-7778</f>
        <v>-8528</v>
      </c>
      <c r="U303" t="s">
        <v>1210</v>
      </c>
      <c r="V303" t="s">
        <v>1211</v>
      </c>
      <c r="X303" t="s">
        <v>78</v>
      </c>
      <c r="Y303" t="s">
        <v>44</v>
      </c>
    </row>
    <row r="304" spans="1:25" x14ac:dyDescent="0.25">
      <c r="A304" t="s">
        <v>49</v>
      </c>
      <c r="B304" t="s">
        <v>1212</v>
      </c>
      <c r="C304" t="s">
        <v>67</v>
      </c>
      <c r="D304" t="s">
        <v>336</v>
      </c>
      <c r="E304" t="s">
        <v>337</v>
      </c>
      <c r="F304" t="s">
        <v>336</v>
      </c>
      <c r="G304" t="s">
        <v>338</v>
      </c>
      <c r="H304" t="s">
        <v>339</v>
      </c>
      <c r="I304">
        <v>1</v>
      </c>
      <c r="J304">
        <v>0</v>
      </c>
      <c r="K304">
        <v>0</v>
      </c>
      <c r="L304">
        <v>24</v>
      </c>
      <c r="M304" t="s">
        <v>1213</v>
      </c>
      <c r="N304" t="s">
        <v>123</v>
      </c>
      <c r="O304" t="s">
        <v>124</v>
      </c>
      <c r="P304">
        <v>94574</v>
      </c>
      <c r="Q304" t="s">
        <v>37</v>
      </c>
      <c r="R304" t="s">
        <v>38</v>
      </c>
      <c r="S304" t="s">
        <v>1214</v>
      </c>
      <c r="Y304" t="s">
        <v>44</v>
      </c>
    </row>
    <row r="305" spans="1:25" x14ac:dyDescent="0.25">
      <c r="A305" t="s">
        <v>49</v>
      </c>
      <c r="B305" t="s">
        <v>1215</v>
      </c>
      <c r="C305" t="s">
        <v>67</v>
      </c>
      <c r="D305" t="s">
        <v>336</v>
      </c>
      <c r="E305" t="s">
        <v>337</v>
      </c>
      <c r="F305" t="s">
        <v>336</v>
      </c>
      <c r="G305" t="s">
        <v>338</v>
      </c>
      <c r="H305" t="s">
        <v>339</v>
      </c>
      <c r="I305">
        <v>1</v>
      </c>
      <c r="J305">
        <v>0</v>
      </c>
      <c r="K305">
        <v>0</v>
      </c>
      <c r="L305">
        <v>19.3</v>
      </c>
      <c r="M305" t="s">
        <v>193</v>
      </c>
      <c r="Q305" t="s">
        <v>1216</v>
      </c>
      <c r="R305" t="s">
        <v>439</v>
      </c>
      <c r="Y305" t="s">
        <v>44</v>
      </c>
    </row>
    <row r="306" spans="1:25" x14ac:dyDescent="0.25">
      <c r="A306" t="s">
        <v>49</v>
      </c>
      <c r="B306" t="s">
        <v>1217</v>
      </c>
      <c r="C306" t="s">
        <v>67</v>
      </c>
      <c r="D306" t="s">
        <v>336</v>
      </c>
      <c r="E306" t="s">
        <v>337</v>
      </c>
      <c r="F306" t="s">
        <v>336</v>
      </c>
      <c r="G306" t="s">
        <v>338</v>
      </c>
      <c r="H306" t="s">
        <v>339</v>
      </c>
      <c r="I306">
        <v>1</v>
      </c>
      <c r="J306">
        <v>0</v>
      </c>
      <c r="K306">
        <v>0</v>
      </c>
      <c r="L306">
        <v>21.9</v>
      </c>
      <c r="M306" t="s">
        <v>741</v>
      </c>
      <c r="N306" t="s">
        <v>128</v>
      </c>
      <c r="O306" t="s">
        <v>129</v>
      </c>
      <c r="P306" t="s">
        <v>1218</v>
      </c>
      <c r="Q306" t="s">
        <v>37</v>
      </c>
      <c r="R306" t="s">
        <v>38</v>
      </c>
      <c r="Y306" t="s">
        <v>44</v>
      </c>
    </row>
    <row r="307" spans="1:25" x14ac:dyDescent="0.25">
      <c r="A307" t="s">
        <v>49</v>
      </c>
      <c r="B307" t="s">
        <v>1219</v>
      </c>
      <c r="C307" t="s">
        <v>67</v>
      </c>
      <c r="D307" t="s">
        <v>336</v>
      </c>
      <c r="E307" t="s">
        <v>71</v>
      </c>
      <c r="F307" t="s">
        <v>336</v>
      </c>
      <c r="G307" t="s">
        <v>336</v>
      </c>
      <c r="H307" t="s">
        <v>339</v>
      </c>
      <c r="I307">
        <v>1</v>
      </c>
      <c r="J307">
        <v>0</v>
      </c>
      <c r="K307">
        <v>0</v>
      </c>
      <c r="L307">
        <v>33</v>
      </c>
      <c r="M307" t="s">
        <v>639</v>
      </c>
      <c r="N307" t="s">
        <v>35</v>
      </c>
      <c r="O307" t="s">
        <v>36</v>
      </c>
      <c r="P307">
        <v>33477</v>
      </c>
      <c r="Q307" t="s">
        <v>37</v>
      </c>
      <c r="R307" t="s">
        <v>38</v>
      </c>
      <c r="Y307" t="s">
        <v>44</v>
      </c>
    </row>
    <row r="308" spans="1:25" x14ac:dyDescent="0.25">
      <c r="A308" t="s">
        <v>49</v>
      </c>
      <c r="B308" t="s">
        <v>1220</v>
      </c>
      <c r="C308" t="s">
        <v>67</v>
      </c>
      <c r="D308" t="s">
        <v>336</v>
      </c>
      <c r="E308" t="s">
        <v>337</v>
      </c>
      <c r="F308" t="s">
        <v>336</v>
      </c>
      <c r="G308" t="s">
        <v>338</v>
      </c>
      <c r="H308" t="s">
        <v>339</v>
      </c>
      <c r="I308">
        <v>1</v>
      </c>
      <c r="J308">
        <v>0</v>
      </c>
      <c r="K308">
        <v>0</v>
      </c>
      <c r="L308">
        <v>21.9</v>
      </c>
      <c r="M308" t="s">
        <v>160</v>
      </c>
      <c r="N308" t="s">
        <v>123</v>
      </c>
      <c r="O308" t="s">
        <v>124</v>
      </c>
      <c r="P308" t="s">
        <v>1221</v>
      </c>
      <c r="Q308" t="s">
        <v>37</v>
      </c>
      <c r="R308" t="s">
        <v>38</v>
      </c>
      <c r="Y308" t="s">
        <v>44</v>
      </c>
    </row>
    <row r="309" spans="1:25" x14ac:dyDescent="0.25">
      <c r="A309" t="s">
        <v>49</v>
      </c>
      <c r="B309" t="s">
        <v>1222</v>
      </c>
      <c r="C309" t="s">
        <v>67</v>
      </c>
      <c r="D309" t="s">
        <v>336</v>
      </c>
      <c r="E309" t="s">
        <v>337</v>
      </c>
      <c r="F309" t="s">
        <v>336</v>
      </c>
      <c r="G309" t="s">
        <v>338</v>
      </c>
      <c r="H309" t="s">
        <v>339</v>
      </c>
      <c r="I309">
        <v>1</v>
      </c>
      <c r="J309">
        <v>0</v>
      </c>
      <c r="K309">
        <v>0</v>
      </c>
      <c r="L309">
        <v>25.3</v>
      </c>
      <c r="M309" t="s">
        <v>1223</v>
      </c>
      <c r="N309" t="s">
        <v>35</v>
      </c>
      <c r="O309" t="s">
        <v>36</v>
      </c>
      <c r="P309">
        <v>33414</v>
      </c>
      <c r="Q309" t="s">
        <v>37</v>
      </c>
      <c r="R309" t="s">
        <v>38</v>
      </c>
      <c r="Y309" t="s">
        <v>44</v>
      </c>
    </row>
    <row r="310" spans="1:25" x14ac:dyDescent="0.25">
      <c r="A310" t="s">
        <v>49</v>
      </c>
      <c r="B310" t="s">
        <v>1224</v>
      </c>
      <c r="C310" t="s">
        <v>67</v>
      </c>
      <c r="D310" t="s">
        <v>336</v>
      </c>
      <c r="E310" t="s">
        <v>337</v>
      </c>
      <c r="F310" t="s">
        <v>336</v>
      </c>
      <c r="G310" t="s">
        <v>338</v>
      </c>
      <c r="H310" t="s">
        <v>339</v>
      </c>
      <c r="I310">
        <v>1</v>
      </c>
      <c r="J310">
        <v>0</v>
      </c>
      <c r="K310">
        <v>0</v>
      </c>
      <c r="L310">
        <v>24.7</v>
      </c>
      <c r="M310" t="s">
        <v>445</v>
      </c>
      <c r="Q310" t="s">
        <v>446</v>
      </c>
      <c r="R310" t="s">
        <v>439</v>
      </c>
      <c r="Y310" t="s">
        <v>44</v>
      </c>
    </row>
    <row r="311" spans="1:25" x14ac:dyDescent="0.25">
      <c r="A311" t="s">
        <v>49</v>
      </c>
      <c r="B311" t="s">
        <v>1225</v>
      </c>
      <c r="C311" t="s">
        <v>67</v>
      </c>
      <c r="D311" t="s">
        <v>336</v>
      </c>
      <c r="E311" t="s">
        <v>71</v>
      </c>
      <c r="F311" t="s">
        <v>336</v>
      </c>
      <c r="G311" t="s">
        <v>336</v>
      </c>
      <c r="H311" t="s">
        <v>339</v>
      </c>
      <c r="I311">
        <v>1</v>
      </c>
      <c r="J311">
        <v>0</v>
      </c>
      <c r="K311">
        <v>0</v>
      </c>
      <c r="L311">
        <v>33.700000000000003</v>
      </c>
      <c r="M311" t="s">
        <v>472</v>
      </c>
      <c r="N311" t="s">
        <v>123</v>
      </c>
      <c r="O311" t="s">
        <v>124</v>
      </c>
      <c r="P311">
        <v>90017</v>
      </c>
      <c r="Q311" t="s">
        <v>37</v>
      </c>
      <c r="R311" t="s">
        <v>38</v>
      </c>
      <c r="S311" t="s">
        <v>1226</v>
      </c>
      <c r="T311" t="s">
        <v>1227</v>
      </c>
      <c r="V311" t="s">
        <v>1228</v>
      </c>
      <c r="Y311" t="s">
        <v>44</v>
      </c>
    </row>
    <row r="312" spans="1:25" x14ac:dyDescent="0.25">
      <c r="A312" t="s">
        <v>49</v>
      </c>
      <c r="B312" t="s">
        <v>1229</v>
      </c>
      <c r="C312" t="s">
        <v>67</v>
      </c>
      <c r="D312" t="s">
        <v>336</v>
      </c>
      <c r="E312" t="s">
        <v>435</v>
      </c>
      <c r="F312" t="s">
        <v>336</v>
      </c>
      <c r="G312" t="s">
        <v>436</v>
      </c>
      <c r="H312" t="s">
        <v>339</v>
      </c>
      <c r="I312">
        <v>1</v>
      </c>
      <c r="J312">
        <v>0</v>
      </c>
      <c r="K312">
        <v>0</v>
      </c>
      <c r="L312">
        <v>18.2</v>
      </c>
      <c r="M312" t="s">
        <v>1106</v>
      </c>
      <c r="N312" t="s">
        <v>881</v>
      </c>
      <c r="O312" t="s">
        <v>882</v>
      </c>
      <c r="P312">
        <v>37203</v>
      </c>
      <c r="Q312" t="s">
        <v>37</v>
      </c>
      <c r="R312" t="s">
        <v>38</v>
      </c>
      <c r="Y312" t="s">
        <v>44</v>
      </c>
    </row>
    <row r="313" spans="1:25" x14ac:dyDescent="0.25">
      <c r="A313" t="s">
        <v>49</v>
      </c>
      <c r="B313" t="s">
        <v>1230</v>
      </c>
      <c r="C313" t="s">
        <v>67</v>
      </c>
      <c r="D313" t="s">
        <v>336</v>
      </c>
      <c r="E313" t="s">
        <v>337</v>
      </c>
      <c r="F313" t="s">
        <v>336</v>
      </c>
      <c r="G313" t="s">
        <v>338</v>
      </c>
      <c r="H313" t="s">
        <v>339</v>
      </c>
      <c r="I313">
        <v>1</v>
      </c>
      <c r="J313">
        <v>0</v>
      </c>
      <c r="K313">
        <v>0</v>
      </c>
      <c r="L313">
        <v>21.7</v>
      </c>
      <c r="M313" t="s">
        <v>197</v>
      </c>
      <c r="N313" t="s">
        <v>197</v>
      </c>
      <c r="O313" t="s">
        <v>198</v>
      </c>
      <c r="P313">
        <v>10017</v>
      </c>
      <c r="Q313" t="s">
        <v>37</v>
      </c>
      <c r="R313" t="s">
        <v>38</v>
      </c>
      <c r="S313" t="s">
        <v>1231</v>
      </c>
      <c r="V313" t="s">
        <v>1232</v>
      </c>
      <c r="Y313" t="s">
        <v>44</v>
      </c>
    </row>
    <row r="314" spans="1:25" x14ac:dyDescent="0.25">
      <c r="A314" t="s">
        <v>49</v>
      </c>
      <c r="B314" t="s">
        <v>1233</v>
      </c>
      <c r="C314" t="s">
        <v>67</v>
      </c>
      <c r="D314" t="s">
        <v>336</v>
      </c>
      <c r="E314" t="s">
        <v>337</v>
      </c>
      <c r="F314" t="s">
        <v>336</v>
      </c>
      <c r="G314" t="s">
        <v>338</v>
      </c>
      <c r="H314" t="s">
        <v>339</v>
      </c>
      <c r="I314">
        <v>1</v>
      </c>
      <c r="J314">
        <v>0</v>
      </c>
      <c r="K314">
        <v>0</v>
      </c>
      <c r="L314">
        <v>26.7</v>
      </c>
      <c r="M314" t="s">
        <v>80</v>
      </c>
      <c r="P314">
        <v>20004</v>
      </c>
      <c r="Q314" t="s">
        <v>37</v>
      </c>
      <c r="R314" t="s">
        <v>38</v>
      </c>
      <c r="S314" t="s">
        <v>1234</v>
      </c>
      <c r="Y314" t="s">
        <v>44</v>
      </c>
    </row>
    <row r="315" spans="1:25" x14ac:dyDescent="0.25">
      <c r="A315" t="s">
        <v>49</v>
      </c>
      <c r="B315" t="s">
        <v>1235</v>
      </c>
      <c r="C315" t="s">
        <v>67</v>
      </c>
      <c r="D315" t="s">
        <v>336</v>
      </c>
      <c r="E315" t="s">
        <v>337</v>
      </c>
      <c r="F315" t="s">
        <v>336</v>
      </c>
      <c r="G315" t="s">
        <v>338</v>
      </c>
      <c r="H315" t="s">
        <v>339</v>
      </c>
      <c r="I315">
        <v>1</v>
      </c>
      <c r="J315">
        <v>0</v>
      </c>
      <c r="K315">
        <v>0</v>
      </c>
      <c r="L315">
        <v>23.2</v>
      </c>
      <c r="M315" t="s">
        <v>1236</v>
      </c>
      <c r="P315" t="s">
        <v>1237</v>
      </c>
      <c r="Q315" t="s">
        <v>37</v>
      </c>
      <c r="R315" t="s">
        <v>38</v>
      </c>
      <c r="Y315" t="s">
        <v>44</v>
      </c>
    </row>
    <row r="316" spans="1:25" x14ac:dyDescent="0.25">
      <c r="A316" t="s">
        <v>49</v>
      </c>
      <c r="B316" t="s">
        <v>1238</v>
      </c>
      <c r="C316" t="s">
        <v>67</v>
      </c>
      <c r="D316" t="s">
        <v>336</v>
      </c>
      <c r="E316" t="s">
        <v>337</v>
      </c>
      <c r="F316" t="s">
        <v>336</v>
      </c>
      <c r="G316" t="s">
        <v>338</v>
      </c>
      <c r="H316" t="s">
        <v>339</v>
      </c>
      <c r="I316">
        <v>1</v>
      </c>
      <c r="J316">
        <v>0</v>
      </c>
      <c r="K316">
        <v>0</v>
      </c>
      <c r="L316">
        <v>28.8</v>
      </c>
      <c r="M316" t="s">
        <v>1239</v>
      </c>
      <c r="N316" t="s">
        <v>128</v>
      </c>
      <c r="O316" t="s">
        <v>129</v>
      </c>
      <c r="P316">
        <v>78746</v>
      </c>
      <c r="Q316" t="s">
        <v>37</v>
      </c>
      <c r="R316" t="s">
        <v>38</v>
      </c>
      <c r="Y316" t="s">
        <v>44</v>
      </c>
    </row>
    <row r="317" spans="1:25" x14ac:dyDescent="0.25">
      <c r="A317" t="s">
        <v>49</v>
      </c>
      <c r="B317" t="s">
        <v>1240</v>
      </c>
      <c r="C317" t="s">
        <v>67</v>
      </c>
      <c r="D317" t="s">
        <v>336</v>
      </c>
      <c r="E317" t="s">
        <v>71</v>
      </c>
      <c r="F317" t="s">
        <v>336</v>
      </c>
      <c r="G317" t="s">
        <v>336</v>
      </c>
      <c r="H317" t="s">
        <v>339</v>
      </c>
      <c r="I317">
        <v>1</v>
      </c>
      <c r="J317">
        <v>0</v>
      </c>
      <c r="K317">
        <v>0</v>
      </c>
      <c r="L317">
        <v>31.4</v>
      </c>
      <c r="M317" t="s">
        <v>1241</v>
      </c>
      <c r="N317" t="s">
        <v>228</v>
      </c>
      <c r="O317" t="s">
        <v>229</v>
      </c>
      <c r="P317" t="s">
        <v>1242</v>
      </c>
      <c r="Q317" t="s">
        <v>37</v>
      </c>
      <c r="R317" t="s">
        <v>38</v>
      </c>
      <c r="Y317" t="s">
        <v>44</v>
      </c>
    </row>
    <row r="318" spans="1:25" x14ac:dyDescent="0.25">
      <c r="A318" t="s">
        <v>49</v>
      </c>
      <c r="B318" t="s">
        <v>1240</v>
      </c>
      <c r="C318" t="s">
        <v>67</v>
      </c>
      <c r="D318" t="s">
        <v>336</v>
      </c>
      <c r="E318" t="s">
        <v>71</v>
      </c>
      <c r="F318" t="s">
        <v>336</v>
      </c>
      <c r="G318" t="s">
        <v>336</v>
      </c>
      <c r="H318" t="s">
        <v>339</v>
      </c>
      <c r="I318">
        <v>1</v>
      </c>
      <c r="J318">
        <v>0</v>
      </c>
      <c r="K318">
        <v>0</v>
      </c>
      <c r="L318">
        <v>31.4</v>
      </c>
      <c r="M318" t="s">
        <v>1241</v>
      </c>
      <c r="N318" t="s">
        <v>228</v>
      </c>
      <c r="O318" t="s">
        <v>229</v>
      </c>
      <c r="P318" t="s">
        <v>1242</v>
      </c>
      <c r="Q318" t="s">
        <v>37</v>
      </c>
      <c r="R318" t="s">
        <v>38</v>
      </c>
      <c r="Y318" t="s">
        <v>44</v>
      </c>
    </row>
    <row r="319" spans="1:25" x14ac:dyDescent="0.25">
      <c r="A319" t="s">
        <v>49</v>
      </c>
      <c r="B319" t="s">
        <v>1243</v>
      </c>
      <c r="C319" t="s">
        <v>67</v>
      </c>
      <c r="D319" t="s">
        <v>336</v>
      </c>
      <c r="E319" t="s">
        <v>337</v>
      </c>
      <c r="F319" t="s">
        <v>336</v>
      </c>
      <c r="G319" t="s">
        <v>338</v>
      </c>
      <c r="H319" t="s">
        <v>339</v>
      </c>
      <c r="I319">
        <v>0</v>
      </c>
      <c r="J319">
        <v>1</v>
      </c>
      <c r="K319">
        <v>0</v>
      </c>
      <c r="L319">
        <v>20</v>
      </c>
      <c r="M319" t="s">
        <v>261</v>
      </c>
      <c r="N319" t="s">
        <v>182</v>
      </c>
      <c r="O319" t="s">
        <v>183</v>
      </c>
      <c r="P319" t="s">
        <v>262</v>
      </c>
      <c r="Q319" t="s">
        <v>37</v>
      </c>
      <c r="R319" t="s">
        <v>38</v>
      </c>
      <c r="Y319" t="s">
        <v>44</v>
      </c>
    </row>
    <row r="320" spans="1:25" x14ac:dyDescent="0.25">
      <c r="A320" t="s">
        <v>49</v>
      </c>
      <c r="B320" t="s">
        <v>1244</v>
      </c>
      <c r="C320" t="s">
        <v>67</v>
      </c>
      <c r="D320" t="s">
        <v>336</v>
      </c>
      <c r="E320" t="s">
        <v>71</v>
      </c>
      <c r="F320" t="s">
        <v>336</v>
      </c>
      <c r="G320" t="s">
        <v>336</v>
      </c>
      <c r="H320" t="s">
        <v>339</v>
      </c>
      <c r="I320">
        <v>1</v>
      </c>
      <c r="J320">
        <v>0</v>
      </c>
      <c r="K320">
        <v>0</v>
      </c>
      <c r="L320">
        <v>33.4</v>
      </c>
      <c r="M320" t="s">
        <v>1245</v>
      </c>
      <c r="N320" t="s">
        <v>1246</v>
      </c>
      <c r="O320" t="s">
        <v>1247</v>
      </c>
      <c r="P320">
        <v>99503</v>
      </c>
      <c r="Q320" t="s">
        <v>37</v>
      </c>
      <c r="R320" t="s">
        <v>38</v>
      </c>
      <c r="S320" t="s">
        <v>1248</v>
      </c>
      <c r="Y320" t="s">
        <v>44</v>
      </c>
    </row>
    <row r="321" spans="1:25" x14ac:dyDescent="0.25">
      <c r="A321" t="s">
        <v>49</v>
      </c>
      <c r="B321" t="s">
        <v>1249</v>
      </c>
      <c r="C321" t="s">
        <v>67</v>
      </c>
      <c r="D321" t="s">
        <v>336</v>
      </c>
      <c r="E321" t="s">
        <v>435</v>
      </c>
      <c r="F321" t="s">
        <v>336</v>
      </c>
      <c r="G321" t="s">
        <v>436</v>
      </c>
      <c r="H321" t="s">
        <v>339</v>
      </c>
      <c r="I321">
        <v>1</v>
      </c>
      <c r="J321">
        <v>0</v>
      </c>
      <c r="K321">
        <v>0</v>
      </c>
      <c r="L321">
        <v>17.100000000000001</v>
      </c>
      <c r="M321" t="s">
        <v>1250</v>
      </c>
      <c r="O321" t="s">
        <v>1251</v>
      </c>
      <c r="P321">
        <v>47201</v>
      </c>
      <c r="Q321" t="s">
        <v>37</v>
      </c>
      <c r="R321" t="s">
        <v>38</v>
      </c>
      <c r="Y321" t="s">
        <v>44</v>
      </c>
    </row>
    <row r="322" spans="1:25" x14ac:dyDescent="0.25">
      <c r="A322" t="s">
        <v>49</v>
      </c>
      <c r="B322" t="s">
        <v>1252</v>
      </c>
      <c r="C322" t="s">
        <v>67</v>
      </c>
      <c r="D322" t="s">
        <v>336</v>
      </c>
      <c r="E322" t="s">
        <v>337</v>
      </c>
      <c r="F322" t="s">
        <v>336</v>
      </c>
      <c r="G322" t="s">
        <v>338</v>
      </c>
      <c r="H322" t="s">
        <v>339</v>
      </c>
      <c r="I322">
        <v>1</v>
      </c>
      <c r="J322">
        <v>0</v>
      </c>
      <c r="K322">
        <v>0</v>
      </c>
      <c r="L322">
        <v>22.1</v>
      </c>
      <c r="M322" t="s">
        <v>1241</v>
      </c>
      <c r="N322" t="s">
        <v>228</v>
      </c>
      <c r="O322" t="s">
        <v>229</v>
      </c>
      <c r="P322" t="s">
        <v>1253</v>
      </c>
      <c r="Q322" t="s">
        <v>37</v>
      </c>
      <c r="R322" t="s">
        <v>38</v>
      </c>
      <c r="Y322" t="s">
        <v>44</v>
      </c>
    </row>
    <row r="323" spans="1:25" x14ac:dyDescent="0.25">
      <c r="A323" t="s">
        <v>49</v>
      </c>
      <c r="B323" t="s">
        <v>1254</v>
      </c>
      <c r="C323" t="s">
        <v>67</v>
      </c>
      <c r="D323" t="s">
        <v>336</v>
      </c>
      <c r="E323" t="s">
        <v>71</v>
      </c>
      <c r="F323" t="s">
        <v>336</v>
      </c>
      <c r="G323" t="s">
        <v>336</v>
      </c>
      <c r="H323" t="s">
        <v>339</v>
      </c>
      <c r="I323">
        <v>1</v>
      </c>
      <c r="J323">
        <v>0</v>
      </c>
      <c r="K323">
        <v>0</v>
      </c>
      <c r="L323">
        <v>30.2</v>
      </c>
      <c r="M323" t="s">
        <v>127</v>
      </c>
      <c r="N323" t="s">
        <v>128</v>
      </c>
      <c r="O323" t="s">
        <v>129</v>
      </c>
      <c r="P323">
        <v>77098</v>
      </c>
      <c r="Q323" t="s">
        <v>37</v>
      </c>
      <c r="R323" t="s">
        <v>38</v>
      </c>
      <c r="Y323" t="s">
        <v>44</v>
      </c>
    </row>
    <row r="324" spans="1:25" x14ac:dyDescent="0.25">
      <c r="A324" t="s">
        <v>26</v>
      </c>
      <c r="B324" t="s">
        <v>1255</v>
      </c>
      <c r="C324" t="s">
        <v>67</v>
      </c>
      <c r="D324" t="s">
        <v>336</v>
      </c>
      <c r="E324" t="s">
        <v>71</v>
      </c>
      <c r="F324" t="s">
        <v>336</v>
      </c>
      <c r="G324" t="s">
        <v>336</v>
      </c>
      <c r="H324" t="s">
        <v>339</v>
      </c>
      <c r="I324">
        <v>1</v>
      </c>
      <c r="J324">
        <v>0</v>
      </c>
      <c r="K324">
        <v>0</v>
      </c>
      <c r="L324">
        <v>31.8</v>
      </c>
      <c r="M324" t="s">
        <v>967</v>
      </c>
      <c r="N324" t="s">
        <v>123</v>
      </c>
      <c r="O324" t="s">
        <v>124</v>
      </c>
      <c r="P324">
        <v>91406</v>
      </c>
      <c r="Q324" t="s">
        <v>37</v>
      </c>
      <c r="R324" t="s">
        <v>38</v>
      </c>
      <c r="S324" t="s">
        <v>1256</v>
      </c>
      <c r="U324" t="s">
        <v>1257</v>
      </c>
      <c r="V324" t="s">
        <v>1258</v>
      </c>
      <c r="W324">
        <v>1979</v>
      </c>
      <c r="X324" t="s">
        <v>443</v>
      </c>
      <c r="Y324" t="s">
        <v>44</v>
      </c>
    </row>
    <row r="325" spans="1:25" x14ac:dyDescent="0.25">
      <c r="A325" t="s">
        <v>26</v>
      </c>
      <c r="B325" t="s">
        <v>1255</v>
      </c>
      <c r="C325" t="s">
        <v>67</v>
      </c>
      <c r="D325" t="s">
        <v>336</v>
      </c>
      <c r="E325" t="s">
        <v>337</v>
      </c>
      <c r="F325" t="s">
        <v>336</v>
      </c>
      <c r="G325" t="s">
        <v>338</v>
      </c>
      <c r="H325" t="s">
        <v>339</v>
      </c>
      <c r="I325">
        <v>2</v>
      </c>
      <c r="J325">
        <v>0</v>
      </c>
      <c r="K325">
        <v>0</v>
      </c>
      <c r="L325">
        <v>28.1</v>
      </c>
      <c r="M325" t="s">
        <v>967</v>
      </c>
      <c r="N325" t="s">
        <v>123</v>
      </c>
      <c r="O325" t="s">
        <v>124</v>
      </c>
      <c r="P325">
        <v>91406</v>
      </c>
      <c r="Q325" t="s">
        <v>37</v>
      </c>
      <c r="R325" t="s">
        <v>38</v>
      </c>
      <c r="S325" t="s">
        <v>1256</v>
      </c>
      <c r="U325" t="s">
        <v>1257</v>
      </c>
      <c r="V325" t="s">
        <v>1258</v>
      </c>
      <c r="W325">
        <v>1979</v>
      </c>
      <c r="X325" t="s">
        <v>443</v>
      </c>
      <c r="Y325" t="s">
        <v>44</v>
      </c>
    </row>
    <row r="326" spans="1:25" x14ac:dyDescent="0.25">
      <c r="A326" t="s">
        <v>26</v>
      </c>
      <c r="B326" t="s">
        <v>1259</v>
      </c>
      <c r="C326" t="s">
        <v>67</v>
      </c>
      <c r="D326" t="s">
        <v>336</v>
      </c>
      <c r="E326" t="s">
        <v>337</v>
      </c>
      <c r="F326" t="s">
        <v>336</v>
      </c>
      <c r="G326" t="s">
        <v>338</v>
      </c>
      <c r="H326" t="s">
        <v>339</v>
      </c>
      <c r="I326">
        <v>1</v>
      </c>
      <c r="J326">
        <v>0</v>
      </c>
      <c r="K326">
        <v>0</v>
      </c>
      <c r="L326">
        <v>22</v>
      </c>
      <c r="M326" t="s">
        <v>1260</v>
      </c>
      <c r="P326">
        <v>13610</v>
      </c>
      <c r="Q326" t="s">
        <v>1261</v>
      </c>
      <c r="R326" t="s">
        <v>238</v>
      </c>
      <c r="S326" t="s">
        <v>1262</v>
      </c>
      <c r="T326">
        <f>62-21-8088-9629</f>
        <v>-17676</v>
      </c>
      <c r="U326" t="s">
        <v>1263</v>
      </c>
      <c r="V326" t="s">
        <v>1264</v>
      </c>
      <c r="W326">
        <v>2000</v>
      </c>
      <c r="X326" t="s">
        <v>443</v>
      </c>
      <c r="Y326" t="s">
        <v>44</v>
      </c>
    </row>
    <row r="327" spans="1:25" x14ac:dyDescent="0.25">
      <c r="A327" t="s">
        <v>49</v>
      </c>
      <c r="B327" t="s">
        <v>1265</v>
      </c>
      <c r="C327" t="s">
        <v>67</v>
      </c>
      <c r="D327" t="s">
        <v>336</v>
      </c>
      <c r="E327" t="s">
        <v>337</v>
      </c>
      <c r="F327" t="s">
        <v>336</v>
      </c>
      <c r="G327" t="s">
        <v>338</v>
      </c>
      <c r="H327" t="s">
        <v>339</v>
      </c>
      <c r="I327">
        <v>1</v>
      </c>
      <c r="J327">
        <v>0</v>
      </c>
      <c r="K327">
        <v>0</v>
      </c>
      <c r="L327">
        <v>21.4</v>
      </c>
      <c r="M327" t="s">
        <v>741</v>
      </c>
      <c r="N327" t="s">
        <v>128</v>
      </c>
      <c r="O327" t="s">
        <v>129</v>
      </c>
      <c r="P327" t="s">
        <v>1266</v>
      </c>
      <c r="Q327" t="s">
        <v>37</v>
      </c>
      <c r="R327" t="s">
        <v>38</v>
      </c>
      <c r="S327" t="s">
        <v>1267</v>
      </c>
      <c r="V327" t="s">
        <v>1268</v>
      </c>
      <c r="Y327" t="s">
        <v>44</v>
      </c>
    </row>
    <row r="328" spans="1:25" x14ac:dyDescent="0.25">
      <c r="A328" t="s">
        <v>65</v>
      </c>
      <c r="B328" t="s">
        <v>1269</v>
      </c>
      <c r="C328" t="s">
        <v>67</v>
      </c>
      <c r="D328" t="s">
        <v>336</v>
      </c>
      <c r="E328" t="s">
        <v>379</v>
      </c>
      <c r="F328" t="s">
        <v>336</v>
      </c>
      <c r="G328" t="s">
        <v>380</v>
      </c>
      <c r="I328">
        <v>1</v>
      </c>
      <c r="J328" t="s">
        <v>71</v>
      </c>
      <c r="K328" t="s">
        <v>71</v>
      </c>
      <c r="L328">
        <v>0</v>
      </c>
      <c r="M328" t="s">
        <v>1270</v>
      </c>
      <c r="P328">
        <v>6580</v>
      </c>
      <c r="Q328" t="s">
        <v>1271</v>
      </c>
      <c r="R328" t="s">
        <v>439</v>
      </c>
      <c r="S328" t="s">
        <v>1272</v>
      </c>
      <c r="T328">
        <f>90-312-419-2208</f>
        <v>-2849</v>
      </c>
      <c r="U328" t="s">
        <v>1273</v>
      </c>
      <c r="V328" t="s">
        <v>1274</v>
      </c>
      <c r="W328">
        <v>1911</v>
      </c>
      <c r="X328" t="s">
        <v>78</v>
      </c>
      <c r="Y328" t="s">
        <v>44</v>
      </c>
    </row>
    <row r="329" spans="1:25" x14ac:dyDescent="0.25">
      <c r="A329" t="s">
        <v>49</v>
      </c>
      <c r="B329" t="s">
        <v>1275</v>
      </c>
      <c r="C329" t="s">
        <v>67</v>
      </c>
      <c r="D329" t="s">
        <v>336</v>
      </c>
      <c r="E329" t="s">
        <v>71</v>
      </c>
      <c r="F329" t="s">
        <v>336</v>
      </c>
      <c r="G329" t="s">
        <v>336</v>
      </c>
      <c r="H329" t="s">
        <v>339</v>
      </c>
      <c r="I329">
        <v>1</v>
      </c>
      <c r="J329">
        <v>0</v>
      </c>
      <c r="K329">
        <v>0</v>
      </c>
      <c r="L329">
        <v>30.8</v>
      </c>
      <c r="M329" t="s">
        <v>1276</v>
      </c>
      <c r="N329" t="s">
        <v>123</v>
      </c>
      <c r="O329" t="s">
        <v>124</v>
      </c>
      <c r="P329" t="s">
        <v>1277</v>
      </c>
      <c r="Q329" t="s">
        <v>37</v>
      </c>
      <c r="R329" t="s">
        <v>38</v>
      </c>
      <c r="Y329" t="s">
        <v>44</v>
      </c>
    </row>
    <row r="330" spans="1:25" x14ac:dyDescent="0.25">
      <c r="A330" t="s">
        <v>49</v>
      </c>
      <c r="B330" t="s">
        <v>1278</v>
      </c>
      <c r="C330" t="s">
        <v>67</v>
      </c>
      <c r="D330" t="s">
        <v>336</v>
      </c>
      <c r="E330" t="s">
        <v>337</v>
      </c>
      <c r="F330" t="s">
        <v>336</v>
      </c>
      <c r="G330" t="s">
        <v>338</v>
      </c>
      <c r="H330" t="s">
        <v>339</v>
      </c>
      <c r="I330">
        <v>1</v>
      </c>
      <c r="J330">
        <v>0</v>
      </c>
      <c r="K330">
        <v>0</v>
      </c>
      <c r="L330">
        <v>20.5</v>
      </c>
      <c r="M330" t="s">
        <v>345</v>
      </c>
      <c r="O330" t="s">
        <v>1279</v>
      </c>
      <c r="P330" t="s">
        <v>346</v>
      </c>
      <c r="Q330" t="s">
        <v>37</v>
      </c>
      <c r="R330" t="s">
        <v>38</v>
      </c>
      <c r="U330" t="s">
        <v>347</v>
      </c>
      <c r="V330" t="s">
        <v>348</v>
      </c>
      <c r="Y330" t="s">
        <v>44</v>
      </c>
    </row>
    <row r="331" spans="1:25" x14ac:dyDescent="0.25">
      <c r="A331" t="s">
        <v>49</v>
      </c>
      <c r="B331" t="s">
        <v>1280</v>
      </c>
      <c r="C331" t="s">
        <v>67</v>
      </c>
      <c r="D331" t="s">
        <v>336</v>
      </c>
      <c r="E331" t="s">
        <v>71</v>
      </c>
      <c r="F331" t="s">
        <v>336</v>
      </c>
      <c r="G331" t="s">
        <v>336</v>
      </c>
      <c r="H331" t="s">
        <v>339</v>
      </c>
      <c r="I331">
        <v>1</v>
      </c>
      <c r="J331">
        <v>0</v>
      </c>
      <c r="K331">
        <v>0</v>
      </c>
      <c r="L331">
        <v>29.7</v>
      </c>
      <c r="M331" t="s">
        <v>1281</v>
      </c>
      <c r="N331" t="s">
        <v>351</v>
      </c>
      <c r="O331" t="s">
        <v>352</v>
      </c>
      <c r="P331">
        <v>16365</v>
      </c>
      <c r="Q331" t="s">
        <v>37</v>
      </c>
      <c r="R331" t="s">
        <v>38</v>
      </c>
      <c r="S331" t="s">
        <v>1282</v>
      </c>
      <c r="U331" t="s">
        <v>1283</v>
      </c>
      <c r="V331" t="s">
        <v>1284</v>
      </c>
      <c r="Y331" t="s">
        <v>44</v>
      </c>
    </row>
    <row r="332" spans="1:25" x14ac:dyDescent="0.25">
      <c r="A332" t="s">
        <v>49</v>
      </c>
      <c r="B332" t="s">
        <v>1285</v>
      </c>
      <c r="C332" t="s">
        <v>67</v>
      </c>
      <c r="D332" t="s">
        <v>336</v>
      </c>
      <c r="E332" t="s">
        <v>337</v>
      </c>
      <c r="F332" t="s">
        <v>336</v>
      </c>
      <c r="G332" t="s">
        <v>338</v>
      </c>
      <c r="H332" t="s">
        <v>339</v>
      </c>
      <c r="I332">
        <v>1</v>
      </c>
      <c r="J332">
        <v>0</v>
      </c>
      <c r="K332">
        <v>0</v>
      </c>
      <c r="L332">
        <v>24.2</v>
      </c>
      <c r="M332" t="s">
        <v>261</v>
      </c>
      <c r="N332" t="s">
        <v>182</v>
      </c>
      <c r="O332" t="s">
        <v>183</v>
      </c>
      <c r="P332">
        <v>19801</v>
      </c>
      <c r="Q332" t="s">
        <v>37</v>
      </c>
      <c r="R332" t="s">
        <v>38</v>
      </c>
      <c r="Y332" t="s">
        <v>44</v>
      </c>
    </row>
    <row r="333" spans="1:25" x14ac:dyDescent="0.25">
      <c r="A333" t="s">
        <v>49</v>
      </c>
      <c r="B333" t="s">
        <v>1286</v>
      </c>
      <c r="C333" t="s">
        <v>67</v>
      </c>
      <c r="D333" t="s">
        <v>336</v>
      </c>
      <c r="E333" t="s">
        <v>71</v>
      </c>
      <c r="F333" t="s">
        <v>336</v>
      </c>
      <c r="G333" t="s">
        <v>336</v>
      </c>
      <c r="H333" t="s">
        <v>339</v>
      </c>
      <c r="I333">
        <v>1</v>
      </c>
      <c r="J333">
        <v>0</v>
      </c>
      <c r="K333">
        <v>0</v>
      </c>
      <c r="L333">
        <v>32</v>
      </c>
      <c r="M333" t="s">
        <v>261</v>
      </c>
      <c r="O333" t="s">
        <v>1287</v>
      </c>
      <c r="P333" t="s">
        <v>1117</v>
      </c>
      <c r="Q333" t="s">
        <v>37</v>
      </c>
      <c r="R333" t="s">
        <v>38</v>
      </c>
      <c r="Y333" t="s">
        <v>44</v>
      </c>
    </row>
    <row r="334" spans="1:25" x14ac:dyDescent="0.25">
      <c r="A334" t="s">
        <v>49</v>
      </c>
      <c r="B334" t="s">
        <v>1288</v>
      </c>
      <c r="C334" t="s">
        <v>67</v>
      </c>
      <c r="D334" t="s">
        <v>336</v>
      </c>
      <c r="E334" t="s">
        <v>337</v>
      </c>
      <c r="F334" t="s">
        <v>336</v>
      </c>
      <c r="G334" t="s">
        <v>338</v>
      </c>
      <c r="H334" t="s">
        <v>339</v>
      </c>
      <c r="I334">
        <v>2</v>
      </c>
      <c r="J334">
        <v>0</v>
      </c>
      <c r="K334">
        <v>0</v>
      </c>
      <c r="L334">
        <v>27</v>
      </c>
      <c r="M334" t="s">
        <v>624</v>
      </c>
      <c r="N334" t="s">
        <v>386</v>
      </c>
      <c r="O334" t="s">
        <v>387</v>
      </c>
      <c r="P334">
        <v>55127</v>
      </c>
      <c r="Q334" t="s">
        <v>37</v>
      </c>
      <c r="R334" t="s">
        <v>38</v>
      </c>
      <c r="Y334" t="s">
        <v>44</v>
      </c>
    </row>
    <row r="335" spans="1:25" x14ac:dyDescent="0.25">
      <c r="A335" t="s">
        <v>49</v>
      </c>
      <c r="B335" t="s">
        <v>1289</v>
      </c>
      <c r="C335" t="s">
        <v>67</v>
      </c>
      <c r="D335" t="s">
        <v>336</v>
      </c>
      <c r="E335" t="s">
        <v>337</v>
      </c>
      <c r="F335" t="s">
        <v>336</v>
      </c>
      <c r="G335" t="s">
        <v>338</v>
      </c>
      <c r="H335" t="s">
        <v>339</v>
      </c>
      <c r="I335">
        <v>1</v>
      </c>
      <c r="J335">
        <v>0</v>
      </c>
      <c r="K335">
        <v>0</v>
      </c>
      <c r="L335">
        <v>22.2</v>
      </c>
      <c r="M335" t="s">
        <v>1290</v>
      </c>
      <c r="N335" t="s">
        <v>189</v>
      </c>
      <c r="O335" t="s">
        <v>190</v>
      </c>
      <c r="P335" t="s">
        <v>1291</v>
      </c>
      <c r="Q335" t="s">
        <v>37</v>
      </c>
      <c r="R335" t="s">
        <v>38</v>
      </c>
      <c r="Y335" t="s">
        <v>44</v>
      </c>
    </row>
    <row r="336" spans="1:25" x14ac:dyDescent="0.25">
      <c r="A336" t="s">
        <v>49</v>
      </c>
      <c r="B336" t="s">
        <v>1292</v>
      </c>
      <c r="C336" t="s">
        <v>67</v>
      </c>
      <c r="D336" t="s">
        <v>336</v>
      </c>
      <c r="E336" t="s">
        <v>379</v>
      </c>
      <c r="F336" t="s">
        <v>336</v>
      </c>
      <c r="G336" t="s">
        <v>380</v>
      </c>
      <c r="H336" t="s">
        <v>339</v>
      </c>
      <c r="I336">
        <v>1</v>
      </c>
      <c r="J336">
        <v>0</v>
      </c>
      <c r="K336">
        <v>0</v>
      </c>
      <c r="L336">
        <v>17.2</v>
      </c>
      <c r="M336" t="s">
        <v>213</v>
      </c>
      <c r="O336" t="s">
        <v>1293</v>
      </c>
      <c r="P336" t="s">
        <v>1294</v>
      </c>
      <c r="Q336" t="s">
        <v>37</v>
      </c>
      <c r="R336" t="s">
        <v>38</v>
      </c>
      <c r="Y336" t="s">
        <v>44</v>
      </c>
    </row>
    <row r="337" spans="1:25" x14ac:dyDescent="0.25">
      <c r="A337" t="s">
        <v>49</v>
      </c>
      <c r="B337" t="s">
        <v>1295</v>
      </c>
      <c r="C337" t="s">
        <v>67</v>
      </c>
      <c r="D337" t="s">
        <v>336</v>
      </c>
      <c r="E337" t="s">
        <v>337</v>
      </c>
      <c r="F337" t="s">
        <v>336</v>
      </c>
      <c r="G337" t="s">
        <v>338</v>
      </c>
      <c r="H337" t="s">
        <v>339</v>
      </c>
      <c r="I337">
        <v>1</v>
      </c>
      <c r="J337">
        <v>0</v>
      </c>
      <c r="K337">
        <v>0</v>
      </c>
      <c r="L337">
        <v>22</v>
      </c>
      <c r="M337" t="s">
        <v>1296</v>
      </c>
      <c r="N337" t="s">
        <v>80</v>
      </c>
      <c r="O337" t="s">
        <v>413</v>
      </c>
      <c r="P337">
        <v>98101</v>
      </c>
      <c r="Q337" t="s">
        <v>37</v>
      </c>
      <c r="R337" t="s">
        <v>38</v>
      </c>
      <c r="Y337" t="s">
        <v>44</v>
      </c>
    </row>
    <row r="338" spans="1:25" x14ac:dyDescent="0.25">
      <c r="A338" t="s">
        <v>49</v>
      </c>
      <c r="B338" t="s">
        <v>1297</v>
      </c>
      <c r="C338" t="s">
        <v>67</v>
      </c>
      <c r="D338" t="s">
        <v>336</v>
      </c>
      <c r="E338" t="s">
        <v>71</v>
      </c>
      <c r="F338" t="s">
        <v>336</v>
      </c>
      <c r="G338" t="s">
        <v>336</v>
      </c>
      <c r="H338" t="s">
        <v>339</v>
      </c>
      <c r="I338">
        <v>1</v>
      </c>
      <c r="J338">
        <v>0</v>
      </c>
      <c r="K338">
        <v>0</v>
      </c>
      <c r="L338">
        <v>28.7</v>
      </c>
      <c r="M338" t="s">
        <v>476</v>
      </c>
      <c r="O338" t="s">
        <v>1298</v>
      </c>
      <c r="P338" t="s">
        <v>1299</v>
      </c>
      <c r="Q338" t="s">
        <v>37</v>
      </c>
      <c r="R338" t="s">
        <v>38</v>
      </c>
      <c r="Y338" t="s">
        <v>44</v>
      </c>
    </row>
    <row r="339" spans="1:25" x14ac:dyDescent="0.25">
      <c r="A339" t="s">
        <v>49</v>
      </c>
      <c r="B339" t="s">
        <v>1300</v>
      </c>
      <c r="C339" t="s">
        <v>67</v>
      </c>
      <c r="D339" t="s">
        <v>336</v>
      </c>
      <c r="E339" t="s">
        <v>379</v>
      </c>
      <c r="F339" t="s">
        <v>336</v>
      </c>
      <c r="G339" t="s">
        <v>380</v>
      </c>
      <c r="H339" t="s">
        <v>339</v>
      </c>
      <c r="I339">
        <v>1</v>
      </c>
      <c r="J339">
        <v>0</v>
      </c>
      <c r="K339">
        <v>0</v>
      </c>
      <c r="L339">
        <v>17.100000000000001</v>
      </c>
      <c r="M339" t="s">
        <v>1301</v>
      </c>
      <c r="N339" t="s">
        <v>189</v>
      </c>
      <c r="O339" t="s">
        <v>190</v>
      </c>
      <c r="P339" t="s">
        <v>1302</v>
      </c>
      <c r="Q339" t="s">
        <v>37</v>
      </c>
      <c r="R339" t="s">
        <v>38</v>
      </c>
      <c r="S339" t="s">
        <v>1303</v>
      </c>
      <c r="V339" t="s">
        <v>1304</v>
      </c>
      <c r="Y339" t="s">
        <v>44</v>
      </c>
    </row>
    <row r="340" spans="1:25" x14ac:dyDescent="0.25">
      <c r="A340" t="s">
        <v>49</v>
      </c>
      <c r="B340" t="s">
        <v>1305</v>
      </c>
      <c r="C340" t="s">
        <v>67</v>
      </c>
      <c r="D340" t="s">
        <v>336</v>
      </c>
      <c r="E340" t="s">
        <v>337</v>
      </c>
      <c r="F340" t="s">
        <v>336</v>
      </c>
      <c r="G340" t="s">
        <v>338</v>
      </c>
      <c r="H340" t="s">
        <v>339</v>
      </c>
      <c r="I340">
        <v>1</v>
      </c>
      <c r="J340">
        <v>0</v>
      </c>
      <c r="K340">
        <v>0</v>
      </c>
      <c r="L340">
        <v>29.5</v>
      </c>
      <c r="M340" t="s">
        <v>127</v>
      </c>
      <c r="N340" t="s">
        <v>128</v>
      </c>
      <c r="O340" t="s">
        <v>129</v>
      </c>
      <c r="P340">
        <v>77027</v>
      </c>
      <c r="Q340" t="s">
        <v>37</v>
      </c>
      <c r="R340" t="s">
        <v>38</v>
      </c>
      <c r="Y340" t="s">
        <v>44</v>
      </c>
    </row>
    <row r="341" spans="1:25" x14ac:dyDescent="0.25">
      <c r="A341" t="s">
        <v>49</v>
      </c>
      <c r="B341" t="s">
        <v>1306</v>
      </c>
      <c r="C341" t="s">
        <v>67</v>
      </c>
      <c r="D341" t="s">
        <v>336</v>
      </c>
      <c r="E341" t="s">
        <v>71</v>
      </c>
      <c r="F341" t="s">
        <v>336</v>
      </c>
      <c r="G341" t="s">
        <v>336</v>
      </c>
      <c r="H341" t="s">
        <v>339</v>
      </c>
      <c r="I341">
        <v>1</v>
      </c>
      <c r="J341">
        <v>0</v>
      </c>
      <c r="K341">
        <v>0</v>
      </c>
      <c r="L341">
        <v>31.2</v>
      </c>
      <c r="M341" t="s">
        <v>1307</v>
      </c>
      <c r="N341" t="s">
        <v>80</v>
      </c>
      <c r="O341" t="s">
        <v>413</v>
      </c>
      <c r="P341">
        <v>98034</v>
      </c>
      <c r="Q341" t="s">
        <v>37</v>
      </c>
      <c r="R341" t="s">
        <v>38</v>
      </c>
      <c r="S341" t="s">
        <v>1308</v>
      </c>
      <c r="Y341" t="s">
        <v>44</v>
      </c>
    </row>
    <row r="342" spans="1:25" x14ac:dyDescent="0.25">
      <c r="A342" t="s">
        <v>49</v>
      </c>
      <c r="B342" t="s">
        <v>1309</v>
      </c>
      <c r="C342" t="s">
        <v>67</v>
      </c>
      <c r="D342" t="s">
        <v>336</v>
      </c>
      <c r="E342" t="s">
        <v>71</v>
      </c>
      <c r="F342" t="s">
        <v>336</v>
      </c>
      <c r="G342" t="s">
        <v>336</v>
      </c>
      <c r="H342" t="s">
        <v>339</v>
      </c>
      <c r="I342">
        <v>1</v>
      </c>
      <c r="J342">
        <v>0</v>
      </c>
      <c r="K342">
        <v>0</v>
      </c>
      <c r="L342">
        <v>33.299999999999997</v>
      </c>
      <c r="M342" t="s">
        <v>967</v>
      </c>
      <c r="N342" t="s">
        <v>123</v>
      </c>
      <c r="O342" t="s">
        <v>124</v>
      </c>
      <c r="P342" t="s">
        <v>1310</v>
      </c>
      <c r="Q342" t="s">
        <v>37</v>
      </c>
      <c r="R342" t="s">
        <v>38</v>
      </c>
      <c r="Y342" t="s">
        <v>44</v>
      </c>
    </row>
    <row r="343" spans="1:25" x14ac:dyDescent="0.25">
      <c r="A343" t="s">
        <v>49</v>
      </c>
      <c r="B343" t="s">
        <v>1311</v>
      </c>
      <c r="C343" t="s">
        <v>67</v>
      </c>
      <c r="D343" t="s">
        <v>336</v>
      </c>
      <c r="E343" t="s">
        <v>71</v>
      </c>
      <c r="F343" t="s">
        <v>336</v>
      </c>
      <c r="G343" t="s">
        <v>336</v>
      </c>
      <c r="H343" t="s">
        <v>339</v>
      </c>
      <c r="I343">
        <v>1</v>
      </c>
      <c r="J343">
        <v>0</v>
      </c>
      <c r="K343">
        <v>0</v>
      </c>
      <c r="L343">
        <v>32</v>
      </c>
      <c r="M343" t="s">
        <v>1312</v>
      </c>
      <c r="P343">
        <v>68000</v>
      </c>
      <c r="Q343" t="s">
        <v>1313</v>
      </c>
      <c r="R343" t="s">
        <v>238</v>
      </c>
      <c r="Y343" t="s">
        <v>44</v>
      </c>
    </row>
    <row r="344" spans="1:25" x14ac:dyDescent="0.25">
      <c r="A344" t="s">
        <v>49</v>
      </c>
      <c r="B344" t="s">
        <v>1314</v>
      </c>
      <c r="C344" t="s">
        <v>67</v>
      </c>
      <c r="D344" t="s">
        <v>336</v>
      </c>
      <c r="E344" t="s">
        <v>379</v>
      </c>
      <c r="F344" t="s">
        <v>336</v>
      </c>
      <c r="G344" t="s">
        <v>380</v>
      </c>
      <c r="H344" t="s">
        <v>339</v>
      </c>
      <c r="I344">
        <v>1</v>
      </c>
      <c r="J344">
        <v>0</v>
      </c>
      <c r="K344">
        <v>0</v>
      </c>
      <c r="L344">
        <v>17.2</v>
      </c>
      <c r="M344" t="s">
        <v>127</v>
      </c>
      <c r="N344" t="s">
        <v>128</v>
      </c>
      <c r="O344" t="s">
        <v>129</v>
      </c>
      <c r="P344">
        <v>77006</v>
      </c>
      <c r="Q344" t="s">
        <v>37</v>
      </c>
      <c r="R344" t="s">
        <v>38</v>
      </c>
      <c r="Y344" t="s">
        <v>44</v>
      </c>
    </row>
    <row r="345" spans="1:25" x14ac:dyDescent="0.25">
      <c r="A345" t="s">
        <v>49</v>
      </c>
      <c r="B345" t="s">
        <v>1315</v>
      </c>
      <c r="C345" t="s">
        <v>67</v>
      </c>
      <c r="D345" t="s">
        <v>336</v>
      </c>
      <c r="E345" t="s">
        <v>343</v>
      </c>
      <c r="F345" t="s">
        <v>336</v>
      </c>
      <c r="G345" t="s">
        <v>344</v>
      </c>
      <c r="H345" t="s">
        <v>339</v>
      </c>
      <c r="I345">
        <v>1</v>
      </c>
      <c r="J345">
        <v>0</v>
      </c>
      <c r="K345">
        <v>0</v>
      </c>
      <c r="L345">
        <v>16.399999999999999</v>
      </c>
      <c r="M345" t="s">
        <v>667</v>
      </c>
      <c r="N345" t="s">
        <v>255</v>
      </c>
      <c r="O345" t="s">
        <v>256</v>
      </c>
      <c r="P345" t="s">
        <v>1316</v>
      </c>
      <c r="Q345" t="s">
        <v>37</v>
      </c>
      <c r="R345" t="s">
        <v>38</v>
      </c>
      <c r="Y345" t="s">
        <v>44</v>
      </c>
    </row>
    <row r="346" spans="1:25" x14ac:dyDescent="0.25">
      <c r="A346" t="s">
        <v>49</v>
      </c>
      <c r="B346" t="s">
        <v>1317</v>
      </c>
      <c r="C346" t="s">
        <v>67</v>
      </c>
      <c r="D346" t="s">
        <v>336</v>
      </c>
      <c r="E346" t="s">
        <v>337</v>
      </c>
      <c r="F346" t="s">
        <v>336</v>
      </c>
      <c r="G346" t="s">
        <v>338</v>
      </c>
      <c r="H346" t="s">
        <v>339</v>
      </c>
      <c r="I346">
        <v>1</v>
      </c>
      <c r="J346">
        <v>0</v>
      </c>
      <c r="K346">
        <v>0</v>
      </c>
      <c r="L346">
        <v>21.7</v>
      </c>
      <c r="M346" t="s">
        <v>213</v>
      </c>
      <c r="N346" t="s">
        <v>35</v>
      </c>
      <c r="O346" t="s">
        <v>36</v>
      </c>
      <c r="P346">
        <v>33606</v>
      </c>
      <c r="Q346" t="s">
        <v>37</v>
      </c>
      <c r="R346" t="s">
        <v>38</v>
      </c>
      <c r="Y346" t="s">
        <v>44</v>
      </c>
    </row>
    <row r="347" spans="1:25" x14ac:dyDescent="0.25">
      <c r="A347" t="s">
        <v>26</v>
      </c>
      <c r="B347" t="s">
        <v>1318</v>
      </c>
      <c r="C347" t="s">
        <v>67</v>
      </c>
      <c r="D347" t="s">
        <v>336</v>
      </c>
      <c r="E347" t="s">
        <v>71</v>
      </c>
      <c r="F347" t="s">
        <v>336</v>
      </c>
      <c r="G347" t="s">
        <v>336</v>
      </c>
      <c r="H347" t="s">
        <v>339</v>
      </c>
      <c r="I347">
        <v>1</v>
      </c>
      <c r="J347">
        <v>0</v>
      </c>
      <c r="K347">
        <v>0</v>
      </c>
      <c r="L347">
        <v>35.1</v>
      </c>
      <c r="M347" t="s">
        <v>34</v>
      </c>
      <c r="N347" t="s">
        <v>35</v>
      </c>
      <c r="O347" t="s">
        <v>36</v>
      </c>
      <c r="P347">
        <v>33309</v>
      </c>
      <c r="Q347" t="s">
        <v>37</v>
      </c>
      <c r="R347" t="s">
        <v>38</v>
      </c>
      <c r="S347" t="s">
        <v>1319</v>
      </c>
      <c r="T347" t="s">
        <v>1320</v>
      </c>
      <c r="U347" t="s">
        <v>1321</v>
      </c>
      <c r="V347" t="s">
        <v>1322</v>
      </c>
      <c r="X347" t="s">
        <v>1323</v>
      </c>
      <c r="Y347" t="s">
        <v>44</v>
      </c>
    </row>
    <row r="348" spans="1:25" x14ac:dyDescent="0.25">
      <c r="A348" t="s">
        <v>49</v>
      </c>
      <c r="B348" t="s">
        <v>1324</v>
      </c>
      <c r="C348" t="s">
        <v>67</v>
      </c>
      <c r="D348" t="s">
        <v>336</v>
      </c>
      <c r="E348" t="s">
        <v>337</v>
      </c>
      <c r="F348" t="s">
        <v>336</v>
      </c>
      <c r="G348" t="s">
        <v>338</v>
      </c>
      <c r="H348" t="s">
        <v>339</v>
      </c>
      <c r="I348">
        <v>1</v>
      </c>
      <c r="J348">
        <v>0</v>
      </c>
      <c r="K348">
        <v>0</v>
      </c>
      <c r="L348">
        <v>25.7</v>
      </c>
      <c r="M348" t="s">
        <v>593</v>
      </c>
      <c r="N348" t="s">
        <v>805</v>
      </c>
      <c r="O348" t="s">
        <v>806</v>
      </c>
      <c r="P348">
        <v>60614</v>
      </c>
      <c r="Q348" t="s">
        <v>37</v>
      </c>
      <c r="R348" t="s">
        <v>38</v>
      </c>
      <c r="Y348" t="s">
        <v>44</v>
      </c>
    </row>
    <row r="349" spans="1:25" x14ac:dyDescent="0.25">
      <c r="A349" t="s">
        <v>49</v>
      </c>
      <c r="B349" t="s">
        <v>1325</v>
      </c>
      <c r="C349" t="s">
        <v>67</v>
      </c>
      <c r="D349" t="s">
        <v>336</v>
      </c>
      <c r="E349" t="s">
        <v>337</v>
      </c>
      <c r="F349" t="s">
        <v>336</v>
      </c>
      <c r="G349" t="s">
        <v>338</v>
      </c>
      <c r="H349" t="s">
        <v>339</v>
      </c>
      <c r="I349">
        <v>1</v>
      </c>
      <c r="J349">
        <v>0</v>
      </c>
      <c r="K349">
        <v>0</v>
      </c>
      <c r="L349">
        <v>23.8</v>
      </c>
      <c r="M349" t="s">
        <v>1326</v>
      </c>
      <c r="N349" t="s">
        <v>151</v>
      </c>
      <c r="O349" t="s">
        <v>152</v>
      </c>
      <c r="P349" t="s">
        <v>1327</v>
      </c>
      <c r="Q349" t="s">
        <v>37</v>
      </c>
      <c r="R349" t="s">
        <v>38</v>
      </c>
      <c r="S349" t="s">
        <v>1328</v>
      </c>
      <c r="Y349" t="s">
        <v>44</v>
      </c>
    </row>
    <row r="350" spans="1:25" x14ac:dyDescent="0.25">
      <c r="A350" t="s">
        <v>49</v>
      </c>
      <c r="B350" t="s">
        <v>1329</v>
      </c>
      <c r="C350" t="s">
        <v>67</v>
      </c>
      <c r="D350" t="s">
        <v>336</v>
      </c>
      <c r="E350" t="s">
        <v>71</v>
      </c>
      <c r="F350" t="s">
        <v>336</v>
      </c>
      <c r="G350" t="s">
        <v>336</v>
      </c>
      <c r="H350" t="s">
        <v>339</v>
      </c>
      <c r="I350">
        <v>1</v>
      </c>
      <c r="J350">
        <v>0</v>
      </c>
      <c r="K350">
        <v>0</v>
      </c>
      <c r="L350">
        <v>31.1</v>
      </c>
      <c r="M350" t="s">
        <v>1330</v>
      </c>
      <c r="N350" t="s">
        <v>123</v>
      </c>
      <c r="O350" t="s">
        <v>124</v>
      </c>
      <c r="P350">
        <v>91355</v>
      </c>
      <c r="Q350" t="s">
        <v>37</v>
      </c>
      <c r="R350" t="s">
        <v>38</v>
      </c>
      <c r="Y350" t="s">
        <v>44</v>
      </c>
    </row>
    <row r="351" spans="1:25" x14ac:dyDescent="0.25">
      <c r="A351" t="s">
        <v>49</v>
      </c>
      <c r="B351" t="s">
        <v>1331</v>
      </c>
      <c r="C351" t="s">
        <v>67</v>
      </c>
      <c r="D351" t="s">
        <v>336</v>
      </c>
      <c r="E351" t="s">
        <v>71</v>
      </c>
      <c r="F351" t="s">
        <v>336</v>
      </c>
      <c r="G351" t="s">
        <v>336</v>
      </c>
      <c r="H351" t="s">
        <v>339</v>
      </c>
      <c r="I351">
        <v>1</v>
      </c>
      <c r="J351">
        <v>0</v>
      </c>
      <c r="K351">
        <v>0</v>
      </c>
      <c r="L351">
        <v>33.299999999999997</v>
      </c>
      <c r="M351" t="s">
        <v>485</v>
      </c>
      <c r="N351" t="s">
        <v>182</v>
      </c>
      <c r="O351" t="s">
        <v>183</v>
      </c>
      <c r="P351" t="s">
        <v>486</v>
      </c>
      <c r="Q351" t="s">
        <v>37</v>
      </c>
      <c r="R351" t="s">
        <v>38</v>
      </c>
      <c r="Y351" t="s">
        <v>44</v>
      </c>
    </row>
    <row r="352" spans="1:25" x14ac:dyDescent="0.25">
      <c r="A352" t="s">
        <v>49</v>
      </c>
      <c r="B352" t="s">
        <v>1332</v>
      </c>
      <c r="C352" t="s">
        <v>67</v>
      </c>
      <c r="D352" t="s">
        <v>336</v>
      </c>
      <c r="E352" t="s">
        <v>337</v>
      </c>
      <c r="F352" t="s">
        <v>336</v>
      </c>
      <c r="G352" t="s">
        <v>338</v>
      </c>
      <c r="H352" t="s">
        <v>339</v>
      </c>
      <c r="I352">
        <v>1</v>
      </c>
      <c r="J352">
        <v>0</v>
      </c>
      <c r="K352">
        <v>0</v>
      </c>
      <c r="L352">
        <v>23.7</v>
      </c>
      <c r="M352" t="s">
        <v>62</v>
      </c>
      <c r="N352" t="s">
        <v>35</v>
      </c>
      <c r="O352" t="s">
        <v>36</v>
      </c>
      <c r="P352" t="s">
        <v>1333</v>
      </c>
      <c r="Q352" t="s">
        <v>37</v>
      </c>
      <c r="R352" t="s">
        <v>38</v>
      </c>
      <c r="S352" t="s">
        <v>1334</v>
      </c>
      <c r="T352" t="s">
        <v>1335</v>
      </c>
      <c r="U352" t="s">
        <v>1336</v>
      </c>
      <c r="Y352" t="s">
        <v>44</v>
      </c>
    </row>
    <row r="353" spans="1:25" x14ac:dyDescent="0.25">
      <c r="A353" t="s">
        <v>49</v>
      </c>
      <c r="B353" t="s">
        <v>1337</v>
      </c>
      <c r="C353" t="s">
        <v>67</v>
      </c>
      <c r="D353" t="s">
        <v>336</v>
      </c>
      <c r="E353" t="s">
        <v>337</v>
      </c>
      <c r="F353" t="s">
        <v>336</v>
      </c>
      <c r="G353" t="s">
        <v>338</v>
      </c>
      <c r="H353" t="s">
        <v>339</v>
      </c>
      <c r="I353">
        <v>1</v>
      </c>
      <c r="J353">
        <v>0</v>
      </c>
      <c r="K353">
        <v>0</v>
      </c>
      <c r="L353">
        <v>27.7</v>
      </c>
      <c r="M353" t="s">
        <v>1338</v>
      </c>
      <c r="N353" t="s">
        <v>123</v>
      </c>
      <c r="O353" t="s">
        <v>124</v>
      </c>
      <c r="P353">
        <v>30269</v>
      </c>
      <c r="Q353" t="s">
        <v>37</v>
      </c>
      <c r="R353" t="s">
        <v>38</v>
      </c>
      <c r="Y353" t="s">
        <v>44</v>
      </c>
    </row>
    <row r="354" spans="1:25" x14ac:dyDescent="0.25">
      <c r="A354" t="s">
        <v>49</v>
      </c>
      <c r="B354" t="s">
        <v>1339</v>
      </c>
      <c r="C354" t="s">
        <v>67</v>
      </c>
      <c r="D354" t="s">
        <v>336</v>
      </c>
      <c r="E354" t="s">
        <v>337</v>
      </c>
      <c r="F354" t="s">
        <v>336</v>
      </c>
      <c r="G354" t="s">
        <v>338</v>
      </c>
      <c r="H354" t="s">
        <v>339</v>
      </c>
      <c r="I354">
        <v>1</v>
      </c>
      <c r="J354">
        <v>0</v>
      </c>
      <c r="K354">
        <v>0</v>
      </c>
      <c r="L354">
        <v>25.4</v>
      </c>
      <c r="M354" t="s">
        <v>261</v>
      </c>
      <c r="N354" t="s">
        <v>319</v>
      </c>
      <c r="O354" t="s">
        <v>320</v>
      </c>
      <c r="P354">
        <v>28401</v>
      </c>
      <c r="Q354" t="s">
        <v>37</v>
      </c>
      <c r="R354" t="s">
        <v>38</v>
      </c>
      <c r="S354" t="s">
        <v>1340</v>
      </c>
      <c r="T354" t="s">
        <v>1341</v>
      </c>
      <c r="Y354" t="s">
        <v>44</v>
      </c>
    </row>
    <row r="355" spans="1:25" x14ac:dyDescent="0.25">
      <c r="A355" t="s">
        <v>26</v>
      </c>
      <c r="B355" t="s">
        <v>1342</v>
      </c>
      <c r="C355" t="s">
        <v>67</v>
      </c>
      <c r="D355" t="s">
        <v>336</v>
      </c>
      <c r="E355" t="s">
        <v>337</v>
      </c>
      <c r="F355" t="s">
        <v>336</v>
      </c>
      <c r="G355" t="s">
        <v>338</v>
      </c>
      <c r="H355" t="s">
        <v>339</v>
      </c>
      <c r="I355">
        <v>1</v>
      </c>
      <c r="J355">
        <v>0</v>
      </c>
      <c r="K355">
        <v>0</v>
      </c>
      <c r="L355">
        <v>20.6</v>
      </c>
      <c r="M355" t="s">
        <v>1343</v>
      </c>
      <c r="P355">
        <v>11361</v>
      </c>
      <c r="Q355" t="s">
        <v>438</v>
      </c>
      <c r="R355" t="s">
        <v>439</v>
      </c>
      <c r="S355" t="s">
        <v>1344</v>
      </c>
      <c r="T355">
        <f>966-1-217-1830</f>
        <v>-1082</v>
      </c>
      <c r="U355" t="s">
        <v>1345</v>
      </c>
      <c r="V355" t="s">
        <v>1346</v>
      </c>
      <c r="W355">
        <v>2007</v>
      </c>
      <c r="X355" t="s">
        <v>43</v>
      </c>
      <c r="Y355" t="s">
        <v>44</v>
      </c>
    </row>
    <row r="357" spans="1:25" x14ac:dyDescent="0.25">
      <c r="I357" s="1">
        <f>SUM(I2:I356)</f>
        <v>390</v>
      </c>
    </row>
    <row r="358" spans="1:25" x14ac:dyDescent="0.25">
      <c r="G358" t="s">
        <v>6277</v>
      </c>
      <c r="I358">
        <v>650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717"/>
  <sheetViews>
    <sheetView tabSelected="1" workbookViewId="0">
      <selection activeCell="U2" sqref="U2:U1715"/>
    </sheetView>
  </sheetViews>
  <sheetFormatPr defaultRowHeight="15" x14ac:dyDescent="0.25"/>
  <cols>
    <col min="2" max="2" width="34.140625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5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>
        <v>6</v>
      </c>
      <c r="J2">
        <v>0</v>
      </c>
      <c r="K2">
        <v>8</v>
      </c>
      <c r="L2">
        <v>3.2</v>
      </c>
      <c r="M2" t="s">
        <v>34</v>
      </c>
      <c r="N2" t="s">
        <v>35</v>
      </c>
      <c r="O2" t="s">
        <v>36</v>
      </c>
      <c r="P2">
        <v>33315</v>
      </c>
      <c r="Q2" t="s">
        <v>37</v>
      </c>
      <c r="R2" t="s">
        <v>38</v>
      </c>
      <c r="S2" t="s">
        <v>39</v>
      </c>
      <c r="T2" t="s">
        <v>40</v>
      </c>
      <c r="U2" t="s">
        <v>41</v>
      </c>
      <c r="V2" t="s">
        <v>42</v>
      </c>
      <c r="W2">
        <v>1988</v>
      </c>
      <c r="X2" t="s">
        <v>43</v>
      </c>
      <c r="Y2" t="s">
        <v>44</v>
      </c>
    </row>
    <row r="3" spans="1:26" x14ac:dyDescent="0.25">
      <c r="A3" t="s">
        <v>26</v>
      </c>
      <c r="B3" t="s">
        <v>27</v>
      </c>
      <c r="C3" t="s">
        <v>28</v>
      </c>
      <c r="D3" t="s">
        <v>45</v>
      </c>
      <c r="E3" t="s">
        <v>46</v>
      </c>
      <c r="F3" t="s">
        <v>47</v>
      </c>
      <c r="G3" t="s">
        <v>48</v>
      </c>
      <c r="H3" t="s">
        <v>33</v>
      </c>
      <c r="I3">
        <v>3</v>
      </c>
      <c r="J3">
        <v>0</v>
      </c>
      <c r="K3">
        <v>0</v>
      </c>
      <c r="L3">
        <v>4.3</v>
      </c>
      <c r="M3" t="s">
        <v>34</v>
      </c>
      <c r="N3" t="s">
        <v>35</v>
      </c>
      <c r="O3" t="s">
        <v>36</v>
      </c>
      <c r="P3">
        <v>33315</v>
      </c>
      <c r="Q3" t="s">
        <v>37</v>
      </c>
      <c r="R3" t="s">
        <v>38</v>
      </c>
      <c r="S3" t="s">
        <v>39</v>
      </c>
      <c r="T3" t="s">
        <v>40</v>
      </c>
      <c r="U3" t="s">
        <v>41</v>
      </c>
      <c r="V3" t="s">
        <v>42</v>
      </c>
      <c r="W3">
        <v>1988</v>
      </c>
      <c r="X3" t="s">
        <v>43</v>
      </c>
      <c r="Y3" t="s">
        <v>44</v>
      </c>
    </row>
    <row r="4" spans="1:26" x14ac:dyDescent="0.25">
      <c r="A4" t="s">
        <v>49</v>
      </c>
      <c r="B4" t="s">
        <v>50</v>
      </c>
      <c r="C4" t="s">
        <v>51</v>
      </c>
      <c r="D4">
        <v>650</v>
      </c>
      <c r="E4" t="s">
        <v>52</v>
      </c>
      <c r="F4">
        <v>650</v>
      </c>
      <c r="G4" t="s">
        <v>53</v>
      </c>
      <c r="H4" t="s">
        <v>54</v>
      </c>
      <c r="I4">
        <v>1</v>
      </c>
      <c r="J4">
        <v>0</v>
      </c>
      <c r="K4">
        <v>0</v>
      </c>
      <c r="L4">
        <v>36.9</v>
      </c>
      <c r="M4" t="s">
        <v>55</v>
      </c>
      <c r="N4" t="s">
        <v>35</v>
      </c>
      <c r="O4" t="s">
        <v>36</v>
      </c>
      <c r="P4">
        <v>34209</v>
      </c>
      <c r="Q4" t="s">
        <v>37</v>
      </c>
      <c r="R4" t="s">
        <v>38</v>
      </c>
      <c r="Y4" t="s">
        <v>44</v>
      </c>
    </row>
    <row r="5" spans="1:26" x14ac:dyDescent="0.25">
      <c r="A5" t="s">
        <v>49</v>
      </c>
      <c r="B5" t="s">
        <v>56</v>
      </c>
      <c r="C5" t="s">
        <v>57</v>
      </c>
      <c r="D5" t="s">
        <v>58</v>
      </c>
      <c r="E5" t="s">
        <v>59</v>
      </c>
      <c r="F5" t="s">
        <v>58</v>
      </c>
      <c r="G5" t="s">
        <v>60</v>
      </c>
      <c r="H5" t="s">
        <v>61</v>
      </c>
      <c r="I5">
        <v>1</v>
      </c>
      <c r="J5">
        <v>0</v>
      </c>
      <c r="K5">
        <v>0</v>
      </c>
      <c r="L5">
        <v>41.2</v>
      </c>
      <c r="M5" t="s">
        <v>62</v>
      </c>
      <c r="N5" t="s">
        <v>35</v>
      </c>
      <c r="O5" t="s">
        <v>36</v>
      </c>
      <c r="P5">
        <v>33431</v>
      </c>
      <c r="Q5" t="s">
        <v>37</v>
      </c>
      <c r="R5" t="s">
        <v>38</v>
      </c>
      <c r="S5" t="s">
        <v>63</v>
      </c>
      <c r="T5" t="s">
        <v>64</v>
      </c>
      <c r="Y5" t="s">
        <v>44</v>
      </c>
    </row>
    <row r="6" spans="1:26" x14ac:dyDescent="0.25">
      <c r="A6" t="s">
        <v>65</v>
      </c>
      <c r="B6" t="s">
        <v>66</v>
      </c>
      <c r="C6" t="s">
        <v>67</v>
      </c>
      <c r="D6" t="s">
        <v>68</v>
      </c>
      <c r="E6" t="s">
        <v>69</v>
      </c>
      <c r="F6" t="s">
        <v>68</v>
      </c>
      <c r="G6" t="s">
        <v>70</v>
      </c>
      <c r="I6">
        <v>2</v>
      </c>
      <c r="J6" t="s">
        <v>71</v>
      </c>
      <c r="K6" t="s">
        <v>71</v>
      </c>
      <c r="L6">
        <v>0</v>
      </c>
      <c r="M6" t="s">
        <v>72</v>
      </c>
      <c r="N6" t="s">
        <v>73</v>
      </c>
      <c r="O6" t="s">
        <v>74</v>
      </c>
      <c r="P6" t="s">
        <v>75</v>
      </c>
      <c r="Q6" t="s">
        <v>37</v>
      </c>
      <c r="R6" t="s">
        <v>38</v>
      </c>
      <c r="S6" t="s">
        <v>76</v>
      </c>
      <c r="V6" t="s">
        <v>77</v>
      </c>
      <c r="W6">
        <v>1775</v>
      </c>
      <c r="X6" t="s">
        <v>78</v>
      </c>
      <c r="Y6" t="s">
        <v>44</v>
      </c>
    </row>
    <row r="7" spans="1:26" x14ac:dyDescent="0.25">
      <c r="A7" t="s">
        <v>65</v>
      </c>
      <c r="B7" t="s">
        <v>79</v>
      </c>
      <c r="C7" t="s">
        <v>67</v>
      </c>
      <c r="D7" t="s">
        <v>68</v>
      </c>
      <c r="E7" t="s">
        <v>69</v>
      </c>
      <c r="F7" t="s">
        <v>68</v>
      </c>
      <c r="G7" t="s">
        <v>70</v>
      </c>
      <c r="I7">
        <v>1</v>
      </c>
      <c r="J7" t="s">
        <v>71</v>
      </c>
      <c r="K7" t="s">
        <v>71</v>
      </c>
      <c r="L7">
        <v>0</v>
      </c>
      <c r="M7" t="s">
        <v>80</v>
      </c>
      <c r="N7" t="s">
        <v>81</v>
      </c>
      <c r="O7" t="s">
        <v>82</v>
      </c>
      <c r="P7" t="s">
        <v>83</v>
      </c>
      <c r="Q7" t="s">
        <v>37</v>
      </c>
      <c r="R7" t="s">
        <v>38</v>
      </c>
      <c r="S7" t="s">
        <v>84</v>
      </c>
      <c r="U7" t="s">
        <v>85</v>
      </c>
      <c r="V7" t="s">
        <v>86</v>
      </c>
      <c r="X7" t="s">
        <v>78</v>
      </c>
      <c r="Y7" t="s">
        <v>44</v>
      </c>
    </row>
    <row r="8" spans="1:26" x14ac:dyDescent="0.25">
      <c r="A8" t="s">
        <v>65</v>
      </c>
      <c r="B8" t="s">
        <v>87</v>
      </c>
      <c r="C8" t="s">
        <v>67</v>
      </c>
      <c r="D8" t="s">
        <v>88</v>
      </c>
      <c r="E8" t="s">
        <v>89</v>
      </c>
      <c r="F8" t="s">
        <v>88</v>
      </c>
      <c r="G8" t="s">
        <v>90</v>
      </c>
      <c r="I8">
        <v>9</v>
      </c>
      <c r="J8" t="s">
        <v>71</v>
      </c>
      <c r="K8" t="s">
        <v>71</v>
      </c>
      <c r="L8">
        <v>0</v>
      </c>
      <c r="M8" t="s">
        <v>80</v>
      </c>
      <c r="N8" t="s">
        <v>81</v>
      </c>
      <c r="O8" t="s">
        <v>82</v>
      </c>
      <c r="P8" t="s">
        <v>91</v>
      </c>
      <c r="Q8" t="s">
        <v>37</v>
      </c>
      <c r="R8" t="s">
        <v>38</v>
      </c>
      <c r="S8" t="s">
        <v>92</v>
      </c>
      <c r="U8" t="s">
        <v>93</v>
      </c>
      <c r="V8" t="s">
        <v>94</v>
      </c>
      <c r="W8">
        <v>1947</v>
      </c>
      <c r="X8" t="s">
        <v>78</v>
      </c>
      <c r="Y8" t="s">
        <v>44</v>
      </c>
    </row>
    <row r="9" spans="1:26" x14ac:dyDescent="0.25">
      <c r="A9" t="s">
        <v>65</v>
      </c>
      <c r="B9" t="s">
        <v>87</v>
      </c>
      <c r="C9" t="s">
        <v>67</v>
      </c>
      <c r="D9" t="s">
        <v>88</v>
      </c>
      <c r="E9" t="s">
        <v>95</v>
      </c>
      <c r="F9" t="s">
        <v>88</v>
      </c>
      <c r="G9" t="s">
        <v>96</v>
      </c>
      <c r="I9">
        <v>5</v>
      </c>
      <c r="J9" t="s">
        <v>71</v>
      </c>
      <c r="K9">
        <v>2</v>
      </c>
      <c r="L9">
        <v>0</v>
      </c>
      <c r="M9" t="s">
        <v>80</v>
      </c>
      <c r="N9" t="s">
        <v>81</v>
      </c>
      <c r="O9" t="s">
        <v>82</v>
      </c>
      <c r="P9" t="s">
        <v>91</v>
      </c>
      <c r="Q9" t="s">
        <v>37</v>
      </c>
      <c r="R9" t="s">
        <v>38</v>
      </c>
      <c r="S9" t="s">
        <v>92</v>
      </c>
      <c r="U9" t="s">
        <v>93</v>
      </c>
      <c r="V9" t="s">
        <v>94</v>
      </c>
      <c r="W9">
        <v>1947</v>
      </c>
      <c r="X9" t="s">
        <v>78</v>
      </c>
      <c r="Y9" t="s">
        <v>44</v>
      </c>
    </row>
    <row r="10" spans="1:26" x14ac:dyDescent="0.25">
      <c r="A10" t="s">
        <v>65</v>
      </c>
      <c r="B10" t="s">
        <v>97</v>
      </c>
      <c r="C10" t="s">
        <v>67</v>
      </c>
      <c r="D10" t="s">
        <v>88</v>
      </c>
      <c r="E10" t="s">
        <v>89</v>
      </c>
      <c r="F10" t="s">
        <v>88</v>
      </c>
      <c r="G10" t="s">
        <v>90</v>
      </c>
      <c r="I10">
        <v>2</v>
      </c>
      <c r="J10" t="s">
        <v>71</v>
      </c>
      <c r="K10" t="s">
        <v>71</v>
      </c>
      <c r="L10">
        <v>0</v>
      </c>
      <c r="M10" t="s">
        <v>80</v>
      </c>
      <c r="N10" t="s">
        <v>81</v>
      </c>
      <c r="O10" t="s">
        <v>82</v>
      </c>
      <c r="P10" t="s">
        <v>98</v>
      </c>
      <c r="Q10" t="s">
        <v>37</v>
      </c>
      <c r="R10" t="s">
        <v>38</v>
      </c>
      <c r="S10" t="s">
        <v>99</v>
      </c>
      <c r="T10" t="s">
        <v>100</v>
      </c>
      <c r="U10" t="s">
        <v>101</v>
      </c>
      <c r="V10" t="s">
        <v>102</v>
      </c>
      <c r="X10" t="s">
        <v>78</v>
      </c>
      <c r="Y10" t="s">
        <v>44</v>
      </c>
    </row>
    <row r="11" spans="1:26" x14ac:dyDescent="0.25">
      <c r="A11" t="s">
        <v>65</v>
      </c>
      <c r="B11" t="s">
        <v>97</v>
      </c>
      <c r="C11" t="s">
        <v>67</v>
      </c>
      <c r="D11" t="s">
        <v>88</v>
      </c>
      <c r="E11" t="s">
        <v>95</v>
      </c>
      <c r="F11" t="s">
        <v>88</v>
      </c>
      <c r="G11" t="s">
        <v>96</v>
      </c>
      <c r="I11">
        <v>1</v>
      </c>
      <c r="J11" t="s">
        <v>71</v>
      </c>
      <c r="K11" t="s">
        <v>71</v>
      </c>
      <c r="L11">
        <v>0</v>
      </c>
      <c r="M11" t="s">
        <v>80</v>
      </c>
      <c r="N11" t="s">
        <v>81</v>
      </c>
      <c r="O11" t="s">
        <v>82</v>
      </c>
      <c r="P11" t="s">
        <v>98</v>
      </c>
      <c r="Q11" t="s">
        <v>37</v>
      </c>
      <c r="R11" t="s">
        <v>38</v>
      </c>
      <c r="S11" t="s">
        <v>99</v>
      </c>
      <c r="T11" t="s">
        <v>100</v>
      </c>
      <c r="U11" t="s">
        <v>101</v>
      </c>
      <c r="V11" t="s">
        <v>102</v>
      </c>
      <c r="X11" t="s">
        <v>78</v>
      </c>
      <c r="Y11" t="s">
        <v>44</v>
      </c>
    </row>
    <row r="12" spans="1:26" x14ac:dyDescent="0.25">
      <c r="A12" t="s">
        <v>65</v>
      </c>
      <c r="B12" t="s">
        <v>103</v>
      </c>
      <c r="C12" t="s">
        <v>67</v>
      </c>
      <c r="D12" t="s">
        <v>88</v>
      </c>
      <c r="E12" t="s">
        <v>89</v>
      </c>
      <c r="F12" t="s">
        <v>88</v>
      </c>
      <c r="G12" t="s">
        <v>90</v>
      </c>
      <c r="I12">
        <v>1</v>
      </c>
      <c r="J12" t="s">
        <v>71</v>
      </c>
      <c r="K12" t="s">
        <v>71</v>
      </c>
      <c r="L12">
        <v>0</v>
      </c>
      <c r="M12" t="s">
        <v>80</v>
      </c>
      <c r="N12" t="s">
        <v>81</v>
      </c>
      <c r="O12" t="s">
        <v>82</v>
      </c>
      <c r="P12" t="s">
        <v>104</v>
      </c>
      <c r="Q12" t="s">
        <v>37</v>
      </c>
      <c r="R12" t="s">
        <v>38</v>
      </c>
      <c r="S12" t="s">
        <v>105</v>
      </c>
      <c r="T12" t="s">
        <v>106</v>
      </c>
      <c r="V12" t="s">
        <v>107</v>
      </c>
      <c r="X12" t="s">
        <v>108</v>
      </c>
      <c r="Y12" t="s">
        <v>44</v>
      </c>
    </row>
    <row r="13" spans="1:26" x14ac:dyDescent="0.25">
      <c r="A13" t="s">
        <v>65</v>
      </c>
      <c r="B13" t="s">
        <v>103</v>
      </c>
      <c r="C13" t="s">
        <v>67</v>
      </c>
      <c r="D13" t="s">
        <v>88</v>
      </c>
      <c r="E13" t="s">
        <v>95</v>
      </c>
      <c r="F13" t="s">
        <v>88</v>
      </c>
      <c r="G13" t="s">
        <v>96</v>
      </c>
      <c r="I13">
        <v>1</v>
      </c>
      <c r="J13" t="s">
        <v>71</v>
      </c>
      <c r="K13">
        <v>1</v>
      </c>
      <c r="L13">
        <v>0</v>
      </c>
      <c r="M13" t="s">
        <v>80</v>
      </c>
      <c r="N13" t="s">
        <v>81</v>
      </c>
      <c r="O13" t="s">
        <v>82</v>
      </c>
      <c r="P13" t="s">
        <v>104</v>
      </c>
      <c r="Q13" t="s">
        <v>37</v>
      </c>
      <c r="R13" t="s">
        <v>38</v>
      </c>
      <c r="S13" t="s">
        <v>105</v>
      </c>
      <c r="T13" t="s">
        <v>106</v>
      </c>
      <c r="V13" t="s">
        <v>107</v>
      </c>
      <c r="X13" t="s">
        <v>108</v>
      </c>
      <c r="Y13" t="s">
        <v>44</v>
      </c>
    </row>
    <row r="14" spans="1:26" x14ac:dyDescent="0.25">
      <c r="A14" t="s">
        <v>65</v>
      </c>
      <c r="B14" t="s">
        <v>79</v>
      </c>
      <c r="C14" t="s">
        <v>67</v>
      </c>
      <c r="D14" t="s">
        <v>88</v>
      </c>
      <c r="E14" t="s">
        <v>95</v>
      </c>
      <c r="F14" t="s">
        <v>88</v>
      </c>
      <c r="G14" t="s">
        <v>96</v>
      </c>
      <c r="I14">
        <v>3</v>
      </c>
      <c r="J14" t="s">
        <v>71</v>
      </c>
      <c r="K14" t="s">
        <v>71</v>
      </c>
      <c r="L14">
        <v>0</v>
      </c>
      <c r="M14" t="s">
        <v>80</v>
      </c>
      <c r="N14" t="s">
        <v>81</v>
      </c>
      <c r="O14" t="s">
        <v>82</v>
      </c>
      <c r="P14" t="s">
        <v>83</v>
      </c>
      <c r="Q14" t="s">
        <v>37</v>
      </c>
      <c r="R14" t="s">
        <v>38</v>
      </c>
      <c r="S14" t="s">
        <v>84</v>
      </c>
      <c r="U14" t="s">
        <v>85</v>
      </c>
      <c r="V14" t="s">
        <v>86</v>
      </c>
      <c r="X14" t="s">
        <v>78</v>
      </c>
      <c r="Y14" t="s">
        <v>44</v>
      </c>
    </row>
    <row r="15" spans="1:26" x14ac:dyDescent="0.25">
      <c r="A15" t="s">
        <v>65</v>
      </c>
      <c r="B15" t="s">
        <v>79</v>
      </c>
      <c r="C15" t="s">
        <v>67</v>
      </c>
      <c r="D15" t="s">
        <v>88</v>
      </c>
      <c r="E15" t="s">
        <v>89</v>
      </c>
      <c r="F15" t="s">
        <v>88</v>
      </c>
      <c r="G15" t="s">
        <v>90</v>
      </c>
      <c r="I15">
        <v>1</v>
      </c>
      <c r="J15" t="s">
        <v>71</v>
      </c>
      <c r="K15" t="s">
        <v>71</v>
      </c>
      <c r="L15">
        <v>0</v>
      </c>
      <c r="M15" t="s">
        <v>80</v>
      </c>
      <c r="N15" t="s">
        <v>81</v>
      </c>
      <c r="O15" t="s">
        <v>82</v>
      </c>
      <c r="P15" t="s">
        <v>83</v>
      </c>
      <c r="Q15" t="s">
        <v>37</v>
      </c>
      <c r="R15" t="s">
        <v>38</v>
      </c>
      <c r="S15" t="s">
        <v>84</v>
      </c>
      <c r="U15" t="s">
        <v>85</v>
      </c>
      <c r="V15" t="s">
        <v>86</v>
      </c>
      <c r="X15" t="s">
        <v>78</v>
      </c>
      <c r="Y15" t="s">
        <v>44</v>
      </c>
    </row>
    <row r="16" spans="1:26" x14ac:dyDescent="0.25">
      <c r="A16" t="s">
        <v>49</v>
      </c>
      <c r="B16" t="s">
        <v>109</v>
      </c>
      <c r="C16" t="s">
        <v>67</v>
      </c>
      <c r="D16" t="s">
        <v>110</v>
      </c>
      <c r="E16" t="s">
        <v>111</v>
      </c>
      <c r="F16" t="s">
        <v>110</v>
      </c>
      <c r="G16" t="s">
        <v>112</v>
      </c>
      <c r="H16" t="s">
        <v>113</v>
      </c>
      <c r="I16">
        <v>1</v>
      </c>
      <c r="J16">
        <v>0</v>
      </c>
      <c r="K16">
        <v>0</v>
      </c>
      <c r="L16">
        <v>52.7</v>
      </c>
      <c r="M16" t="s">
        <v>114</v>
      </c>
      <c r="N16" t="s">
        <v>115</v>
      </c>
      <c r="O16" t="s">
        <v>116</v>
      </c>
      <c r="P16">
        <v>48076</v>
      </c>
      <c r="Q16" t="s">
        <v>37</v>
      </c>
      <c r="R16" t="s">
        <v>38</v>
      </c>
      <c r="S16" t="s">
        <v>117</v>
      </c>
      <c r="T16" t="s">
        <v>118</v>
      </c>
      <c r="Y16" t="s">
        <v>44</v>
      </c>
    </row>
    <row r="17" spans="1:26" x14ac:dyDescent="0.25">
      <c r="A17" t="s">
        <v>49</v>
      </c>
      <c r="B17" t="s">
        <v>119</v>
      </c>
      <c r="C17" t="s">
        <v>67</v>
      </c>
      <c r="D17" t="s">
        <v>110</v>
      </c>
      <c r="E17" t="s">
        <v>120</v>
      </c>
      <c r="F17" t="s">
        <v>110</v>
      </c>
      <c r="G17" t="s">
        <v>121</v>
      </c>
      <c r="H17" t="s">
        <v>113</v>
      </c>
      <c r="I17">
        <v>1</v>
      </c>
      <c r="J17">
        <v>0</v>
      </c>
      <c r="K17">
        <v>0</v>
      </c>
      <c r="L17">
        <v>44.7</v>
      </c>
      <c r="M17" t="s">
        <v>122</v>
      </c>
      <c r="N17" t="s">
        <v>123</v>
      </c>
      <c r="O17" t="s">
        <v>124</v>
      </c>
      <c r="P17" t="s">
        <v>125</v>
      </c>
      <c r="Q17" t="s">
        <v>37</v>
      </c>
      <c r="R17" t="s">
        <v>38</v>
      </c>
      <c r="Y17" t="s">
        <v>44</v>
      </c>
    </row>
    <row r="18" spans="1:26" x14ac:dyDescent="0.25">
      <c r="A18" t="s">
        <v>49</v>
      </c>
      <c r="B18" t="s">
        <v>126</v>
      </c>
      <c r="C18" t="s">
        <v>67</v>
      </c>
      <c r="D18" t="s">
        <v>110</v>
      </c>
      <c r="E18" t="s">
        <v>111</v>
      </c>
      <c r="F18" t="s">
        <v>110</v>
      </c>
      <c r="G18" t="s">
        <v>112</v>
      </c>
      <c r="H18" t="s">
        <v>113</v>
      </c>
      <c r="I18">
        <v>2</v>
      </c>
      <c r="J18">
        <v>0</v>
      </c>
      <c r="K18">
        <v>0</v>
      </c>
      <c r="L18">
        <v>48.2</v>
      </c>
      <c r="M18" t="s">
        <v>127</v>
      </c>
      <c r="N18" t="s">
        <v>128</v>
      </c>
      <c r="O18" t="s">
        <v>129</v>
      </c>
      <c r="P18">
        <v>77042</v>
      </c>
      <c r="Q18" t="s">
        <v>37</v>
      </c>
      <c r="R18" t="s">
        <v>38</v>
      </c>
      <c r="V18" t="s">
        <v>130</v>
      </c>
      <c r="Y18" t="s">
        <v>44</v>
      </c>
    </row>
    <row r="19" spans="1:26" x14ac:dyDescent="0.25">
      <c r="A19" t="s">
        <v>49</v>
      </c>
      <c r="B19" t="s">
        <v>131</v>
      </c>
      <c r="C19" t="s">
        <v>67</v>
      </c>
      <c r="D19" t="s">
        <v>110</v>
      </c>
      <c r="E19" t="s">
        <v>132</v>
      </c>
      <c r="F19" t="s">
        <v>110</v>
      </c>
      <c r="G19" t="s">
        <v>133</v>
      </c>
      <c r="H19" t="s">
        <v>113</v>
      </c>
      <c r="I19">
        <v>1</v>
      </c>
      <c r="J19">
        <v>0</v>
      </c>
      <c r="K19">
        <v>0</v>
      </c>
      <c r="L19">
        <v>52.8</v>
      </c>
      <c r="M19" t="s">
        <v>134</v>
      </c>
      <c r="N19" t="s">
        <v>135</v>
      </c>
      <c r="O19" t="s">
        <v>136</v>
      </c>
      <c r="P19" t="s">
        <v>137</v>
      </c>
      <c r="Q19" t="s">
        <v>37</v>
      </c>
      <c r="R19" t="s">
        <v>38</v>
      </c>
      <c r="S19" t="s">
        <v>138</v>
      </c>
      <c r="V19" t="s">
        <v>139</v>
      </c>
      <c r="Y19" t="s">
        <v>44</v>
      </c>
    </row>
    <row r="20" spans="1:26" x14ac:dyDescent="0.25">
      <c r="A20" t="s">
        <v>49</v>
      </c>
      <c r="B20" t="s">
        <v>140</v>
      </c>
      <c r="C20" t="s">
        <v>67</v>
      </c>
      <c r="D20" t="s">
        <v>110</v>
      </c>
      <c r="E20" t="s">
        <v>120</v>
      </c>
      <c r="F20" t="s">
        <v>110</v>
      </c>
      <c r="G20" t="s">
        <v>121</v>
      </c>
      <c r="H20" t="s">
        <v>113</v>
      </c>
      <c r="I20">
        <v>1</v>
      </c>
      <c r="J20">
        <v>0</v>
      </c>
      <c r="K20">
        <v>0</v>
      </c>
      <c r="L20">
        <v>51.6</v>
      </c>
      <c r="M20" t="s">
        <v>141</v>
      </c>
      <c r="N20" t="s">
        <v>123</v>
      </c>
      <c r="O20" t="s">
        <v>124</v>
      </c>
      <c r="P20">
        <v>22042</v>
      </c>
      <c r="Q20" t="s">
        <v>37</v>
      </c>
      <c r="R20" t="s">
        <v>38</v>
      </c>
      <c r="V20" t="s">
        <v>142</v>
      </c>
      <c r="Y20" t="s">
        <v>44</v>
      </c>
    </row>
    <row r="21" spans="1:26" x14ac:dyDescent="0.25">
      <c r="A21" t="s">
        <v>49</v>
      </c>
      <c r="B21" t="s">
        <v>143</v>
      </c>
      <c r="C21" t="s">
        <v>67</v>
      </c>
      <c r="D21" t="s">
        <v>110</v>
      </c>
      <c r="E21" t="s">
        <v>144</v>
      </c>
      <c r="F21" t="s">
        <v>110</v>
      </c>
      <c r="G21" t="s">
        <v>145</v>
      </c>
      <c r="H21" t="s">
        <v>113</v>
      </c>
      <c r="I21">
        <v>1</v>
      </c>
      <c r="J21">
        <v>0</v>
      </c>
      <c r="K21">
        <v>0</v>
      </c>
      <c r="L21">
        <v>43.7</v>
      </c>
      <c r="M21" t="s">
        <v>146</v>
      </c>
      <c r="N21" t="s">
        <v>123</v>
      </c>
      <c r="O21" t="s">
        <v>124</v>
      </c>
      <c r="P21">
        <v>90241</v>
      </c>
      <c r="Q21" t="s">
        <v>37</v>
      </c>
      <c r="R21" t="s">
        <v>38</v>
      </c>
      <c r="Y21" t="s">
        <v>44</v>
      </c>
    </row>
    <row r="22" spans="1:26" x14ac:dyDescent="0.25">
      <c r="A22" t="s">
        <v>26</v>
      </c>
      <c r="B22" t="s">
        <v>147</v>
      </c>
      <c r="C22" t="s">
        <v>67</v>
      </c>
      <c r="D22" t="s">
        <v>110</v>
      </c>
      <c r="E22" t="s">
        <v>148</v>
      </c>
      <c r="F22" t="s">
        <v>110</v>
      </c>
      <c r="G22" t="s">
        <v>149</v>
      </c>
      <c r="H22" t="s">
        <v>113</v>
      </c>
      <c r="I22">
        <v>2</v>
      </c>
      <c r="J22">
        <v>0</v>
      </c>
      <c r="K22">
        <v>0</v>
      </c>
      <c r="L22">
        <v>46.7</v>
      </c>
      <c r="M22" t="s">
        <v>150</v>
      </c>
      <c r="N22" t="s">
        <v>151</v>
      </c>
      <c r="O22" t="s">
        <v>152</v>
      </c>
      <c r="P22">
        <v>30120</v>
      </c>
      <c r="Q22" t="s">
        <v>37</v>
      </c>
      <c r="R22" t="s">
        <v>38</v>
      </c>
      <c r="S22" t="s">
        <v>153</v>
      </c>
      <c r="T22" t="s">
        <v>154</v>
      </c>
      <c r="U22" t="s">
        <v>155</v>
      </c>
      <c r="V22" t="s">
        <v>156</v>
      </c>
      <c r="X22" t="s">
        <v>157</v>
      </c>
      <c r="Y22" t="s">
        <v>44</v>
      </c>
      <c r="Z22" t="s">
        <v>158</v>
      </c>
    </row>
    <row r="23" spans="1:26" x14ac:dyDescent="0.25">
      <c r="A23" t="s">
        <v>26</v>
      </c>
      <c r="B23" t="s">
        <v>147</v>
      </c>
      <c r="C23" t="s">
        <v>67</v>
      </c>
      <c r="D23" t="s">
        <v>110</v>
      </c>
      <c r="E23" t="s">
        <v>144</v>
      </c>
      <c r="F23" t="s">
        <v>110</v>
      </c>
      <c r="G23" t="s">
        <v>145</v>
      </c>
      <c r="H23" t="s">
        <v>113</v>
      </c>
      <c r="I23">
        <v>1</v>
      </c>
      <c r="J23">
        <v>0</v>
      </c>
      <c r="K23">
        <v>0</v>
      </c>
      <c r="L23">
        <v>49.6</v>
      </c>
      <c r="M23" t="s">
        <v>150</v>
      </c>
      <c r="N23" t="s">
        <v>151</v>
      </c>
      <c r="O23" t="s">
        <v>152</v>
      </c>
      <c r="P23">
        <v>30120</v>
      </c>
      <c r="Q23" t="s">
        <v>37</v>
      </c>
      <c r="R23" t="s">
        <v>38</v>
      </c>
      <c r="S23" t="s">
        <v>153</v>
      </c>
      <c r="T23" t="s">
        <v>154</v>
      </c>
      <c r="U23" t="s">
        <v>155</v>
      </c>
      <c r="V23" t="s">
        <v>156</v>
      </c>
      <c r="X23" t="s">
        <v>157</v>
      </c>
      <c r="Y23" t="s">
        <v>44</v>
      </c>
      <c r="Z23" t="s">
        <v>158</v>
      </c>
    </row>
    <row r="24" spans="1:26" x14ac:dyDescent="0.25">
      <c r="A24" t="s">
        <v>49</v>
      </c>
      <c r="B24" t="s">
        <v>159</v>
      </c>
      <c r="C24" t="s">
        <v>67</v>
      </c>
      <c r="D24" t="s">
        <v>110</v>
      </c>
      <c r="E24" t="s">
        <v>111</v>
      </c>
      <c r="F24" t="s">
        <v>110</v>
      </c>
      <c r="G24" t="s">
        <v>112</v>
      </c>
      <c r="H24" t="s">
        <v>113</v>
      </c>
      <c r="I24">
        <v>1</v>
      </c>
      <c r="J24">
        <v>0</v>
      </c>
      <c r="K24">
        <v>0</v>
      </c>
      <c r="L24">
        <v>53.2</v>
      </c>
      <c r="M24" t="s">
        <v>160</v>
      </c>
      <c r="N24" t="s">
        <v>123</v>
      </c>
      <c r="O24" t="s">
        <v>124</v>
      </c>
      <c r="P24" t="s">
        <v>161</v>
      </c>
      <c r="Q24" t="s">
        <v>37</v>
      </c>
      <c r="R24" t="s">
        <v>38</v>
      </c>
      <c r="S24" t="s">
        <v>162</v>
      </c>
      <c r="V24" t="s">
        <v>163</v>
      </c>
      <c r="Y24" t="s">
        <v>44</v>
      </c>
    </row>
    <row r="25" spans="1:26" x14ac:dyDescent="0.25">
      <c r="A25" t="s">
        <v>49</v>
      </c>
      <c r="B25" t="s">
        <v>164</v>
      </c>
      <c r="C25" t="s">
        <v>67</v>
      </c>
      <c r="D25" t="s">
        <v>110</v>
      </c>
      <c r="E25" t="s">
        <v>132</v>
      </c>
      <c r="F25" t="s">
        <v>110</v>
      </c>
      <c r="G25" t="s">
        <v>133</v>
      </c>
      <c r="H25" t="s">
        <v>113</v>
      </c>
      <c r="I25">
        <v>1</v>
      </c>
      <c r="J25">
        <v>0</v>
      </c>
      <c r="K25">
        <v>0</v>
      </c>
      <c r="L25">
        <v>44.7</v>
      </c>
      <c r="Y25" t="s">
        <v>44</v>
      </c>
    </row>
    <row r="26" spans="1:26" x14ac:dyDescent="0.25">
      <c r="A26" t="s">
        <v>26</v>
      </c>
      <c r="B26" t="s">
        <v>165</v>
      </c>
      <c r="C26" t="s">
        <v>67</v>
      </c>
      <c r="D26" t="s">
        <v>110</v>
      </c>
      <c r="E26" t="s">
        <v>148</v>
      </c>
      <c r="F26" t="s">
        <v>110</v>
      </c>
      <c r="G26" t="s">
        <v>149</v>
      </c>
      <c r="H26" t="s">
        <v>113</v>
      </c>
      <c r="I26">
        <v>1</v>
      </c>
      <c r="J26">
        <v>0</v>
      </c>
      <c r="K26">
        <v>0</v>
      </c>
      <c r="L26">
        <v>51.3</v>
      </c>
      <c r="M26" t="s">
        <v>166</v>
      </c>
      <c r="N26" t="s">
        <v>73</v>
      </c>
      <c r="O26" t="s">
        <v>74</v>
      </c>
      <c r="P26">
        <v>23602</v>
      </c>
      <c r="Q26" t="s">
        <v>37</v>
      </c>
      <c r="R26" t="s">
        <v>38</v>
      </c>
      <c r="S26" t="s">
        <v>167</v>
      </c>
      <c r="V26" t="s">
        <v>168</v>
      </c>
      <c r="X26" t="s">
        <v>169</v>
      </c>
      <c r="Y26" t="s">
        <v>44</v>
      </c>
      <c r="Z26" t="s">
        <v>170</v>
      </c>
    </row>
    <row r="27" spans="1:26" x14ac:dyDescent="0.25">
      <c r="A27" t="s">
        <v>49</v>
      </c>
      <c r="B27" t="s">
        <v>171</v>
      </c>
      <c r="C27" t="s">
        <v>67</v>
      </c>
      <c r="D27" t="s">
        <v>172</v>
      </c>
      <c r="E27" t="s">
        <v>173</v>
      </c>
      <c r="F27" t="s">
        <v>172</v>
      </c>
      <c r="G27" t="s">
        <v>174</v>
      </c>
      <c r="H27" t="s">
        <v>113</v>
      </c>
      <c r="I27">
        <v>1</v>
      </c>
      <c r="J27">
        <v>0</v>
      </c>
      <c r="K27">
        <v>0</v>
      </c>
      <c r="L27">
        <v>36.6</v>
      </c>
      <c r="M27" t="s">
        <v>175</v>
      </c>
      <c r="N27" t="s">
        <v>35</v>
      </c>
      <c r="O27" t="s">
        <v>36</v>
      </c>
      <c r="P27" t="s">
        <v>176</v>
      </c>
      <c r="Q27" t="s">
        <v>37</v>
      </c>
      <c r="R27" t="s">
        <v>38</v>
      </c>
      <c r="Y27" t="s">
        <v>44</v>
      </c>
    </row>
    <row r="28" spans="1:26" x14ac:dyDescent="0.25">
      <c r="A28" t="s">
        <v>49</v>
      </c>
      <c r="B28" t="s">
        <v>177</v>
      </c>
      <c r="C28" t="s">
        <v>67</v>
      </c>
      <c r="D28" t="s">
        <v>172</v>
      </c>
      <c r="E28" t="s">
        <v>173</v>
      </c>
      <c r="F28" t="s">
        <v>172</v>
      </c>
      <c r="G28" t="s">
        <v>174</v>
      </c>
      <c r="H28" t="s">
        <v>113</v>
      </c>
      <c r="I28">
        <v>1</v>
      </c>
      <c r="J28">
        <v>0</v>
      </c>
      <c r="K28">
        <v>0</v>
      </c>
      <c r="L28">
        <v>38.1</v>
      </c>
      <c r="M28" t="s">
        <v>178</v>
      </c>
      <c r="N28" t="s">
        <v>35</v>
      </c>
      <c r="O28" t="s">
        <v>36</v>
      </c>
      <c r="P28" t="s">
        <v>179</v>
      </c>
      <c r="Q28" t="s">
        <v>37</v>
      </c>
      <c r="R28" t="s">
        <v>38</v>
      </c>
      <c r="Y28" t="s">
        <v>44</v>
      </c>
    </row>
    <row r="29" spans="1:26" x14ac:dyDescent="0.25">
      <c r="A29" t="s">
        <v>49</v>
      </c>
      <c r="B29" t="s">
        <v>180</v>
      </c>
      <c r="C29" t="s">
        <v>67</v>
      </c>
      <c r="D29" t="s">
        <v>172</v>
      </c>
      <c r="E29" t="s">
        <v>173</v>
      </c>
      <c r="F29" t="s">
        <v>172</v>
      </c>
      <c r="G29" t="s">
        <v>174</v>
      </c>
      <c r="H29" t="s">
        <v>113</v>
      </c>
      <c r="I29">
        <v>1</v>
      </c>
      <c r="J29">
        <v>0</v>
      </c>
      <c r="K29">
        <v>0</v>
      </c>
      <c r="L29">
        <v>37.6</v>
      </c>
      <c r="M29" t="s">
        <v>181</v>
      </c>
      <c r="N29" t="s">
        <v>182</v>
      </c>
      <c r="O29" t="s">
        <v>183</v>
      </c>
      <c r="P29" t="s">
        <v>184</v>
      </c>
      <c r="Q29" t="s">
        <v>37</v>
      </c>
      <c r="R29" t="s">
        <v>38</v>
      </c>
      <c r="Y29" t="s">
        <v>44</v>
      </c>
    </row>
    <row r="30" spans="1:26" x14ac:dyDescent="0.25">
      <c r="A30" t="s">
        <v>49</v>
      </c>
      <c r="B30" t="s">
        <v>185</v>
      </c>
      <c r="C30" t="s">
        <v>67</v>
      </c>
      <c r="D30" t="s">
        <v>172</v>
      </c>
      <c r="E30" t="s">
        <v>173</v>
      </c>
      <c r="F30" t="s">
        <v>172</v>
      </c>
      <c r="G30" t="s">
        <v>174</v>
      </c>
      <c r="H30" t="s">
        <v>113</v>
      </c>
      <c r="I30">
        <v>1</v>
      </c>
      <c r="J30">
        <v>0</v>
      </c>
      <c r="K30">
        <v>0</v>
      </c>
      <c r="L30">
        <v>36.200000000000003</v>
      </c>
      <c r="M30" t="s">
        <v>186</v>
      </c>
      <c r="N30" t="s">
        <v>128</v>
      </c>
      <c r="O30" t="s">
        <v>129</v>
      </c>
      <c r="P30">
        <v>78041</v>
      </c>
      <c r="Q30" t="s">
        <v>37</v>
      </c>
      <c r="R30" t="s">
        <v>38</v>
      </c>
      <c r="Y30" t="s">
        <v>44</v>
      </c>
    </row>
    <row r="31" spans="1:26" x14ac:dyDescent="0.25">
      <c r="A31" t="s">
        <v>49</v>
      </c>
      <c r="B31" t="s">
        <v>187</v>
      </c>
      <c r="C31" t="s">
        <v>67</v>
      </c>
      <c r="D31" t="s">
        <v>172</v>
      </c>
      <c r="E31" t="s">
        <v>173</v>
      </c>
      <c r="F31" t="s">
        <v>172</v>
      </c>
      <c r="G31" t="s">
        <v>174</v>
      </c>
      <c r="H31" t="s">
        <v>113</v>
      </c>
      <c r="I31">
        <v>1</v>
      </c>
      <c r="J31">
        <v>0</v>
      </c>
      <c r="K31">
        <v>0</v>
      </c>
      <c r="L31">
        <v>41</v>
      </c>
      <c r="M31" t="s">
        <v>188</v>
      </c>
      <c r="N31" t="s">
        <v>189</v>
      </c>
      <c r="O31" t="s">
        <v>190</v>
      </c>
      <c r="P31" t="s">
        <v>191</v>
      </c>
      <c r="Q31" t="s">
        <v>37</v>
      </c>
      <c r="R31" t="s">
        <v>38</v>
      </c>
      <c r="Y31" t="s">
        <v>44</v>
      </c>
    </row>
    <row r="32" spans="1:26" x14ac:dyDescent="0.25">
      <c r="A32" t="s">
        <v>49</v>
      </c>
      <c r="B32" t="s">
        <v>192</v>
      </c>
      <c r="C32" t="s">
        <v>67</v>
      </c>
      <c r="D32" t="s">
        <v>172</v>
      </c>
      <c r="E32" t="s">
        <v>173</v>
      </c>
      <c r="F32" t="s">
        <v>172</v>
      </c>
      <c r="G32" t="s">
        <v>174</v>
      </c>
      <c r="H32" t="s">
        <v>113</v>
      </c>
      <c r="I32">
        <v>1</v>
      </c>
      <c r="J32">
        <v>0</v>
      </c>
      <c r="K32">
        <v>0</v>
      </c>
      <c r="L32">
        <v>36.299999999999997</v>
      </c>
      <c r="M32" t="s">
        <v>193</v>
      </c>
      <c r="Q32" t="s">
        <v>194</v>
      </c>
      <c r="R32" t="s">
        <v>38</v>
      </c>
      <c r="Y32" t="s">
        <v>44</v>
      </c>
    </row>
    <row r="33" spans="1:25" x14ac:dyDescent="0.25">
      <c r="A33" t="s">
        <v>49</v>
      </c>
      <c r="B33" t="s">
        <v>195</v>
      </c>
      <c r="C33" t="s">
        <v>67</v>
      </c>
      <c r="D33" t="s">
        <v>172</v>
      </c>
      <c r="E33" t="s">
        <v>173</v>
      </c>
      <c r="F33" t="s">
        <v>172</v>
      </c>
      <c r="G33" t="s">
        <v>174</v>
      </c>
      <c r="H33" t="s">
        <v>113</v>
      </c>
      <c r="I33">
        <v>1</v>
      </c>
      <c r="J33">
        <v>0</v>
      </c>
      <c r="K33">
        <v>0</v>
      </c>
      <c r="L33">
        <v>39.1</v>
      </c>
      <c r="M33" t="s">
        <v>196</v>
      </c>
      <c r="N33" t="s">
        <v>197</v>
      </c>
      <c r="O33" t="s">
        <v>198</v>
      </c>
      <c r="P33">
        <v>11023</v>
      </c>
      <c r="Q33" t="s">
        <v>37</v>
      </c>
      <c r="R33" t="s">
        <v>38</v>
      </c>
      <c r="Y33" t="s">
        <v>44</v>
      </c>
    </row>
    <row r="34" spans="1:25" x14ac:dyDescent="0.25">
      <c r="A34" t="s">
        <v>49</v>
      </c>
      <c r="B34" t="s">
        <v>199</v>
      </c>
      <c r="C34" t="s">
        <v>67</v>
      </c>
      <c r="D34" t="s">
        <v>172</v>
      </c>
      <c r="E34" t="s">
        <v>173</v>
      </c>
      <c r="F34" t="s">
        <v>172</v>
      </c>
      <c r="G34" t="s">
        <v>174</v>
      </c>
      <c r="H34" t="s">
        <v>113</v>
      </c>
      <c r="I34">
        <v>1</v>
      </c>
      <c r="J34">
        <v>0</v>
      </c>
      <c r="K34">
        <v>0</v>
      </c>
      <c r="L34">
        <v>37.200000000000003</v>
      </c>
      <c r="M34" t="s">
        <v>200</v>
      </c>
      <c r="N34" t="s">
        <v>197</v>
      </c>
      <c r="O34" t="s">
        <v>198</v>
      </c>
      <c r="P34" t="s">
        <v>201</v>
      </c>
      <c r="Q34" t="s">
        <v>37</v>
      </c>
      <c r="R34" t="s">
        <v>38</v>
      </c>
      <c r="V34" t="s">
        <v>202</v>
      </c>
      <c r="Y34" t="s">
        <v>44</v>
      </c>
    </row>
    <row r="35" spans="1:25" x14ac:dyDescent="0.25">
      <c r="A35" t="s">
        <v>49</v>
      </c>
      <c r="B35" t="s">
        <v>199</v>
      </c>
      <c r="C35" t="s">
        <v>67</v>
      </c>
      <c r="D35" t="s">
        <v>172</v>
      </c>
      <c r="E35" t="s">
        <v>203</v>
      </c>
      <c r="F35" t="s">
        <v>172</v>
      </c>
      <c r="G35" t="s">
        <v>204</v>
      </c>
      <c r="H35" t="s">
        <v>113</v>
      </c>
      <c r="I35">
        <v>1</v>
      </c>
      <c r="J35">
        <v>0</v>
      </c>
      <c r="K35">
        <v>0</v>
      </c>
      <c r="L35">
        <v>36.700000000000003</v>
      </c>
      <c r="M35" t="s">
        <v>200</v>
      </c>
      <c r="N35" t="s">
        <v>197</v>
      </c>
      <c r="O35" t="s">
        <v>198</v>
      </c>
      <c r="P35" t="s">
        <v>201</v>
      </c>
      <c r="Q35" t="s">
        <v>37</v>
      </c>
      <c r="R35" t="s">
        <v>38</v>
      </c>
      <c r="V35" t="s">
        <v>202</v>
      </c>
      <c r="Y35" t="s">
        <v>44</v>
      </c>
    </row>
    <row r="36" spans="1:25" x14ac:dyDescent="0.25">
      <c r="A36" t="s">
        <v>49</v>
      </c>
      <c r="B36" t="s">
        <v>205</v>
      </c>
      <c r="C36" t="s">
        <v>67</v>
      </c>
      <c r="D36" t="s">
        <v>172</v>
      </c>
      <c r="E36" t="s">
        <v>203</v>
      </c>
      <c r="F36" t="s">
        <v>172</v>
      </c>
      <c r="G36" t="s">
        <v>204</v>
      </c>
      <c r="H36" t="s">
        <v>113</v>
      </c>
      <c r="I36">
        <v>1</v>
      </c>
      <c r="J36">
        <v>0</v>
      </c>
      <c r="K36">
        <v>0</v>
      </c>
      <c r="L36">
        <v>39.799999999999997</v>
      </c>
      <c r="M36" t="s">
        <v>193</v>
      </c>
      <c r="Q36" t="s">
        <v>194</v>
      </c>
      <c r="R36" t="s">
        <v>38</v>
      </c>
      <c r="Y36" t="s">
        <v>44</v>
      </c>
    </row>
    <row r="37" spans="1:25" x14ac:dyDescent="0.25">
      <c r="A37" t="s">
        <v>49</v>
      </c>
      <c r="B37" t="s">
        <v>206</v>
      </c>
      <c r="C37" t="s">
        <v>67</v>
      </c>
      <c r="D37" t="s">
        <v>172</v>
      </c>
      <c r="E37" t="s">
        <v>173</v>
      </c>
      <c r="F37" t="s">
        <v>172</v>
      </c>
      <c r="G37" t="s">
        <v>174</v>
      </c>
      <c r="H37" t="s">
        <v>113</v>
      </c>
      <c r="I37">
        <v>1</v>
      </c>
      <c r="J37">
        <v>0</v>
      </c>
      <c r="K37">
        <v>0</v>
      </c>
      <c r="L37">
        <v>38.1</v>
      </c>
      <c r="M37" t="s">
        <v>207</v>
      </c>
      <c r="N37" t="s">
        <v>123</v>
      </c>
      <c r="O37" t="s">
        <v>124</v>
      </c>
      <c r="P37">
        <v>90069</v>
      </c>
      <c r="Q37" t="s">
        <v>37</v>
      </c>
      <c r="R37" t="s">
        <v>38</v>
      </c>
      <c r="Y37" t="s">
        <v>44</v>
      </c>
    </row>
    <row r="38" spans="1:25" x14ac:dyDescent="0.25">
      <c r="A38" t="s">
        <v>49</v>
      </c>
      <c r="B38" t="s">
        <v>208</v>
      </c>
      <c r="C38" t="s">
        <v>67</v>
      </c>
      <c r="D38" t="s">
        <v>172</v>
      </c>
      <c r="E38" t="s">
        <v>173</v>
      </c>
      <c r="F38" t="s">
        <v>172</v>
      </c>
      <c r="G38" t="s">
        <v>174</v>
      </c>
      <c r="H38" t="s">
        <v>113</v>
      </c>
      <c r="I38">
        <v>1</v>
      </c>
      <c r="J38">
        <v>0</v>
      </c>
      <c r="K38">
        <v>0</v>
      </c>
      <c r="L38">
        <v>39.4</v>
      </c>
      <c r="M38" t="s">
        <v>209</v>
      </c>
      <c r="Q38" t="s">
        <v>210</v>
      </c>
      <c r="R38" t="s">
        <v>211</v>
      </c>
      <c r="Y38" t="s">
        <v>44</v>
      </c>
    </row>
    <row r="39" spans="1:25" x14ac:dyDescent="0.25">
      <c r="A39" t="s">
        <v>49</v>
      </c>
      <c r="B39" t="s">
        <v>212</v>
      </c>
      <c r="C39" t="s">
        <v>67</v>
      </c>
      <c r="D39" t="s">
        <v>172</v>
      </c>
      <c r="E39" t="s">
        <v>173</v>
      </c>
      <c r="F39" t="s">
        <v>172</v>
      </c>
      <c r="G39" t="s">
        <v>174</v>
      </c>
      <c r="H39" t="s">
        <v>113</v>
      </c>
      <c r="I39">
        <v>1</v>
      </c>
      <c r="J39">
        <v>0</v>
      </c>
      <c r="K39">
        <v>0</v>
      </c>
      <c r="L39">
        <v>41</v>
      </c>
      <c r="M39" t="s">
        <v>213</v>
      </c>
      <c r="N39" t="s">
        <v>35</v>
      </c>
      <c r="O39" t="s">
        <v>36</v>
      </c>
      <c r="P39" t="s">
        <v>214</v>
      </c>
      <c r="Q39" t="s">
        <v>37</v>
      </c>
      <c r="R39" t="s">
        <v>38</v>
      </c>
      <c r="Y39" t="s">
        <v>44</v>
      </c>
    </row>
    <row r="40" spans="1:25" x14ac:dyDescent="0.25">
      <c r="A40" t="s">
        <v>49</v>
      </c>
      <c r="B40" t="s">
        <v>215</v>
      </c>
      <c r="C40" t="s">
        <v>67</v>
      </c>
      <c r="D40" t="s">
        <v>172</v>
      </c>
      <c r="E40" t="s">
        <v>173</v>
      </c>
      <c r="F40" t="s">
        <v>172</v>
      </c>
      <c r="G40" t="s">
        <v>174</v>
      </c>
      <c r="H40" t="s">
        <v>113</v>
      </c>
      <c r="I40">
        <v>1</v>
      </c>
      <c r="J40">
        <v>0</v>
      </c>
      <c r="K40">
        <v>0</v>
      </c>
      <c r="L40">
        <v>38.700000000000003</v>
      </c>
      <c r="M40" t="s">
        <v>216</v>
      </c>
      <c r="N40" t="s">
        <v>217</v>
      </c>
      <c r="O40" t="s">
        <v>218</v>
      </c>
      <c r="P40" t="s">
        <v>219</v>
      </c>
      <c r="Q40" t="s">
        <v>37</v>
      </c>
      <c r="R40" t="s">
        <v>38</v>
      </c>
      <c r="Y40" t="s">
        <v>44</v>
      </c>
    </row>
    <row r="41" spans="1:25" x14ac:dyDescent="0.25">
      <c r="A41" t="s">
        <v>49</v>
      </c>
      <c r="B41" t="s">
        <v>220</v>
      </c>
      <c r="C41" t="s">
        <v>67</v>
      </c>
      <c r="D41" t="s">
        <v>172</v>
      </c>
      <c r="E41" t="s">
        <v>173</v>
      </c>
      <c r="F41" t="s">
        <v>172</v>
      </c>
      <c r="G41" t="s">
        <v>174</v>
      </c>
      <c r="H41" t="s">
        <v>113</v>
      </c>
      <c r="I41">
        <v>1</v>
      </c>
      <c r="J41">
        <v>0</v>
      </c>
      <c r="K41">
        <v>0</v>
      </c>
      <c r="L41">
        <v>34.9</v>
      </c>
      <c r="M41" t="s">
        <v>221</v>
      </c>
      <c r="N41" t="s">
        <v>123</v>
      </c>
      <c r="O41" t="s">
        <v>124</v>
      </c>
      <c r="P41" t="s">
        <v>222</v>
      </c>
      <c r="Q41" t="s">
        <v>37</v>
      </c>
      <c r="R41" t="s">
        <v>38</v>
      </c>
      <c r="S41" t="s">
        <v>223</v>
      </c>
      <c r="T41" t="s">
        <v>224</v>
      </c>
      <c r="V41" t="s">
        <v>225</v>
      </c>
      <c r="Y41" t="s">
        <v>44</v>
      </c>
    </row>
    <row r="42" spans="1:25" x14ac:dyDescent="0.25">
      <c r="A42" t="s">
        <v>49</v>
      </c>
      <c r="B42" t="s">
        <v>226</v>
      </c>
      <c r="C42" t="s">
        <v>67</v>
      </c>
      <c r="D42" t="s">
        <v>172</v>
      </c>
      <c r="E42" t="s">
        <v>173</v>
      </c>
      <c r="F42" t="s">
        <v>172</v>
      </c>
      <c r="G42" t="s">
        <v>174</v>
      </c>
      <c r="H42" t="s">
        <v>113</v>
      </c>
      <c r="I42">
        <v>1</v>
      </c>
      <c r="J42">
        <v>0</v>
      </c>
      <c r="K42">
        <v>0</v>
      </c>
      <c r="L42">
        <v>36</v>
      </c>
      <c r="M42" t="s">
        <v>227</v>
      </c>
      <c r="N42" t="s">
        <v>228</v>
      </c>
      <c r="O42" t="s">
        <v>229</v>
      </c>
      <c r="P42">
        <v>85338</v>
      </c>
      <c r="Q42" t="s">
        <v>37</v>
      </c>
      <c r="R42" t="s">
        <v>38</v>
      </c>
      <c r="Y42" t="s">
        <v>44</v>
      </c>
    </row>
    <row r="43" spans="1:25" x14ac:dyDescent="0.25">
      <c r="A43" t="s">
        <v>49</v>
      </c>
      <c r="B43" t="s">
        <v>226</v>
      </c>
      <c r="C43" t="s">
        <v>67</v>
      </c>
      <c r="D43" t="s">
        <v>172</v>
      </c>
      <c r="E43" t="s">
        <v>203</v>
      </c>
      <c r="F43" t="s">
        <v>172</v>
      </c>
      <c r="G43" t="s">
        <v>204</v>
      </c>
      <c r="H43" t="s">
        <v>113</v>
      </c>
      <c r="I43">
        <v>2</v>
      </c>
      <c r="J43">
        <v>0</v>
      </c>
      <c r="K43">
        <v>0</v>
      </c>
      <c r="L43">
        <v>37.200000000000003</v>
      </c>
      <c r="M43" t="s">
        <v>227</v>
      </c>
      <c r="N43" t="s">
        <v>228</v>
      </c>
      <c r="O43" t="s">
        <v>229</v>
      </c>
      <c r="P43">
        <v>85338</v>
      </c>
      <c r="Q43" t="s">
        <v>37</v>
      </c>
      <c r="R43" t="s">
        <v>38</v>
      </c>
      <c r="Y43" t="s">
        <v>44</v>
      </c>
    </row>
    <row r="44" spans="1:25" x14ac:dyDescent="0.25">
      <c r="A44" t="s">
        <v>49</v>
      </c>
      <c r="B44" t="s">
        <v>119</v>
      </c>
      <c r="C44" t="s">
        <v>67</v>
      </c>
      <c r="D44" t="s">
        <v>172</v>
      </c>
      <c r="E44" t="s">
        <v>173</v>
      </c>
      <c r="F44" t="s">
        <v>172</v>
      </c>
      <c r="G44" t="s">
        <v>174</v>
      </c>
      <c r="H44" t="s">
        <v>113</v>
      </c>
      <c r="I44">
        <v>1</v>
      </c>
      <c r="J44">
        <v>0</v>
      </c>
      <c r="K44">
        <v>0</v>
      </c>
      <c r="L44">
        <v>37.6</v>
      </c>
      <c r="M44" t="s">
        <v>122</v>
      </c>
      <c r="N44" t="s">
        <v>123</v>
      </c>
      <c r="O44" t="s">
        <v>124</v>
      </c>
      <c r="P44" t="s">
        <v>125</v>
      </c>
      <c r="Q44" t="s">
        <v>37</v>
      </c>
      <c r="R44" t="s">
        <v>38</v>
      </c>
      <c r="Y44" t="s">
        <v>44</v>
      </c>
    </row>
    <row r="45" spans="1:25" x14ac:dyDescent="0.25">
      <c r="A45" t="s">
        <v>49</v>
      </c>
      <c r="B45" t="s">
        <v>230</v>
      </c>
      <c r="C45" t="s">
        <v>67</v>
      </c>
      <c r="D45" t="s">
        <v>172</v>
      </c>
      <c r="E45" t="s">
        <v>173</v>
      </c>
      <c r="F45" t="s">
        <v>172</v>
      </c>
      <c r="G45" t="s">
        <v>174</v>
      </c>
      <c r="H45" t="s">
        <v>113</v>
      </c>
      <c r="I45">
        <v>1</v>
      </c>
      <c r="J45">
        <v>0</v>
      </c>
      <c r="K45">
        <v>0</v>
      </c>
      <c r="L45">
        <v>37</v>
      </c>
      <c r="Y45" t="s">
        <v>44</v>
      </c>
    </row>
    <row r="46" spans="1:25" x14ac:dyDescent="0.25">
      <c r="A46" t="s">
        <v>49</v>
      </c>
      <c r="B46" t="s">
        <v>231</v>
      </c>
      <c r="C46" t="s">
        <v>67</v>
      </c>
      <c r="D46" t="s">
        <v>172</v>
      </c>
      <c r="E46" t="s">
        <v>173</v>
      </c>
      <c r="F46" t="s">
        <v>172</v>
      </c>
      <c r="G46" t="s">
        <v>174</v>
      </c>
      <c r="H46" t="s">
        <v>113</v>
      </c>
      <c r="I46">
        <v>1</v>
      </c>
      <c r="J46">
        <v>0</v>
      </c>
      <c r="K46">
        <v>0</v>
      </c>
      <c r="L46">
        <v>39.700000000000003</v>
      </c>
      <c r="M46" t="s">
        <v>232</v>
      </c>
      <c r="P46">
        <v>52780</v>
      </c>
      <c r="Q46" t="s">
        <v>194</v>
      </c>
      <c r="R46" t="s">
        <v>38</v>
      </c>
      <c r="Y46" t="s">
        <v>44</v>
      </c>
    </row>
    <row r="47" spans="1:25" x14ac:dyDescent="0.25">
      <c r="A47" t="s">
        <v>65</v>
      </c>
      <c r="B47" t="s">
        <v>233</v>
      </c>
      <c r="C47" t="s">
        <v>67</v>
      </c>
      <c r="D47" t="s">
        <v>172</v>
      </c>
      <c r="E47" t="s">
        <v>234</v>
      </c>
      <c r="F47" t="s">
        <v>172</v>
      </c>
      <c r="G47" t="s">
        <v>235</v>
      </c>
      <c r="I47">
        <v>3</v>
      </c>
      <c r="J47" t="s">
        <v>71</v>
      </c>
      <c r="K47" t="s">
        <v>71</v>
      </c>
      <c r="L47">
        <v>0</v>
      </c>
      <c r="M47" t="s">
        <v>236</v>
      </c>
      <c r="P47">
        <v>110106</v>
      </c>
      <c r="Q47" t="s">
        <v>237</v>
      </c>
      <c r="R47" t="s">
        <v>238</v>
      </c>
      <c r="S47" t="s">
        <v>239</v>
      </c>
      <c r="T47">
        <v>-10139</v>
      </c>
      <c r="U47" t="s">
        <v>240</v>
      </c>
      <c r="V47" t="s">
        <v>241</v>
      </c>
      <c r="W47">
        <v>1932</v>
      </c>
      <c r="X47" t="s">
        <v>78</v>
      </c>
      <c r="Y47" t="s">
        <v>44</v>
      </c>
    </row>
    <row r="48" spans="1:25" x14ac:dyDescent="0.25">
      <c r="A48" t="s">
        <v>49</v>
      </c>
      <c r="B48" t="s">
        <v>242</v>
      </c>
      <c r="C48" t="s">
        <v>67</v>
      </c>
      <c r="D48" t="s">
        <v>172</v>
      </c>
      <c r="E48" t="s">
        <v>173</v>
      </c>
      <c r="F48" t="s">
        <v>172</v>
      </c>
      <c r="G48" t="s">
        <v>174</v>
      </c>
      <c r="H48" t="s">
        <v>113</v>
      </c>
      <c r="I48">
        <v>1</v>
      </c>
      <c r="J48">
        <v>0</v>
      </c>
      <c r="K48">
        <v>0</v>
      </c>
      <c r="L48">
        <v>39.4</v>
      </c>
      <c r="M48" t="s">
        <v>243</v>
      </c>
      <c r="P48">
        <v>45236</v>
      </c>
      <c r="Q48" t="s">
        <v>194</v>
      </c>
      <c r="R48" t="s">
        <v>38</v>
      </c>
      <c r="Y48" t="s">
        <v>44</v>
      </c>
    </row>
    <row r="49" spans="1:26" x14ac:dyDescent="0.25">
      <c r="A49" t="s">
        <v>49</v>
      </c>
      <c r="B49" t="s">
        <v>244</v>
      </c>
      <c r="C49" t="s">
        <v>67</v>
      </c>
      <c r="D49" t="s">
        <v>172</v>
      </c>
      <c r="E49" t="s">
        <v>173</v>
      </c>
      <c r="F49" t="s">
        <v>172</v>
      </c>
      <c r="G49" t="s">
        <v>174</v>
      </c>
      <c r="H49" t="s">
        <v>113</v>
      </c>
      <c r="I49">
        <v>1</v>
      </c>
      <c r="J49">
        <v>0</v>
      </c>
      <c r="K49">
        <v>0</v>
      </c>
      <c r="L49">
        <v>35.700000000000003</v>
      </c>
      <c r="M49" t="s">
        <v>245</v>
      </c>
      <c r="N49" t="s">
        <v>35</v>
      </c>
      <c r="O49" t="s">
        <v>36</v>
      </c>
      <c r="P49" t="s">
        <v>246</v>
      </c>
      <c r="Q49" t="s">
        <v>37</v>
      </c>
      <c r="R49" t="s">
        <v>38</v>
      </c>
      <c r="Y49" t="s">
        <v>44</v>
      </c>
    </row>
    <row r="50" spans="1:26" x14ac:dyDescent="0.25">
      <c r="A50" t="s">
        <v>49</v>
      </c>
      <c r="B50" t="s">
        <v>247</v>
      </c>
      <c r="C50" t="s">
        <v>67</v>
      </c>
      <c r="D50" t="s">
        <v>172</v>
      </c>
      <c r="E50" t="s">
        <v>173</v>
      </c>
      <c r="F50" t="s">
        <v>172</v>
      </c>
      <c r="G50" t="s">
        <v>174</v>
      </c>
      <c r="H50" t="s">
        <v>113</v>
      </c>
      <c r="I50">
        <v>1</v>
      </c>
      <c r="J50">
        <v>0</v>
      </c>
      <c r="K50">
        <v>0</v>
      </c>
      <c r="L50">
        <v>40.299999999999997</v>
      </c>
      <c r="M50" t="s">
        <v>248</v>
      </c>
      <c r="N50" t="s">
        <v>123</v>
      </c>
      <c r="O50" t="s">
        <v>124</v>
      </c>
      <c r="P50">
        <v>95814</v>
      </c>
      <c r="Q50" t="s">
        <v>37</v>
      </c>
      <c r="R50" t="s">
        <v>38</v>
      </c>
      <c r="Y50" t="s">
        <v>44</v>
      </c>
    </row>
    <row r="51" spans="1:26" x14ac:dyDescent="0.25">
      <c r="A51" t="s">
        <v>49</v>
      </c>
      <c r="B51" t="s">
        <v>249</v>
      </c>
      <c r="C51" t="s">
        <v>67</v>
      </c>
      <c r="D51" t="s">
        <v>172</v>
      </c>
      <c r="E51" t="s">
        <v>173</v>
      </c>
      <c r="F51" t="s">
        <v>172</v>
      </c>
      <c r="G51" t="s">
        <v>174</v>
      </c>
      <c r="H51" t="s">
        <v>113</v>
      </c>
      <c r="I51">
        <v>1</v>
      </c>
      <c r="J51">
        <v>0</v>
      </c>
      <c r="K51">
        <v>0</v>
      </c>
      <c r="L51">
        <v>36.700000000000003</v>
      </c>
      <c r="M51" t="s">
        <v>250</v>
      </c>
      <c r="N51" t="s">
        <v>251</v>
      </c>
      <c r="O51" t="s">
        <v>252</v>
      </c>
      <c r="P51">
        <v>82810</v>
      </c>
      <c r="Q51" t="s">
        <v>37</v>
      </c>
      <c r="R51" t="s">
        <v>38</v>
      </c>
      <c r="Y51" t="s">
        <v>44</v>
      </c>
    </row>
    <row r="52" spans="1:26" x14ac:dyDescent="0.25">
      <c r="A52" t="s">
        <v>49</v>
      </c>
      <c r="B52" t="s">
        <v>253</v>
      </c>
      <c r="C52" t="s">
        <v>67</v>
      </c>
      <c r="D52" t="s">
        <v>172</v>
      </c>
      <c r="E52" t="s">
        <v>173</v>
      </c>
      <c r="F52" t="s">
        <v>172</v>
      </c>
      <c r="G52" t="s">
        <v>174</v>
      </c>
      <c r="H52" t="s">
        <v>113</v>
      </c>
      <c r="I52">
        <v>1</v>
      </c>
      <c r="J52">
        <v>0</v>
      </c>
      <c r="K52">
        <v>0</v>
      </c>
      <c r="L52">
        <v>37.700000000000003</v>
      </c>
      <c r="M52" t="s">
        <v>254</v>
      </c>
      <c r="N52" t="s">
        <v>255</v>
      </c>
      <c r="O52" t="s">
        <v>256</v>
      </c>
      <c r="P52">
        <v>89448</v>
      </c>
      <c r="Q52" t="s">
        <v>37</v>
      </c>
      <c r="R52" t="s">
        <v>38</v>
      </c>
      <c r="Y52" t="s">
        <v>44</v>
      </c>
    </row>
    <row r="53" spans="1:26" x14ac:dyDescent="0.25">
      <c r="A53" t="s">
        <v>49</v>
      </c>
      <c r="B53" t="s">
        <v>257</v>
      </c>
      <c r="C53" t="s">
        <v>67</v>
      </c>
      <c r="D53" t="s">
        <v>172</v>
      </c>
      <c r="E53" t="s">
        <v>173</v>
      </c>
      <c r="F53" t="s">
        <v>172</v>
      </c>
      <c r="G53" t="s">
        <v>174</v>
      </c>
      <c r="H53" t="s">
        <v>113</v>
      </c>
      <c r="I53">
        <v>1</v>
      </c>
      <c r="J53">
        <v>0</v>
      </c>
      <c r="K53">
        <v>0</v>
      </c>
      <c r="L53">
        <v>35</v>
      </c>
      <c r="M53" t="s">
        <v>258</v>
      </c>
      <c r="N53" t="s">
        <v>123</v>
      </c>
      <c r="O53" t="s">
        <v>124</v>
      </c>
      <c r="P53" t="s">
        <v>259</v>
      </c>
      <c r="Q53" t="s">
        <v>37</v>
      </c>
      <c r="R53" t="s">
        <v>38</v>
      </c>
      <c r="Y53" t="s">
        <v>44</v>
      </c>
    </row>
    <row r="54" spans="1:26" x14ac:dyDescent="0.25">
      <c r="A54" t="s">
        <v>49</v>
      </c>
      <c r="B54" t="s">
        <v>260</v>
      </c>
      <c r="C54" t="s">
        <v>67</v>
      </c>
      <c r="D54" t="s">
        <v>172</v>
      </c>
      <c r="E54" t="s">
        <v>173</v>
      </c>
      <c r="F54" t="s">
        <v>172</v>
      </c>
      <c r="G54" t="s">
        <v>174</v>
      </c>
      <c r="H54" t="s">
        <v>113</v>
      </c>
      <c r="I54">
        <v>1</v>
      </c>
      <c r="J54">
        <v>0</v>
      </c>
      <c r="K54">
        <v>0</v>
      </c>
      <c r="L54">
        <v>34.9</v>
      </c>
      <c r="M54" t="s">
        <v>261</v>
      </c>
      <c r="N54" t="s">
        <v>182</v>
      </c>
      <c r="O54" t="s">
        <v>183</v>
      </c>
      <c r="P54" t="s">
        <v>262</v>
      </c>
      <c r="Q54" t="s">
        <v>37</v>
      </c>
      <c r="R54" t="s">
        <v>38</v>
      </c>
      <c r="Y54" t="s">
        <v>44</v>
      </c>
    </row>
    <row r="55" spans="1:26" x14ac:dyDescent="0.25">
      <c r="A55" t="s">
        <v>49</v>
      </c>
      <c r="B55" t="s">
        <v>263</v>
      </c>
      <c r="C55" t="s">
        <v>67</v>
      </c>
      <c r="D55" t="s">
        <v>172</v>
      </c>
      <c r="E55" t="s">
        <v>173</v>
      </c>
      <c r="F55" t="s">
        <v>172</v>
      </c>
      <c r="G55" t="s">
        <v>174</v>
      </c>
      <c r="H55" t="s">
        <v>113</v>
      </c>
      <c r="I55">
        <v>1</v>
      </c>
      <c r="J55">
        <v>0</v>
      </c>
      <c r="K55">
        <v>0</v>
      </c>
      <c r="L55">
        <v>36.200000000000003</v>
      </c>
      <c r="M55" t="s">
        <v>264</v>
      </c>
      <c r="N55" t="s">
        <v>123</v>
      </c>
      <c r="O55" t="s">
        <v>124</v>
      </c>
      <c r="P55" t="s">
        <v>265</v>
      </c>
      <c r="Q55" t="s">
        <v>37</v>
      </c>
      <c r="R55" t="s">
        <v>38</v>
      </c>
      <c r="S55" t="s">
        <v>266</v>
      </c>
      <c r="Y55" t="s">
        <v>44</v>
      </c>
    </row>
    <row r="56" spans="1:26" x14ac:dyDescent="0.25">
      <c r="A56" t="s">
        <v>49</v>
      </c>
      <c r="B56" t="s">
        <v>56</v>
      </c>
      <c r="C56" t="s">
        <v>67</v>
      </c>
      <c r="D56" t="s">
        <v>172</v>
      </c>
      <c r="E56" t="s">
        <v>173</v>
      </c>
      <c r="F56" t="s">
        <v>172</v>
      </c>
      <c r="G56" t="s">
        <v>174</v>
      </c>
      <c r="H56" t="s">
        <v>113</v>
      </c>
      <c r="I56">
        <v>1</v>
      </c>
      <c r="J56">
        <v>0</v>
      </c>
      <c r="K56">
        <v>0</v>
      </c>
      <c r="L56">
        <v>38.700000000000003</v>
      </c>
      <c r="M56" t="s">
        <v>62</v>
      </c>
      <c r="N56" t="s">
        <v>35</v>
      </c>
      <c r="O56" t="s">
        <v>36</v>
      </c>
      <c r="P56">
        <v>33431</v>
      </c>
      <c r="Q56" t="s">
        <v>37</v>
      </c>
      <c r="R56" t="s">
        <v>38</v>
      </c>
      <c r="S56" t="s">
        <v>63</v>
      </c>
      <c r="T56" t="s">
        <v>64</v>
      </c>
      <c r="Y56" t="s">
        <v>44</v>
      </c>
    </row>
    <row r="57" spans="1:26" x14ac:dyDescent="0.25">
      <c r="A57" t="s">
        <v>49</v>
      </c>
      <c r="B57" t="s">
        <v>267</v>
      </c>
      <c r="C57" t="s">
        <v>67</v>
      </c>
      <c r="D57" t="s">
        <v>172</v>
      </c>
      <c r="E57" t="s">
        <v>173</v>
      </c>
      <c r="F57" t="s">
        <v>172</v>
      </c>
      <c r="G57" t="s">
        <v>174</v>
      </c>
      <c r="H57" t="s">
        <v>113</v>
      </c>
      <c r="I57">
        <v>1</v>
      </c>
      <c r="J57">
        <v>0</v>
      </c>
      <c r="K57">
        <v>0</v>
      </c>
      <c r="L57">
        <v>38.5</v>
      </c>
      <c r="M57" t="s">
        <v>268</v>
      </c>
      <c r="P57">
        <v>50200</v>
      </c>
      <c r="Q57" t="s">
        <v>194</v>
      </c>
      <c r="R57" t="s">
        <v>38</v>
      </c>
      <c r="Y57" t="s">
        <v>44</v>
      </c>
    </row>
    <row r="58" spans="1:26" x14ac:dyDescent="0.25">
      <c r="A58" t="s">
        <v>49</v>
      </c>
      <c r="B58" t="s">
        <v>269</v>
      </c>
      <c r="C58" t="s">
        <v>67</v>
      </c>
      <c r="D58" t="s">
        <v>172</v>
      </c>
      <c r="E58" t="s">
        <v>173</v>
      </c>
      <c r="F58" t="s">
        <v>172</v>
      </c>
      <c r="G58" t="s">
        <v>174</v>
      </c>
      <c r="H58" t="s">
        <v>113</v>
      </c>
      <c r="I58">
        <v>1</v>
      </c>
      <c r="J58">
        <v>0</v>
      </c>
      <c r="K58">
        <v>0</v>
      </c>
      <c r="L58">
        <v>34.799999999999997</v>
      </c>
      <c r="M58" t="s">
        <v>270</v>
      </c>
      <c r="N58" t="s">
        <v>123</v>
      </c>
      <c r="O58" t="s">
        <v>124</v>
      </c>
      <c r="P58" t="s">
        <v>271</v>
      </c>
      <c r="Q58" t="s">
        <v>37</v>
      </c>
      <c r="R58" t="s">
        <v>38</v>
      </c>
      <c r="S58" t="s">
        <v>272</v>
      </c>
      <c r="V58" t="s">
        <v>273</v>
      </c>
      <c r="Y58" t="s">
        <v>44</v>
      </c>
    </row>
    <row r="59" spans="1:26" x14ac:dyDescent="0.25">
      <c r="A59" t="s">
        <v>49</v>
      </c>
      <c r="B59" t="s">
        <v>274</v>
      </c>
      <c r="C59" t="s">
        <v>67</v>
      </c>
      <c r="D59" t="s">
        <v>172</v>
      </c>
      <c r="E59" t="s">
        <v>173</v>
      </c>
      <c r="F59" t="s">
        <v>172</v>
      </c>
      <c r="G59" t="s">
        <v>174</v>
      </c>
      <c r="H59" t="s">
        <v>113</v>
      </c>
      <c r="I59">
        <v>1</v>
      </c>
      <c r="J59">
        <v>0</v>
      </c>
      <c r="K59">
        <v>0</v>
      </c>
      <c r="L59">
        <v>37.200000000000003</v>
      </c>
      <c r="M59" t="s">
        <v>193</v>
      </c>
      <c r="Q59" t="s">
        <v>194</v>
      </c>
      <c r="R59" t="s">
        <v>38</v>
      </c>
      <c r="Y59" t="s">
        <v>44</v>
      </c>
    </row>
    <row r="60" spans="1:26" x14ac:dyDescent="0.25">
      <c r="A60" t="s">
        <v>49</v>
      </c>
      <c r="B60" t="s">
        <v>275</v>
      </c>
      <c r="C60" t="s">
        <v>67</v>
      </c>
      <c r="D60" t="s">
        <v>172</v>
      </c>
      <c r="E60" t="s">
        <v>173</v>
      </c>
      <c r="F60" t="s">
        <v>172</v>
      </c>
      <c r="G60" t="s">
        <v>174</v>
      </c>
      <c r="H60" t="s">
        <v>113</v>
      </c>
      <c r="I60">
        <v>1</v>
      </c>
      <c r="J60">
        <v>0</v>
      </c>
      <c r="K60">
        <v>0</v>
      </c>
      <c r="L60">
        <v>36.700000000000003</v>
      </c>
      <c r="M60" t="s">
        <v>276</v>
      </c>
      <c r="N60" t="s">
        <v>277</v>
      </c>
      <c r="O60" t="s">
        <v>278</v>
      </c>
      <c r="P60" t="s">
        <v>279</v>
      </c>
      <c r="Q60" t="s">
        <v>37</v>
      </c>
      <c r="R60" t="s">
        <v>38</v>
      </c>
      <c r="Y60" t="s">
        <v>44</v>
      </c>
    </row>
    <row r="61" spans="1:26" x14ac:dyDescent="0.25">
      <c r="A61" t="s">
        <v>49</v>
      </c>
      <c r="B61" t="s">
        <v>280</v>
      </c>
      <c r="C61" t="s">
        <v>67</v>
      </c>
      <c r="D61" t="s">
        <v>172</v>
      </c>
      <c r="E61" t="s">
        <v>173</v>
      </c>
      <c r="F61" t="s">
        <v>172</v>
      </c>
      <c r="G61" t="s">
        <v>174</v>
      </c>
      <c r="H61" t="s">
        <v>113</v>
      </c>
      <c r="I61">
        <v>1</v>
      </c>
      <c r="J61">
        <v>0</v>
      </c>
      <c r="K61">
        <v>0</v>
      </c>
      <c r="L61">
        <v>38.4</v>
      </c>
      <c r="M61" t="s">
        <v>281</v>
      </c>
      <c r="N61" t="s">
        <v>151</v>
      </c>
      <c r="O61" t="s">
        <v>152</v>
      </c>
      <c r="P61" t="s">
        <v>282</v>
      </c>
      <c r="Q61" t="s">
        <v>37</v>
      </c>
      <c r="R61" t="s">
        <v>38</v>
      </c>
      <c r="S61" t="s">
        <v>283</v>
      </c>
      <c r="T61" t="s">
        <v>284</v>
      </c>
      <c r="V61" t="s">
        <v>285</v>
      </c>
      <c r="Y61" t="s">
        <v>44</v>
      </c>
    </row>
    <row r="62" spans="1:26" x14ac:dyDescent="0.25">
      <c r="A62" t="s">
        <v>26</v>
      </c>
      <c r="B62" t="s">
        <v>147</v>
      </c>
      <c r="C62" t="s">
        <v>67</v>
      </c>
      <c r="D62" t="s">
        <v>172</v>
      </c>
      <c r="E62" t="s">
        <v>173</v>
      </c>
      <c r="F62" t="s">
        <v>172</v>
      </c>
      <c r="G62" t="s">
        <v>174</v>
      </c>
      <c r="H62" t="s">
        <v>113</v>
      </c>
      <c r="I62">
        <v>8</v>
      </c>
      <c r="J62">
        <v>0</v>
      </c>
      <c r="K62">
        <v>0</v>
      </c>
      <c r="L62">
        <v>39.200000000000003</v>
      </c>
      <c r="M62" t="s">
        <v>150</v>
      </c>
      <c r="N62" t="s">
        <v>151</v>
      </c>
      <c r="O62" t="s">
        <v>152</v>
      </c>
      <c r="P62">
        <v>30120</v>
      </c>
      <c r="Q62" t="s">
        <v>37</v>
      </c>
      <c r="R62" t="s">
        <v>38</v>
      </c>
      <c r="S62" t="s">
        <v>153</v>
      </c>
      <c r="T62" t="s">
        <v>154</v>
      </c>
      <c r="U62" t="s">
        <v>155</v>
      </c>
      <c r="V62" t="s">
        <v>156</v>
      </c>
      <c r="X62" t="s">
        <v>157</v>
      </c>
      <c r="Y62" t="s">
        <v>44</v>
      </c>
      <c r="Z62" t="s">
        <v>158</v>
      </c>
    </row>
    <row r="63" spans="1:26" x14ac:dyDescent="0.25">
      <c r="A63" t="s">
        <v>49</v>
      </c>
      <c r="B63" t="s">
        <v>286</v>
      </c>
      <c r="C63" t="s">
        <v>67</v>
      </c>
      <c r="D63" t="s">
        <v>172</v>
      </c>
      <c r="E63" t="s">
        <v>173</v>
      </c>
      <c r="F63" t="s">
        <v>172</v>
      </c>
      <c r="G63" t="s">
        <v>174</v>
      </c>
      <c r="H63" t="s">
        <v>113</v>
      </c>
      <c r="I63">
        <v>1</v>
      </c>
      <c r="J63">
        <v>0</v>
      </c>
      <c r="K63">
        <v>0</v>
      </c>
      <c r="L63">
        <v>38</v>
      </c>
      <c r="M63" t="s">
        <v>287</v>
      </c>
      <c r="N63" t="s">
        <v>123</v>
      </c>
      <c r="O63" t="s">
        <v>124</v>
      </c>
      <c r="P63" t="s">
        <v>288</v>
      </c>
      <c r="Q63" t="s">
        <v>37</v>
      </c>
      <c r="R63" t="s">
        <v>38</v>
      </c>
      <c r="S63" t="s">
        <v>289</v>
      </c>
      <c r="T63" t="s">
        <v>290</v>
      </c>
      <c r="Y63" t="s">
        <v>44</v>
      </c>
    </row>
    <row r="64" spans="1:26" x14ac:dyDescent="0.25">
      <c r="A64" t="s">
        <v>49</v>
      </c>
      <c r="B64" t="s">
        <v>291</v>
      </c>
      <c r="C64" t="s">
        <v>67</v>
      </c>
      <c r="D64" t="s">
        <v>172</v>
      </c>
      <c r="E64" t="s">
        <v>203</v>
      </c>
      <c r="F64" t="s">
        <v>172</v>
      </c>
      <c r="G64" t="s">
        <v>204</v>
      </c>
      <c r="H64" t="s">
        <v>113</v>
      </c>
      <c r="I64">
        <v>1</v>
      </c>
      <c r="J64">
        <v>0</v>
      </c>
      <c r="K64">
        <v>0</v>
      </c>
      <c r="L64">
        <v>40.5</v>
      </c>
      <c r="M64" t="s">
        <v>193</v>
      </c>
      <c r="Q64" t="s">
        <v>194</v>
      </c>
      <c r="R64" t="s">
        <v>38</v>
      </c>
      <c r="Y64" t="s">
        <v>44</v>
      </c>
    </row>
    <row r="65" spans="1:25" x14ac:dyDescent="0.25">
      <c r="A65" t="s">
        <v>49</v>
      </c>
      <c r="B65" t="s">
        <v>292</v>
      </c>
      <c r="C65" t="s">
        <v>67</v>
      </c>
      <c r="D65" t="s">
        <v>172</v>
      </c>
      <c r="E65" t="s">
        <v>173</v>
      </c>
      <c r="F65" t="s">
        <v>172</v>
      </c>
      <c r="G65" t="s">
        <v>174</v>
      </c>
      <c r="H65" t="s">
        <v>113</v>
      </c>
      <c r="I65">
        <v>1</v>
      </c>
      <c r="J65">
        <v>0</v>
      </c>
      <c r="K65">
        <v>0</v>
      </c>
      <c r="L65">
        <v>35.9</v>
      </c>
      <c r="M65" t="s">
        <v>193</v>
      </c>
      <c r="Q65" t="s">
        <v>194</v>
      </c>
      <c r="R65" t="s">
        <v>38</v>
      </c>
      <c r="Y65" t="s">
        <v>44</v>
      </c>
    </row>
    <row r="66" spans="1:25" x14ac:dyDescent="0.25">
      <c r="A66" t="s">
        <v>49</v>
      </c>
      <c r="B66" t="s">
        <v>293</v>
      </c>
      <c r="C66" t="s">
        <v>67</v>
      </c>
      <c r="D66" t="s">
        <v>172</v>
      </c>
      <c r="E66" t="s">
        <v>173</v>
      </c>
      <c r="F66" t="s">
        <v>172</v>
      </c>
      <c r="G66" t="s">
        <v>174</v>
      </c>
      <c r="H66" t="s">
        <v>113</v>
      </c>
      <c r="I66">
        <v>1</v>
      </c>
      <c r="J66">
        <v>0</v>
      </c>
      <c r="K66">
        <v>0</v>
      </c>
      <c r="L66">
        <v>39.1</v>
      </c>
      <c r="M66" t="s">
        <v>294</v>
      </c>
      <c r="N66" t="s">
        <v>123</v>
      </c>
      <c r="O66" t="s">
        <v>124</v>
      </c>
      <c r="P66" t="s">
        <v>295</v>
      </c>
      <c r="Q66" t="s">
        <v>37</v>
      </c>
      <c r="R66" t="s">
        <v>38</v>
      </c>
      <c r="S66" t="s">
        <v>296</v>
      </c>
      <c r="T66" t="s">
        <v>297</v>
      </c>
      <c r="V66" t="s">
        <v>298</v>
      </c>
      <c r="Y66" t="s">
        <v>44</v>
      </c>
    </row>
    <row r="67" spans="1:25" x14ac:dyDescent="0.25">
      <c r="A67" t="s">
        <v>49</v>
      </c>
      <c r="B67" t="s">
        <v>299</v>
      </c>
      <c r="C67" t="s">
        <v>67</v>
      </c>
      <c r="D67" t="s">
        <v>172</v>
      </c>
      <c r="E67" t="s">
        <v>173</v>
      </c>
      <c r="F67" t="s">
        <v>172</v>
      </c>
      <c r="G67" t="s">
        <v>174</v>
      </c>
      <c r="H67" t="s">
        <v>113</v>
      </c>
      <c r="I67">
        <v>1</v>
      </c>
      <c r="J67">
        <v>0</v>
      </c>
      <c r="K67">
        <v>0</v>
      </c>
      <c r="L67">
        <v>36.200000000000003</v>
      </c>
      <c r="M67" t="s">
        <v>300</v>
      </c>
      <c r="N67" t="s">
        <v>301</v>
      </c>
      <c r="O67" t="s">
        <v>302</v>
      </c>
      <c r="P67">
        <v>70508</v>
      </c>
      <c r="Q67" t="s">
        <v>37</v>
      </c>
      <c r="R67" t="s">
        <v>38</v>
      </c>
      <c r="Y67" t="s">
        <v>44</v>
      </c>
    </row>
    <row r="68" spans="1:25" x14ac:dyDescent="0.25">
      <c r="A68" t="s">
        <v>49</v>
      </c>
      <c r="B68" t="s">
        <v>303</v>
      </c>
      <c r="C68" t="s">
        <v>67</v>
      </c>
      <c r="D68" t="s">
        <v>172</v>
      </c>
      <c r="E68" t="s">
        <v>173</v>
      </c>
      <c r="F68" t="s">
        <v>172</v>
      </c>
      <c r="G68" t="s">
        <v>174</v>
      </c>
      <c r="H68" t="s">
        <v>113</v>
      </c>
      <c r="I68">
        <v>1</v>
      </c>
      <c r="J68">
        <v>0</v>
      </c>
      <c r="K68">
        <v>0</v>
      </c>
      <c r="L68">
        <v>38.1</v>
      </c>
      <c r="M68" t="s">
        <v>304</v>
      </c>
      <c r="N68" t="s">
        <v>128</v>
      </c>
      <c r="O68" t="s">
        <v>129</v>
      </c>
      <c r="P68" t="s">
        <v>305</v>
      </c>
      <c r="Q68" t="s">
        <v>37</v>
      </c>
      <c r="R68" t="s">
        <v>38</v>
      </c>
      <c r="S68" t="s">
        <v>306</v>
      </c>
      <c r="U68" t="s">
        <v>307</v>
      </c>
      <c r="V68" t="s">
        <v>308</v>
      </c>
      <c r="Y68" t="s">
        <v>44</v>
      </c>
    </row>
    <row r="69" spans="1:25" x14ac:dyDescent="0.25">
      <c r="A69" t="s">
        <v>49</v>
      </c>
      <c r="B69" t="s">
        <v>309</v>
      </c>
      <c r="C69" t="s">
        <v>67</v>
      </c>
      <c r="D69" t="s">
        <v>172</v>
      </c>
      <c r="E69" t="s">
        <v>173</v>
      </c>
      <c r="F69" t="s">
        <v>172</v>
      </c>
      <c r="G69" t="s">
        <v>174</v>
      </c>
      <c r="H69" t="s">
        <v>113</v>
      </c>
      <c r="I69">
        <v>2</v>
      </c>
      <c r="J69">
        <v>0</v>
      </c>
      <c r="K69">
        <v>0</v>
      </c>
      <c r="L69">
        <v>39.200000000000003</v>
      </c>
      <c r="M69" t="s">
        <v>261</v>
      </c>
      <c r="N69" t="s">
        <v>182</v>
      </c>
      <c r="O69" t="s">
        <v>183</v>
      </c>
      <c r="P69">
        <v>19801</v>
      </c>
      <c r="Q69" t="s">
        <v>37</v>
      </c>
      <c r="R69" t="s">
        <v>38</v>
      </c>
      <c r="Y69" t="s">
        <v>44</v>
      </c>
    </row>
    <row r="70" spans="1:25" x14ac:dyDescent="0.25">
      <c r="A70" t="s">
        <v>49</v>
      </c>
      <c r="B70" t="s">
        <v>310</v>
      </c>
      <c r="C70" t="s">
        <v>67</v>
      </c>
      <c r="D70" t="s">
        <v>172</v>
      </c>
      <c r="E70" t="s">
        <v>173</v>
      </c>
      <c r="F70" t="s">
        <v>172</v>
      </c>
      <c r="G70" t="s">
        <v>174</v>
      </c>
      <c r="H70" t="s">
        <v>113</v>
      </c>
      <c r="I70">
        <v>1</v>
      </c>
      <c r="J70">
        <v>0</v>
      </c>
      <c r="K70">
        <v>0</v>
      </c>
      <c r="L70">
        <v>39.700000000000003</v>
      </c>
      <c r="M70" t="s">
        <v>311</v>
      </c>
      <c r="N70" t="s">
        <v>228</v>
      </c>
      <c r="O70" t="s">
        <v>229</v>
      </c>
      <c r="P70" t="s">
        <v>312</v>
      </c>
      <c r="Q70" t="s">
        <v>37</v>
      </c>
      <c r="R70" t="s">
        <v>38</v>
      </c>
      <c r="S70" t="s">
        <v>313</v>
      </c>
      <c r="T70" t="s">
        <v>314</v>
      </c>
      <c r="U70" t="s">
        <v>315</v>
      </c>
      <c r="V70" t="s">
        <v>316</v>
      </c>
      <c r="Y70" t="s">
        <v>44</v>
      </c>
    </row>
    <row r="71" spans="1:25" x14ac:dyDescent="0.25">
      <c r="A71" t="s">
        <v>49</v>
      </c>
      <c r="B71" t="s">
        <v>164</v>
      </c>
      <c r="C71" t="s">
        <v>67</v>
      </c>
      <c r="D71" t="s">
        <v>172</v>
      </c>
      <c r="E71" t="s">
        <v>203</v>
      </c>
      <c r="F71" t="s">
        <v>172</v>
      </c>
      <c r="G71" t="s">
        <v>204</v>
      </c>
      <c r="H71" t="s">
        <v>113</v>
      </c>
      <c r="I71">
        <v>2</v>
      </c>
      <c r="J71">
        <v>0</v>
      </c>
      <c r="K71">
        <v>0</v>
      </c>
      <c r="L71">
        <v>38.700000000000003</v>
      </c>
      <c r="Y71" t="s">
        <v>44</v>
      </c>
    </row>
    <row r="72" spans="1:25" x14ac:dyDescent="0.25">
      <c r="A72" t="s">
        <v>49</v>
      </c>
      <c r="B72" t="s">
        <v>164</v>
      </c>
      <c r="C72" t="s">
        <v>67</v>
      </c>
      <c r="D72" t="s">
        <v>172</v>
      </c>
      <c r="E72" t="s">
        <v>173</v>
      </c>
      <c r="F72" t="s">
        <v>172</v>
      </c>
      <c r="G72" t="s">
        <v>174</v>
      </c>
      <c r="H72" t="s">
        <v>113</v>
      </c>
      <c r="I72">
        <v>3</v>
      </c>
      <c r="J72">
        <v>0</v>
      </c>
      <c r="K72">
        <v>0</v>
      </c>
      <c r="L72">
        <v>37.1</v>
      </c>
      <c r="Y72" t="s">
        <v>44</v>
      </c>
    </row>
    <row r="73" spans="1:25" x14ac:dyDescent="0.25">
      <c r="A73" t="s">
        <v>49</v>
      </c>
      <c r="B73" t="s">
        <v>317</v>
      </c>
      <c r="C73" t="s">
        <v>67</v>
      </c>
      <c r="D73" t="s">
        <v>172</v>
      </c>
      <c r="E73" t="s">
        <v>173</v>
      </c>
      <c r="F73" t="s">
        <v>172</v>
      </c>
      <c r="G73" t="s">
        <v>174</v>
      </c>
      <c r="H73" t="s">
        <v>113</v>
      </c>
      <c r="I73">
        <v>1</v>
      </c>
      <c r="J73">
        <v>0</v>
      </c>
      <c r="K73">
        <v>0</v>
      </c>
      <c r="L73">
        <v>39.700000000000003</v>
      </c>
      <c r="M73" t="s">
        <v>318</v>
      </c>
      <c r="N73" t="s">
        <v>319</v>
      </c>
      <c r="O73" t="s">
        <v>320</v>
      </c>
      <c r="P73" t="s">
        <v>321</v>
      </c>
      <c r="Q73" t="s">
        <v>37</v>
      </c>
      <c r="R73" t="s">
        <v>38</v>
      </c>
      <c r="Y73" t="s">
        <v>44</v>
      </c>
    </row>
    <row r="74" spans="1:25" x14ac:dyDescent="0.25">
      <c r="A74" t="s">
        <v>49</v>
      </c>
      <c r="B74" t="s">
        <v>322</v>
      </c>
      <c r="C74" t="s">
        <v>67</v>
      </c>
      <c r="D74" t="s">
        <v>172</v>
      </c>
      <c r="E74" t="s">
        <v>173</v>
      </c>
      <c r="F74" t="s">
        <v>172</v>
      </c>
      <c r="G74" t="s">
        <v>174</v>
      </c>
      <c r="H74" t="s">
        <v>113</v>
      </c>
      <c r="I74">
        <v>1</v>
      </c>
      <c r="J74">
        <v>0</v>
      </c>
      <c r="K74">
        <v>0</v>
      </c>
      <c r="L74">
        <v>35</v>
      </c>
      <c r="M74" t="s">
        <v>323</v>
      </c>
      <c r="N74" t="s">
        <v>151</v>
      </c>
      <c r="O74" t="s">
        <v>152</v>
      </c>
      <c r="P74" t="s">
        <v>324</v>
      </c>
      <c r="Q74" t="s">
        <v>37</v>
      </c>
      <c r="R74" t="s">
        <v>38</v>
      </c>
      <c r="S74" t="s">
        <v>325</v>
      </c>
      <c r="T74" t="s">
        <v>326</v>
      </c>
      <c r="V74" t="s">
        <v>327</v>
      </c>
      <c r="Y74" t="s">
        <v>44</v>
      </c>
    </row>
    <row r="75" spans="1:25" x14ac:dyDescent="0.25">
      <c r="A75" t="s">
        <v>49</v>
      </c>
      <c r="B75" t="s">
        <v>328</v>
      </c>
      <c r="C75" t="s">
        <v>67</v>
      </c>
      <c r="D75" t="s">
        <v>172</v>
      </c>
      <c r="E75" t="s">
        <v>173</v>
      </c>
      <c r="F75" t="s">
        <v>172</v>
      </c>
      <c r="G75" t="s">
        <v>174</v>
      </c>
      <c r="H75" t="s">
        <v>113</v>
      </c>
      <c r="I75">
        <v>1</v>
      </c>
      <c r="J75">
        <v>0</v>
      </c>
      <c r="K75">
        <v>0</v>
      </c>
      <c r="L75">
        <v>36.9</v>
      </c>
      <c r="M75" t="s">
        <v>329</v>
      </c>
      <c r="N75" t="s">
        <v>123</v>
      </c>
      <c r="O75" t="s">
        <v>124</v>
      </c>
      <c r="P75">
        <v>93101</v>
      </c>
      <c r="Q75" t="s">
        <v>37</v>
      </c>
      <c r="R75" t="s">
        <v>38</v>
      </c>
      <c r="Y75" t="s">
        <v>44</v>
      </c>
    </row>
    <row r="76" spans="1:25" x14ac:dyDescent="0.25">
      <c r="A76" t="s">
        <v>49</v>
      </c>
      <c r="B76" t="s">
        <v>330</v>
      </c>
      <c r="C76" t="s">
        <v>67</v>
      </c>
      <c r="D76" t="s">
        <v>172</v>
      </c>
      <c r="E76" t="s">
        <v>173</v>
      </c>
      <c r="F76" t="s">
        <v>172</v>
      </c>
      <c r="G76" t="s">
        <v>174</v>
      </c>
      <c r="H76" t="s">
        <v>113</v>
      </c>
      <c r="I76">
        <v>1</v>
      </c>
      <c r="J76">
        <v>0</v>
      </c>
      <c r="K76">
        <v>0</v>
      </c>
      <c r="L76">
        <v>38.200000000000003</v>
      </c>
      <c r="M76" t="s">
        <v>261</v>
      </c>
      <c r="N76" t="s">
        <v>182</v>
      </c>
      <c r="O76" t="s">
        <v>183</v>
      </c>
      <c r="P76" t="s">
        <v>331</v>
      </c>
      <c r="Q76" t="s">
        <v>37</v>
      </c>
      <c r="R76" t="s">
        <v>38</v>
      </c>
      <c r="Y76" t="s">
        <v>44</v>
      </c>
    </row>
    <row r="77" spans="1:25" x14ac:dyDescent="0.25">
      <c r="A77" t="s">
        <v>49</v>
      </c>
      <c r="B77" t="s">
        <v>332</v>
      </c>
      <c r="C77" t="s">
        <v>67</v>
      </c>
      <c r="D77" t="s">
        <v>172</v>
      </c>
      <c r="E77" t="s">
        <v>203</v>
      </c>
      <c r="F77" t="s">
        <v>172</v>
      </c>
      <c r="G77" t="s">
        <v>204</v>
      </c>
      <c r="H77" t="s">
        <v>113</v>
      </c>
      <c r="I77">
        <v>1</v>
      </c>
      <c r="J77">
        <v>0</v>
      </c>
      <c r="K77">
        <v>0</v>
      </c>
      <c r="L77">
        <v>40.299999999999997</v>
      </c>
      <c r="M77" t="s">
        <v>333</v>
      </c>
      <c r="N77" t="s">
        <v>128</v>
      </c>
      <c r="O77" t="s">
        <v>129</v>
      </c>
      <c r="P77" t="s">
        <v>334</v>
      </c>
      <c r="Q77" t="s">
        <v>37</v>
      </c>
      <c r="R77" t="s">
        <v>38</v>
      </c>
      <c r="Y77" t="s">
        <v>44</v>
      </c>
    </row>
    <row r="78" spans="1:25" x14ac:dyDescent="0.25">
      <c r="A78" t="s">
        <v>49</v>
      </c>
      <c r="B78" t="s">
        <v>335</v>
      </c>
      <c r="C78" t="s">
        <v>67</v>
      </c>
      <c r="D78" t="s">
        <v>336</v>
      </c>
      <c r="E78" t="s">
        <v>337</v>
      </c>
      <c r="F78" t="s">
        <v>336</v>
      </c>
      <c r="G78" t="s">
        <v>338</v>
      </c>
      <c r="H78" t="s">
        <v>339</v>
      </c>
      <c r="I78">
        <v>1</v>
      </c>
      <c r="J78">
        <v>0</v>
      </c>
      <c r="K78">
        <v>0</v>
      </c>
      <c r="L78">
        <v>22.9</v>
      </c>
      <c r="M78" t="s">
        <v>340</v>
      </c>
      <c r="N78" t="s">
        <v>197</v>
      </c>
      <c r="O78" t="s">
        <v>198</v>
      </c>
      <c r="P78" t="s">
        <v>341</v>
      </c>
      <c r="Q78" t="s">
        <v>37</v>
      </c>
      <c r="R78" t="s">
        <v>38</v>
      </c>
      <c r="Y78" t="s">
        <v>44</v>
      </c>
    </row>
    <row r="79" spans="1:25" x14ac:dyDescent="0.25">
      <c r="A79" t="s">
        <v>49</v>
      </c>
      <c r="B79" t="s">
        <v>342</v>
      </c>
      <c r="C79" t="s">
        <v>67</v>
      </c>
      <c r="D79" t="s">
        <v>336</v>
      </c>
      <c r="E79" t="s">
        <v>343</v>
      </c>
      <c r="F79" t="s">
        <v>336</v>
      </c>
      <c r="G79" t="s">
        <v>344</v>
      </c>
      <c r="H79" t="s">
        <v>339</v>
      </c>
      <c r="I79">
        <v>1</v>
      </c>
      <c r="J79">
        <v>0</v>
      </c>
      <c r="K79">
        <v>0</v>
      </c>
      <c r="L79">
        <v>15.6</v>
      </c>
      <c r="M79" t="s">
        <v>345</v>
      </c>
      <c r="N79" t="s">
        <v>189</v>
      </c>
      <c r="O79" t="s">
        <v>190</v>
      </c>
      <c r="P79" t="s">
        <v>346</v>
      </c>
      <c r="Q79" t="s">
        <v>37</v>
      </c>
      <c r="R79" t="s">
        <v>38</v>
      </c>
      <c r="U79" t="s">
        <v>347</v>
      </c>
      <c r="V79" t="s">
        <v>348</v>
      </c>
      <c r="Y79" t="s">
        <v>44</v>
      </c>
    </row>
    <row r="80" spans="1:25" x14ac:dyDescent="0.25">
      <c r="A80" t="s">
        <v>49</v>
      </c>
      <c r="B80" t="s">
        <v>349</v>
      </c>
      <c r="C80" t="s">
        <v>67</v>
      </c>
      <c r="D80" t="s">
        <v>336</v>
      </c>
      <c r="E80" t="s">
        <v>337</v>
      </c>
      <c r="F80" t="s">
        <v>336</v>
      </c>
      <c r="G80" t="s">
        <v>338</v>
      </c>
      <c r="H80" t="s">
        <v>339</v>
      </c>
      <c r="I80">
        <v>1</v>
      </c>
      <c r="J80">
        <v>0</v>
      </c>
      <c r="K80">
        <v>0</v>
      </c>
      <c r="L80">
        <v>21</v>
      </c>
      <c r="M80" t="s">
        <v>350</v>
      </c>
      <c r="N80" t="s">
        <v>351</v>
      </c>
      <c r="O80" t="s">
        <v>352</v>
      </c>
      <c r="P80">
        <v>19428</v>
      </c>
      <c r="Q80" t="s">
        <v>37</v>
      </c>
      <c r="R80" t="s">
        <v>38</v>
      </c>
      <c r="Y80" t="s">
        <v>44</v>
      </c>
    </row>
    <row r="81" spans="1:25" x14ac:dyDescent="0.25">
      <c r="A81" t="s">
        <v>49</v>
      </c>
      <c r="B81" t="s">
        <v>353</v>
      </c>
      <c r="C81" t="s">
        <v>67</v>
      </c>
      <c r="D81" t="s">
        <v>336</v>
      </c>
      <c r="E81" t="s">
        <v>337</v>
      </c>
      <c r="F81" t="s">
        <v>336</v>
      </c>
      <c r="G81" t="s">
        <v>338</v>
      </c>
      <c r="H81" t="s">
        <v>339</v>
      </c>
      <c r="I81">
        <v>1</v>
      </c>
      <c r="J81">
        <v>0</v>
      </c>
      <c r="K81">
        <v>0</v>
      </c>
      <c r="L81">
        <v>26.2</v>
      </c>
      <c r="M81" t="s">
        <v>261</v>
      </c>
      <c r="N81" t="s">
        <v>182</v>
      </c>
      <c r="O81" t="s">
        <v>183</v>
      </c>
      <c r="P81" t="s">
        <v>354</v>
      </c>
      <c r="Q81" t="s">
        <v>37</v>
      </c>
      <c r="R81" t="s">
        <v>38</v>
      </c>
      <c r="Y81" t="s">
        <v>44</v>
      </c>
    </row>
    <row r="82" spans="1:25" x14ac:dyDescent="0.25">
      <c r="A82" t="s">
        <v>26</v>
      </c>
      <c r="B82" t="s">
        <v>355</v>
      </c>
      <c r="C82" t="s">
        <v>67</v>
      </c>
      <c r="D82" t="s">
        <v>336</v>
      </c>
      <c r="E82" t="s">
        <v>337</v>
      </c>
      <c r="F82" t="s">
        <v>336</v>
      </c>
      <c r="G82" t="s">
        <v>338</v>
      </c>
      <c r="H82" t="s">
        <v>339</v>
      </c>
      <c r="I82">
        <v>1</v>
      </c>
      <c r="J82">
        <v>0</v>
      </c>
      <c r="K82">
        <v>0</v>
      </c>
      <c r="L82">
        <v>22.7</v>
      </c>
      <c r="M82" t="s">
        <v>356</v>
      </c>
      <c r="P82">
        <v>8302</v>
      </c>
      <c r="Q82" t="s">
        <v>357</v>
      </c>
      <c r="R82" t="s">
        <v>358</v>
      </c>
      <c r="S82" t="s">
        <v>359</v>
      </c>
      <c r="T82">
        <v>-3562</v>
      </c>
      <c r="U82" t="s">
        <v>360</v>
      </c>
      <c r="V82" t="s">
        <v>361</v>
      </c>
      <c r="W82">
        <v>2007</v>
      </c>
      <c r="X82" t="s">
        <v>362</v>
      </c>
      <c r="Y82" t="s">
        <v>44</v>
      </c>
    </row>
    <row r="83" spans="1:25" x14ac:dyDescent="0.25">
      <c r="A83" t="s">
        <v>49</v>
      </c>
      <c r="B83" t="s">
        <v>363</v>
      </c>
      <c r="C83" t="s">
        <v>67</v>
      </c>
      <c r="D83" t="s">
        <v>336</v>
      </c>
      <c r="E83" t="s">
        <v>337</v>
      </c>
      <c r="F83" t="s">
        <v>336</v>
      </c>
      <c r="G83" t="s">
        <v>338</v>
      </c>
      <c r="H83" t="s">
        <v>339</v>
      </c>
      <c r="I83">
        <v>1</v>
      </c>
      <c r="J83">
        <v>0</v>
      </c>
      <c r="K83">
        <v>0</v>
      </c>
      <c r="L83">
        <v>24.5</v>
      </c>
      <c r="M83" t="s">
        <v>193</v>
      </c>
      <c r="N83" t="s">
        <v>182</v>
      </c>
      <c r="O83" t="s">
        <v>183</v>
      </c>
      <c r="Q83" t="s">
        <v>37</v>
      </c>
      <c r="R83" t="s">
        <v>38</v>
      </c>
      <c r="Y83" t="s">
        <v>44</v>
      </c>
    </row>
    <row r="84" spans="1:25" x14ac:dyDescent="0.25">
      <c r="A84" t="s">
        <v>49</v>
      </c>
      <c r="B84" t="s">
        <v>364</v>
      </c>
      <c r="C84" t="s">
        <v>67</v>
      </c>
      <c r="D84" t="s">
        <v>336</v>
      </c>
      <c r="E84" t="s">
        <v>71</v>
      </c>
      <c r="F84" t="s">
        <v>336</v>
      </c>
      <c r="G84" t="s">
        <v>336</v>
      </c>
      <c r="H84" t="s">
        <v>339</v>
      </c>
      <c r="I84">
        <v>1</v>
      </c>
      <c r="J84">
        <v>0</v>
      </c>
      <c r="K84">
        <v>0</v>
      </c>
      <c r="L84">
        <v>29.4</v>
      </c>
      <c r="M84" t="s">
        <v>365</v>
      </c>
      <c r="N84" t="s">
        <v>123</v>
      </c>
      <c r="O84" t="s">
        <v>124</v>
      </c>
      <c r="P84">
        <v>95492</v>
      </c>
      <c r="Q84" t="s">
        <v>37</v>
      </c>
      <c r="R84" t="s">
        <v>38</v>
      </c>
      <c r="Y84" t="s">
        <v>44</v>
      </c>
    </row>
    <row r="85" spans="1:25" x14ac:dyDescent="0.25">
      <c r="A85" t="s">
        <v>49</v>
      </c>
      <c r="B85" t="s">
        <v>366</v>
      </c>
      <c r="C85" t="s">
        <v>67</v>
      </c>
      <c r="D85" t="s">
        <v>336</v>
      </c>
      <c r="E85" t="s">
        <v>71</v>
      </c>
      <c r="F85" t="s">
        <v>336</v>
      </c>
      <c r="G85" t="s">
        <v>336</v>
      </c>
      <c r="H85" t="s">
        <v>339</v>
      </c>
      <c r="I85">
        <v>1</v>
      </c>
      <c r="J85">
        <v>0</v>
      </c>
      <c r="K85">
        <v>0</v>
      </c>
      <c r="L85">
        <v>34.200000000000003</v>
      </c>
      <c r="M85" t="s">
        <v>213</v>
      </c>
      <c r="N85" t="s">
        <v>35</v>
      </c>
      <c r="O85" t="s">
        <v>36</v>
      </c>
      <c r="P85">
        <v>33607</v>
      </c>
      <c r="Q85" t="s">
        <v>37</v>
      </c>
      <c r="R85" t="s">
        <v>38</v>
      </c>
      <c r="U85" t="s">
        <v>367</v>
      </c>
      <c r="V85" t="s">
        <v>368</v>
      </c>
      <c r="Y85" t="s">
        <v>44</v>
      </c>
    </row>
    <row r="86" spans="1:25" x14ac:dyDescent="0.25">
      <c r="A86" t="s">
        <v>49</v>
      </c>
      <c r="B86" t="s">
        <v>369</v>
      </c>
      <c r="C86" t="s">
        <v>67</v>
      </c>
      <c r="D86" t="s">
        <v>336</v>
      </c>
      <c r="E86" t="s">
        <v>71</v>
      </c>
      <c r="F86" t="s">
        <v>336</v>
      </c>
      <c r="G86" t="s">
        <v>336</v>
      </c>
      <c r="H86" t="s">
        <v>339</v>
      </c>
      <c r="I86">
        <v>1</v>
      </c>
      <c r="J86">
        <v>0</v>
      </c>
      <c r="K86">
        <v>0</v>
      </c>
      <c r="L86">
        <v>32.700000000000003</v>
      </c>
      <c r="M86" t="s">
        <v>318</v>
      </c>
      <c r="N86" t="s">
        <v>319</v>
      </c>
      <c r="O86" t="s">
        <v>320</v>
      </c>
      <c r="P86">
        <v>28210</v>
      </c>
      <c r="Q86" t="s">
        <v>37</v>
      </c>
      <c r="R86" t="s">
        <v>38</v>
      </c>
      <c r="Y86" t="s">
        <v>44</v>
      </c>
    </row>
    <row r="87" spans="1:25" x14ac:dyDescent="0.25">
      <c r="A87" t="s">
        <v>49</v>
      </c>
      <c r="B87" t="s">
        <v>370</v>
      </c>
      <c r="C87" t="s">
        <v>67</v>
      </c>
      <c r="D87" t="s">
        <v>336</v>
      </c>
      <c r="E87" t="s">
        <v>71</v>
      </c>
      <c r="F87" t="s">
        <v>336</v>
      </c>
      <c r="G87" t="s">
        <v>336</v>
      </c>
      <c r="H87" t="s">
        <v>339</v>
      </c>
      <c r="I87">
        <v>2</v>
      </c>
      <c r="J87">
        <v>0</v>
      </c>
      <c r="K87">
        <v>0</v>
      </c>
      <c r="L87">
        <v>33.1</v>
      </c>
      <c r="M87" t="s">
        <v>166</v>
      </c>
      <c r="O87" t="s">
        <v>371</v>
      </c>
      <c r="P87">
        <v>23602</v>
      </c>
      <c r="Q87" t="s">
        <v>37</v>
      </c>
      <c r="R87" t="s">
        <v>38</v>
      </c>
      <c r="S87" t="s">
        <v>372</v>
      </c>
      <c r="V87" t="s">
        <v>373</v>
      </c>
      <c r="Y87" t="s">
        <v>44</v>
      </c>
    </row>
    <row r="88" spans="1:25" x14ac:dyDescent="0.25">
      <c r="A88" t="s">
        <v>49</v>
      </c>
      <c r="B88" t="s">
        <v>370</v>
      </c>
      <c r="C88" t="s">
        <v>67</v>
      </c>
      <c r="D88" t="s">
        <v>336</v>
      </c>
      <c r="E88" t="s">
        <v>337</v>
      </c>
      <c r="F88" t="s">
        <v>336</v>
      </c>
      <c r="G88" t="s">
        <v>338</v>
      </c>
      <c r="H88" t="s">
        <v>339</v>
      </c>
      <c r="I88">
        <v>1</v>
      </c>
      <c r="J88">
        <v>0</v>
      </c>
      <c r="K88">
        <v>0</v>
      </c>
      <c r="L88">
        <v>26.5</v>
      </c>
      <c r="M88" t="s">
        <v>166</v>
      </c>
      <c r="O88" t="s">
        <v>371</v>
      </c>
      <c r="P88">
        <v>23602</v>
      </c>
      <c r="Q88" t="s">
        <v>37</v>
      </c>
      <c r="R88" t="s">
        <v>38</v>
      </c>
      <c r="S88" t="s">
        <v>372</v>
      </c>
      <c r="V88" t="s">
        <v>373</v>
      </c>
      <c r="Y88" t="s">
        <v>44</v>
      </c>
    </row>
    <row r="89" spans="1:25" x14ac:dyDescent="0.25">
      <c r="A89" t="s">
        <v>49</v>
      </c>
      <c r="B89" t="s">
        <v>374</v>
      </c>
      <c r="C89" t="s">
        <v>67</v>
      </c>
      <c r="D89" t="s">
        <v>336</v>
      </c>
      <c r="E89" t="s">
        <v>337</v>
      </c>
      <c r="F89" t="s">
        <v>336</v>
      </c>
      <c r="G89" t="s">
        <v>338</v>
      </c>
      <c r="H89" t="s">
        <v>339</v>
      </c>
      <c r="I89">
        <v>1</v>
      </c>
      <c r="J89">
        <v>0</v>
      </c>
      <c r="K89">
        <v>0</v>
      </c>
      <c r="L89">
        <v>25.6</v>
      </c>
      <c r="M89" t="s">
        <v>375</v>
      </c>
      <c r="O89" t="s">
        <v>376</v>
      </c>
      <c r="P89" t="s">
        <v>377</v>
      </c>
      <c r="Q89" t="s">
        <v>37</v>
      </c>
      <c r="R89" t="s">
        <v>38</v>
      </c>
      <c r="Y89" t="s">
        <v>44</v>
      </c>
    </row>
    <row r="90" spans="1:25" x14ac:dyDescent="0.25">
      <c r="A90" t="s">
        <v>49</v>
      </c>
      <c r="B90" t="s">
        <v>378</v>
      </c>
      <c r="C90" t="s">
        <v>67</v>
      </c>
      <c r="D90" t="s">
        <v>336</v>
      </c>
      <c r="E90" t="s">
        <v>379</v>
      </c>
      <c r="F90" t="s">
        <v>336</v>
      </c>
      <c r="G90" t="s">
        <v>380</v>
      </c>
      <c r="H90" t="s">
        <v>339</v>
      </c>
      <c r="I90">
        <v>1</v>
      </c>
      <c r="J90">
        <v>0</v>
      </c>
      <c r="K90">
        <v>0</v>
      </c>
      <c r="L90">
        <v>17.899999999999999</v>
      </c>
      <c r="M90" t="s">
        <v>381</v>
      </c>
      <c r="Q90" t="s">
        <v>382</v>
      </c>
      <c r="R90" t="s">
        <v>383</v>
      </c>
      <c r="Y90" t="s">
        <v>44</v>
      </c>
    </row>
    <row r="91" spans="1:25" x14ac:dyDescent="0.25">
      <c r="A91" t="s">
        <v>49</v>
      </c>
      <c r="B91" t="s">
        <v>384</v>
      </c>
      <c r="C91" t="s">
        <v>67</v>
      </c>
      <c r="D91" t="s">
        <v>336</v>
      </c>
      <c r="E91" t="s">
        <v>337</v>
      </c>
      <c r="F91" t="s">
        <v>336</v>
      </c>
      <c r="G91" t="s">
        <v>338</v>
      </c>
      <c r="H91" t="s">
        <v>339</v>
      </c>
      <c r="I91">
        <v>1</v>
      </c>
      <c r="J91">
        <v>0</v>
      </c>
      <c r="K91">
        <v>0</v>
      </c>
      <c r="L91">
        <v>29.3</v>
      </c>
      <c r="M91" t="s">
        <v>385</v>
      </c>
      <c r="N91" t="s">
        <v>386</v>
      </c>
      <c r="O91" t="s">
        <v>387</v>
      </c>
      <c r="P91">
        <v>55107</v>
      </c>
      <c r="Q91" t="s">
        <v>37</v>
      </c>
      <c r="R91" t="s">
        <v>38</v>
      </c>
      <c r="S91" t="s">
        <v>388</v>
      </c>
      <c r="Y91" t="s">
        <v>44</v>
      </c>
    </row>
    <row r="92" spans="1:25" x14ac:dyDescent="0.25">
      <c r="A92" t="s">
        <v>49</v>
      </c>
      <c r="B92" t="s">
        <v>389</v>
      </c>
      <c r="C92" t="s">
        <v>67</v>
      </c>
      <c r="D92" t="s">
        <v>336</v>
      </c>
      <c r="E92" t="s">
        <v>71</v>
      </c>
      <c r="F92" t="s">
        <v>336</v>
      </c>
      <c r="G92" t="s">
        <v>336</v>
      </c>
      <c r="H92" t="s">
        <v>339</v>
      </c>
      <c r="I92">
        <v>1</v>
      </c>
      <c r="J92">
        <v>0</v>
      </c>
      <c r="K92">
        <v>0</v>
      </c>
      <c r="L92">
        <v>28.6</v>
      </c>
      <c r="M92" t="s">
        <v>390</v>
      </c>
      <c r="N92" t="s">
        <v>123</v>
      </c>
      <c r="O92" t="s">
        <v>124</v>
      </c>
      <c r="P92" t="s">
        <v>391</v>
      </c>
      <c r="Q92" t="s">
        <v>37</v>
      </c>
      <c r="R92" t="s">
        <v>38</v>
      </c>
      <c r="S92" t="s">
        <v>392</v>
      </c>
      <c r="Y92" t="s">
        <v>44</v>
      </c>
    </row>
    <row r="93" spans="1:25" x14ac:dyDescent="0.25">
      <c r="A93" t="s">
        <v>49</v>
      </c>
      <c r="B93" t="s">
        <v>393</v>
      </c>
      <c r="C93" t="s">
        <v>67</v>
      </c>
      <c r="D93" t="s">
        <v>336</v>
      </c>
      <c r="E93" t="s">
        <v>337</v>
      </c>
      <c r="F93" t="s">
        <v>336</v>
      </c>
      <c r="G93" t="s">
        <v>338</v>
      </c>
      <c r="H93" t="s">
        <v>339</v>
      </c>
      <c r="I93">
        <v>1</v>
      </c>
      <c r="J93">
        <v>0</v>
      </c>
      <c r="K93">
        <v>0</v>
      </c>
      <c r="L93">
        <v>22.8</v>
      </c>
      <c r="M93" t="s">
        <v>394</v>
      </c>
      <c r="N93" t="s">
        <v>395</v>
      </c>
      <c r="O93" t="s">
        <v>396</v>
      </c>
      <c r="P93" t="s">
        <v>397</v>
      </c>
      <c r="Q93" t="s">
        <v>37</v>
      </c>
      <c r="R93" t="s">
        <v>38</v>
      </c>
      <c r="Y93" t="s">
        <v>44</v>
      </c>
    </row>
    <row r="94" spans="1:25" x14ac:dyDescent="0.25">
      <c r="A94" t="s">
        <v>49</v>
      </c>
      <c r="B94" t="s">
        <v>398</v>
      </c>
      <c r="C94" t="s">
        <v>67</v>
      </c>
      <c r="D94" t="s">
        <v>336</v>
      </c>
      <c r="E94" t="s">
        <v>71</v>
      </c>
      <c r="F94" t="s">
        <v>336</v>
      </c>
      <c r="G94" t="s">
        <v>336</v>
      </c>
      <c r="H94" t="s">
        <v>339</v>
      </c>
      <c r="I94">
        <v>1</v>
      </c>
      <c r="J94">
        <v>0</v>
      </c>
      <c r="K94">
        <v>0</v>
      </c>
      <c r="L94">
        <v>29.1</v>
      </c>
      <c r="M94" t="s">
        <v>399</v>
      </c>
      <c r="N94" t="s">
        <v>395</v>
      </c>
      <c r="O94" t="s">
        <v>396</v>
      </c>
      <c r="P94">
        <v>968</v>
      </c>
      <c r="Q94" t="s">
        <v>37</v>
      </c>
      <c r="R94" t="s">
        <v>38</v>
      </c>
      <c r="S94" t="s">
        <v>400</v>
      </c>
      <c r="V94" t="s">
        <v>401</v>
      </c>
      <c r="Y94" t="s">
        <v>44</v>
      </c>
    </row>
    <row r="95" spans="1:25" x14ac:dyDescent="0.25">
      <c r="A95" t="s">
        <v>49</v>
      </c>
      <c r="B95" t="s">
        <v>402</v>
      </c>
      <c r="C95" t="s">
        <v>67</v>
      </c>
      <c r="D95" t="s">
        <v>336</v>
      </c>
      <c r="E95" t="s">
        <v>337</v>
      </c>
      <c r="F95" t="s">
        <v>336</v>
      </c>
      <c r="G95" t="s">
        <v>338</v>
      </c>
      <c r="H95" t="s">
        <v>339</v>
      </c>
      <c r="I95">
        <v>1</v>
      </c>
      <c r="J95">
        <v>0</v>
      </c>
      <c r="K95">
        <v>0</v>
      </c>
      <c r="L95">
        <v>19.2</v>
      </c>
      <c r="M95" t="s">
        <v>403</v>
      </c>
      <c r="N95" t="s">
        <v>135</v>
      </c>
      <c r="O95" t="s">
        <v>136</v>
      </c>
      <c r="P95">
        <v>2110</v>
      </c>
      <c r="Q95" t="s">
        <v>37</v>
      </c>
      <c r="R95" t="s">
        <v>38</v>
      </c>
      <c r="Y95" t="s">
        <v>44</v>
      </c>
    </row>
    <row r="96" spans="1:25" x14ac:dyDescent="0.25">
      <c r="A96" t="s">
        <v>49</v>
      </c>
      <c r="B96" t="s">
        <v>404</v>
      </c>
      <c r="C96" t="s">
        <v>67</v>
      </c>
      <c r="D96" t="s">
        <v>336</v>
      </c>
      <c r="E96" t="s">
        <v>337</v>
      </c>
      <c r="F96" t="s">
        <v>336</v>
      </c>
      <c r="G96" t="s">
        <v>338</v>
      </c>
      <c r="H96" t="s">
        <v>339</v>
      </c>
      <c r="I96">
        <v>1</v>
      </c>
      <c r="J96">
        <v>0</v>
      </c>
      <c r="K96">
        <v>0</v>
      </c>
      <c r="L96">
        <v>20.8</v>
      </c>
      <c r="M96" t="s">
        <v>123</v>
      </c>
      <c r="N96" t="s">
        <v>405</v>
      </c>
      <c r="O96" t="s">
        <v>406</v>
      </c>
      <c r="P96" t="s">
        <v>407</v>
      </c>
      <c r="Q96" t="s">
        <v>37</v>
      </c>
      <c r="R96" t="s">
        <v>38</v>
      </c>
      <c r="S96" t="s">
        <v>408</v>
      </c>
      <c r="T96" t="s">
        <v>409</v>
      </c>
      <c r="V96" t="s">
        <v>410</v>
      </c>
      <c r="Y96" t="s">
        <v>44</v>
      </c>
    </row>
    <row r="97" spans="1:25" x14ac:dyDescent="0.25">
      <c r="A97" t="s">
        <v>49</v>
      </c>
      <c r="B97" t="s">
        <v>411</v>
      </c>
      <c r="C97" t="s">
        <v>67</v>
      </c>
      <c r="D97" t="s">
        <v>336</v>
      </c>
      <c r="E97" t="s">
        <v>337</v>
      </c>
      <c r="F97" t="s">
        <v>336</v>
      </c>
      <c r="G97" t="s">
        <v>338</v>
      </c>
      <c r="H97" t="s">
        <v>339</v>
      </c>
      <c r="I97">
        <v>1</v>
      </c>
      <c r="J97">
        <v>0</v>
      </c>
      <c r="K97">
        <v>0</v>
      </c>
      <c r="L97">
        <v>23.4</v>
      </c>
      <c r="M97" t="s">
        <v>412</v>
      </c>
      <c r="N97" t="s">
        <v>80</v>
      </c>
      <c r="O97" t="s">
        <v>413</v>
      </c>
      <c r="P97">
        <v>98040</v>
      </c>
      <c r="Q97" t="s">
        <v>37</v>
      </c>
      <c r="R97" t="s">
        <v>38</v>
      </c>
      <c r="Y97" t="s">
        <v>44</v>
      </c>
    </row>
    <row r="98" spans="1:25" x14ac:dyDescent="0.25">
      <c r="A98" t="s">
        <v>49</v>
      </c>
      <c r="B98" t="s">
        <v>414</v>
      </c>
      <c r="C98" t="s">
        <v>67</v>
      </c>
      <c r="D98" t="s">
        <v>336</v>
      </c>
      <c r="E98" t="s">
        <v>71</v>
      </c>
      <c r="F98" t="s">
        <v>336</v>
      </c>
      <c r="G98" t="s">
        <v>336</v>
      </c>
      <c r="H98" t="s">
        <v>339</v>
      </c>
      <c r="I98">
        <v>1</v>
      </c>
      <c r="J98">
        <v>0</v>
      </c>
      <c r="K98">
        <v>0</v>
      </c>
      <c r="L98">
        <v>30.5</v>
      </c>
      <c r="M98" t="s">
        <v>193</v>
      </c>
      <c r="N98" t="s">
        <v>277</v>
      </c>
      <c r="O98" t="s">
        <v>278</v>
      </c>
      <c r="Q98" t="s">
        <v>37</v>
      </c>
      <c r="R98" t="s">
        <v>38</v>
      </c>
      <c r="Y98" t="s">
        <v>44</v>
      </c>
    </row>
    <row r="99" spans="1:25" x14ac:dyDescent="0.25">
      <c r="A99" t="s">
        <v>49</v>
      </c>
      <c r="B99" t="s">
        <v>415</v>
      </c>
      <c r="C99" t="s">
        <v>67</v>
      </c>
      <c r="D99" t="s">
        <v>336</v>
      </c>
      <c r="E99" t="s">
        <v>337</v>
      </c>
      <c r="F99" t="s">
        <v>336</v>
      </c>
      <c r="G99" t="s">
        <v>338</v>
      </c>
      <c r="H99" t="s">
        <v>339</v>
      </c>
      <c r="I99">
        <v>1</v>
      </c>
      <c r="J99">
        <v>0</v>
      </c>
      <c r="K99">
        <v>0</v>
      </c>
      <c r="L99">
        <v>26.9</v>
      </c>
      <c r="M99" t="s">
        <v>416</v>
      </c>
      <c r="N99" t="s">
        <v>405</v>
      </c>
      <c r="O99" t="s">
        <v>406</v>
      </c>
      <c r="P99">
        <v>21204</v>
      </c>
      <c r="Q99" t="s">
        <v>37</v>
      </c>
      <c r="R99" t="s">
        <v>38</v>
      </c>
      <c r="S99" t="s">
        <v>417</v>
      </c>
      <c r="Y99" t="s">
        <v>44</v>
      </c>
    </row>
    <row r="100" spans="1:25" x14ac:dyDescent="0.25">
      <c r="A100" t="s">
        <v>49</v>
      </c>
      <c r="B100" t="s">
        <v>418</v>
      </c>
      <c r="C100" t="s">
        <v>67</v>
      </c>
      <c r="D100" t="s">
        <v>336</v>
      </c>
      <c r="E100" t="s">
        <v>337</v>
      </c>
      <c r="F100" t="s">
        <v>336</v>
      </c>
      <c r="G100" t="s">
        <v>338</v>
      </c>
      <c r="H100" t="s">
        <v>339</v>
      </c>
      <c r="I100">
        <v>1</v>
      </c>
      <c r="J100">
        <v>0</v>
      </c>
      <c r="K100">
        <v>0</v>
      </c>
      <c r="L100">
        <v>24.7</v>
      </c>
      <c r="M100" t="s">
        <v>193</v>
      </c>
      <c r="N100" t="s">
        <v>128</v>
      </c>
      <c r="O100" t="s">
        <v>129</v>
      </c>
      <c r="Q100" t="s">
        <v>37</v>
      </c>
      <c r="R100" t="s">
        <v>38</v>
      </c>
      <c r="Y100" t="s">
        <v>44</v>
      </c>
    </row>
    <row r="101" spans="1:25" x14ac:dyDescent="0.25">
      <c r="A101" t="s">
        <v>49</v>
      </c>
      <c r="B101" t="s">
        <v>419</v>
      </c>
      <c r="C101" t="s">
        <v>67</v>
      </c>
      <c r="D101" t="s">
        <v>336</v>
      </c>
      <c r="E101" t="s">
        <v>337</v>
      </c>
      <c r="F101" t="s">
        <v>336</v>
      </c>
      <c r="G101" t="s">
        <v>338</v>
      </c>
      <c r="H101" t="s">
        <v>339</v>
      </c>
      <c r="I101">
        <v>1</v>
      </c>
      <c r="J101">
        <v>0</v>
      </c>
      <c r="K101">
        <v>0</v>
      </c>
      <c r="L101">
        <v>26.1</v>
      </c>
      <c r="M101" t="s">
        <v>420</v>
      </c>
      <c r="O101" t="s">
        <v>421</v>
      </c>
      <c r="P101" t="s">
        <v>422</v>
      </c>
      <c r="Q101" t="s">
        <v>37</v>
      </c>
      <c r="R101" t="s">
        <v>38</v>
      </c>
      <c r="Y101" t="s">
        <v>44</v>
      </c>
    </row>
    <row r="102" spans="1:25" x14ac:dyDescent="0.25">
      <c r="A102" t="s">
        <v>49</v>
      </c>
      <c r="B102" t="s">
        <v>423</v>
      </c>
      <c r="C102" t="s">
        <v>67</v>
      </c>
      <c r="D102" t="s">
        <v>336</v>
      </c>
      <c r="E102" t="s">
        <v>71</v>
      </c>
      <c r="F102" t="s">
        <v>336</v>
      </c>
      <c r="G102" t="s">
        <v>336</v>
      </c>
      <c r="H102" t="s">
        <v>339</v>
      </c>
      <c r="I102">
        <v>1</v>
      </c>
      <c r="J102">
        <v>0</v>
      </c>
      <c r="K102">
        <v>0</v>
      </c>
      <c r="L102">
        <v>30.8</v>
      </c>
      <c r="M102" t="s">
        <v>424</v>
      </c>
      <c r="N102" t="s">
        <v>255</v>
      </c>
      <c r="O102" t="s">
        <v>256</v>
      </c>
      <c r="P102">
        <v>89703</v>
      </c>
      <c r="Q102" t="s">
        <v>37</v>
      </c>
      <c r="R102" t="s">
        <v>38</v>
      </c>
      <c r="Y102" t="s">
        <v>44</v>
      </c>
    </row>
    <row r="103" spans="1:25" x14ac:dyDescent="0.25">
      <c r="A103" t="s">
        <v>49</v>
      </c>
      <c r="B103" t="s">
        <v>425</v>
      </c>
      <c r="C103" t="s">
        <v>67</v>
      </c>
      <c r="D103" t="s">
        <v>336</v>
      </c>
      <c r="E103" t="s">
        <v>71</v>
      </c>
      <c r="F103" t="s">
        <v>336</v>
      </c>
      <c r="G103" t="s">
        <v>336</v>
      </c>
      <c r="H103" t="s">
        <v>339</v>
      </c>
      <c r="I103">
        <v>1</v>
      </c>
      <c r="J103">
        <v>0</v>
      </c>
      <c r="K103">
        <v>0</v>
      </c>
      <c r="L103">
        <v>30.2</v>
      </c>
      <c r="M103" t="s">
        <v>426</v>
      </c>
      <c r="O103" t="s">
        <v>427</v>
      </c>
      <c r="P103" t="s">
        <v>428</v>
      </c>
      <c r="Q103" t="s">
        <v>37</v>
      </c>
      <c r="R103" t="s">
        <v>38</v>
      </c>
      <c r="Y103" t="s">
        <v>44</v>
      </c>
    </row>
    <row r="104" spans="1:25" x14ac:dyDescent="0.25">
      <c r="A104" t="s">
        <v>49</v>
      </c>
      <c r="B104" t="s">
        <v>429</v>
      </c>
      <c r="C104" t="s">
        <v>67</v>
      </c>
      <c r="D104" t="s">
        <v>336</v>
      </c>
      <c r="E104" t="s">
        <v>379</v>
      </c>
      <c r="F104" t="s">
        <v>336</v>
      </c>
      <c r="G104" t="s">
        <v>380</v>
      </c>
      <c r="H104" t="s">
        <v>339</v>
      </c>
      <c r="I104">
        <v>1</v>
      </c>
      <c r="J104">
        <v>0</v>
      </c>
      <c r="K104">
        <v>0</v>
      </c>
      <c r="L104">
        <v>17.600000000000001</v>
      </c>
      <c r="M104" t="s">
        <v>193</v>
      </c>
      <c r="N104" t="s">
        <v>430</v>
      </c>
      <c r="O104" t="s">
        <v>431</v>
      </c>
      <c r="Q104" t="s">
        <v>432</v>
      </c>
      <c r="R104" t="s">
        <v>38</v>
      </c>
      <c r="Y104" t="s">
        <v>44</v>
      </c>
    </row>
    <row r="105" spans="1:25" x14ac:dyDescent="0.25">
      <c r="A105" t="s">
        <v>49</v>
      </c>
      <c r="B105" t="s">
        <v>433</v>
      </c>
      <c r="C105" t="s">
        <v>67</v>
      </c>
      <c r="D105" t="s">
        <v>336</v>
      </c>
      <c r="E105" t="s">
        <v>337</v>
      </c>
      <c r="F105" t="s">
        <v>336</v>
      </c>
      <c r="G105" t="s">
        <v>338</v>
      </c>
      <c r="H105" t="s">
        <v>339</v>
      </c>
      <c r="I105">
        <v>1</v>
      </c>
      <c r="J105">
        <v>0</v>
      </c>
      <c r="K105">
        <v>0</v>
      </c>
      <c r="L105">
        <v>19.7</v>
      </c>
      <c r="M105" t="s">
        <v>193</v>
      </c>
      <c r="N105" t="s">
        <v>197</v>
      </c>
      <c r="O105" t="s">
        <v>198</v>
      </c>
      <c r="Q105" t="s">
        <v>37</v>
      </c>
      <c r="R105" t="s">
        <v>38</v>
      </c>
      <c r="Y105" t="s">
        <v>44</v>
      </c>
    </row>
    <row r="106" spans="1:25" x14ac:dyDescent="0.25">
      <c r="A106" t="s">
        <v>26</v>
      </c>
      <c r="B106" t="s">
        <v>434</v>
      </c>
      <c r="C106" t="s">
        <v>67</v>
      </c>
      <c r="D106" t="s">
        <v>336</v>
      </c>
      <c r="E106" t="s">
        <v>435</v>
      </c>
      <c r="F106" t="s">
        <v>336</v>
      </c>
      <c r="G106" t="s">
        <v>436</v>
      </c>
      <c r="H106" t="s">
        <v>339</v>
      </c>
      <c r="I106">
        <v>1</v>
      </c>
      <c r="J106">
        <v>0</v>
      </c>
      <c r="K106">
        <v>0</v>
      </c>
      <c r="L106">
        <v>18.5</v>
      </c>
      <c r="M106" t="s">
        <v>437</v>
      </c>
      <c r="P106">
        <v>21474</v>
      </c>
      <c r="Q106" t="s">
        <v>438</v>
      </c>
      <c r="R106" t="s">
        <v>439</v>
      </c>
      <c r="S106" t="s">
        <v>440</v>
      </c>
      <c r="U106" t="s">
        <v>441</v>
      </c>
      <c r="V106" t="s">
        <v>442</v>
      </c>
      <c r="X106" t="s">
        <v>443</v>
      </c>
      <c r="Y106" t="s">
        <v>44</v>
      </c>
    </row>
    <row r="107" spans="1:25" x14ac:dyDescent="0.25">
      <c r="A107" t="s">
        <v>49</v>
      </c>
      <c r="B107" t="s">
        <v>444</v>
      </c>
      <c r="C107" t="s">
        <v>67</v>
      </c>
      <c r="D107" t="s">
        <v>336</v>
      </c>
      <c r="E107" t="s">
        <v>337</v>
      </c>
      <c r="F107" t="s">
        <v>336</v>
      </c>
      <c r="G107" t="s">
        <v>338</v>
      </c>
      <c r="H107" t="s">
        <v>339</v>
      </c>
      <c r="I107">
        <v>1</v>
      </c>
      <c r="J107">
        <v>0</v>
      </c>
      <c r="K107">
        <v>0</v>
      </c>
      <c r="L107">
        <v>23.2</v>
      </c>
      <c r="M107" t="s">
        <v>445</v>
      </c>
      <c r="Q107" t="s">
        <v>446</v>
      </c>
      <c r="R107" t="s">
        <v>439</v>
      </c>
      <c r="Y107" t="s">
        <v>44</v>
      </c>
    </row>
    <row r="108" spans="1:25" x14ac:dyDescent="0.25">
      <c r="A108" t="s">
        <v>49</v>
      </c>
      <c r="B108" t="s">
        <v>447</v>
      </c>
      <c r="C108" t="s">
        <v>67</v>
      </c>
      <c r="D108" t="s">
        <v>336</v>
      </c>
      <c r="E108" t="s">
        <v>71</v>
      </c>
      <c r="F108" t="s">
        <v>336</v>
      </c>
      <c r="G108" t="s">
        <v>336</v>
      </c>
      <c r="H108" t="s">
        <v>339</v>
      </c>
      <c r="I108">
        <v>4</v>
      </c>
      <c r="J108">
        <v>0</v>
      </c>
      <c r="K108">
        <v>0</v>
      </c>
      <c r="L108">
        <v>32.299999999999997</v>
      </c>
      <c r="M108" t="s">
        <v>207</v>
      </c>
      <c r="N108" t="s">
        <v>123</v>
      </c>
      <c r="O108" t="s">
        <v>124</v>
      </c>
      <c r="P108" t="s">
        <v>448</v>
      </c>
      <c r="Q108" t="s">
        <v>37</v>
      </c>
      <c r="R108" t="s">
        <v>38</v>
      </c>
      <c r="Y108" t="s">
        <v>44</v>
      </c>
    </row>
    <row r="109" spans="1:25" x14ac:dyDescent="0.25">
      <c r="A109" t="s">
        <v>49</v>
      </c>
      <c r="B109" t="s">
        <v>447</v>
      </c>
      <c r="C109" t="s">
        <v>67</v>
      </c>
      <c r="D109" t="s">
        <v>336</v>
      </c>
      <c r="E109" t="s">
        <v>337</v>
      </c>
      <c r="F109" t="s">
        <v>336</v>
      </c>
      <c r="G109" t="s">
        <v>338</v>
      </c>
      <c r="H109" t="s">
        <v>339</v>
      </c>
      <c r="I109">
        <v>2</v>
      </c>
      <c r="J109">
        <v>0</v>
      </c>
      <c r="K109">
        <v>0</v>
      </c>
      <c r="L109">
        <v>28.5</v>
      </c>
      <c r="M109" t="s">
        <v>207</v>
      </c>
      <c r="N109" t="s">
        <v>123</v>
      </c>
      <c r="O109" t="s">
        <v>124</v>
      </c>
      <c r="P109" t="s">
        <v>448</v>
      </c>
      <c r="Q109" t="s">
        <v>37</v>
      </c>
      <c r="R109" t="s">
        <v>38</v>
      </c>
      <c r="Y109" t="s">
        <v>44</v>
      </c>
    </row>
    <row r="110" spans="1:25" x14ac:dyDescent="0.25">
      <c r="A110" t="s">
        <v>49</v>
      </c>
      <c r="B110" t="s">
        <v>449</v>
      </c>
      <c r="C110" t="s">
        <v>67</v>
      </c>
      <c r="D110" t="s">
        <v>336</v>
      </c>
      <c r="E110" t="s">
        <v>71</v>
      </c>
      <c r="F110" t="s">
        <v>336</v>
      </c>
      <c r="G110" t="s">
        <v>336</v>
      </c>
      <c r="H110" t="s">
        <v>339</v>
      </c>
      <c r="I110">
        <v>1</v>
      </c>
      <c r="J110">
        <v>0</v>
      </c>
      <c r="K110">
        <v>0</v>
      </c>
      <c r="L110">
        <v>32.700000000000003</v>
      </c>
      <c r="M110" t="s">
        <v>450</v>
      </c>
      <c r="Q110" t="s">
        <v>451</v>
      </c>
      <c r="R110" t="s">
        <v>383</v>
      </c>
      <c r="Y110" t="s">
        <v>44</v>
      </c>
    </row>
    <row r="111" spans="1:25" x14ac:dyDescent="0.25">
      <c r="A111" t="s">
        <v>26</v>
      </c>
      <c r="B111" t="s">
        <v>452</v>
      </c>
      <c r="C111" t="s">
        <v>67</v>
      </c>
      <c r="D111" t="s">
        <v>336</v>
      </c>
      <c r="E111" t="s">
        <v>379</v>
      </c>
      <c r="F111" t="s">
        <v>336</v>
      </c>
      <c r="G111" t="s">
        <v>380</v>
      </c>
      <c r="H111" t="s">
        <v>339</v>
      </c>
      <c r="I111">
        <v>1</v>
      </c>
      <c r="J111">
        <v>0</v>
      </c>
      <c r="K111">
        <v>0</v>
      </c>
      <c r="L111">
        <v>17.5</v>
      </c>
      <c r="M111" t="s">
        <v>381</v>
      </c>
      <c r="P111">
        <v>1425</v>
      </c>
      <c r="Q111" t="s">
        <v>382</v>
      </c>
      <c r="R111" t="s">
        <v>383</v>
      </c>
      <c r="S111" t="s">
        <v>453</v>
      </c>
      <c r="U111" t="s">
        <v>454</v>
      </c>
      <c r="V111" t="s">
        <v>455</v>
      </c>
      <c r="X111" t="s">
        <v>443</v>
      </c>
      <c r="Y111" t="s">
        <v>44</v>
      </c>
    </row>
    <row r="112" spans="1:25" x14ac:dyDescent="0.25">
      <c r="A112" t="s">
        <v>49</v>
      </c>
      <c r="B112" t="s">
        <v>456</v>
      </c>
      <c r="C112" t="s">
        <v>67</v>
      </c>
      <c r="D112" t="s">
        <v>336</v>
      </c>
      <c r="E112" t="s">
        <v>337</v>
      </c>
      <c r="F112" t="s">
        <v>336</v>
      </c>
      <c r="G112" t="s">
        <v>338</v>
      </c>
      <c r="H112" t="s">
        <v>339</v>
      </c>
      <c r="I112">
        <v>1</v>
      </c>
      <c r="J112">
        <v>0</v>
      </c>
      <c r="K112">
        <v>0</v>
      </c>
      <c r="L112">
        <v>27</v>
      </c>
      <c r="M112" t="s">
        <v>193</v>
      </c>
      <c r="Q112" t="s">
        <v>457</v>
      </c>
      <c r="R112" t="s">
        <v>383</v>
      </c>
      <c r="Y112" t="s">
        <v>44</v>
      </c>
    </row>
    <row r="113" spans="1:25" x14ac:dyDescent="0.25">
      <c r="A113" t="s">
        <v>49</v>
      </c>
      <c r="B113" t="s">
        <v>458</v>
      </c>
      <c r="C113" t="s">
        <v>67</v>
      </c>
      <c r="D113" t="s">
        <v>336</v>
      </c>
      <c r="E113" t="s">
        <v>71</v>
      </c>
      <c r="F113" t="s">
        <v>336</v>
      </c>
      <c r="G113" t="s">
        <v>336</v>
      </c>
      <c r="H113" t="s">
        <v>339</v>
      </c>
      <c r="I113">
        <v>1</v>
      </c>
      <c r="J113">
        <v>0</v>
      </c>
      <c r="K113">
        <v>0</v>
      </c>
      <c r="L113">
        <v>33.4</v>
      </c>
      <c r="M113" t="s">
        <v>261</v>
      </c>
      <c r="N113" t="s">
        <v>182</v>
      </c>
      <c r="O113" t="s">
        <v>183</v>
      </c>
      <c r="P113">
        <v>19808</v>
      </c>
      <c r="Q113" t="s">
        <v>37</v>
      </c>
      <c r="R113" t="s">
        <v>38</v>
      </c>
      <c r="Y113" t="s">
        <v>44</v>
      </c>
    </row>
    <row r="114" spans="1:25" x14ac:dyDescent="0.25">
      <c r="A114" t="s">
        <v>49</v>
      </c>
      <c r="B114" t="s">
        <v>459</v>
      </c>
      <c r="C114" t="s">
        <v>67</v>
      </c>
      <c r="D114" t="s">
        <v>336</v>
      </c>
      <c r="E114" t="s">
        <v>337</v>
      </c>
      <c r="F114" t="s">
        <v>336</v>
      </c>
      <c r="G114" t="s">
        <v>338</v>
      </c>
      <c r="H114" t="s">
        <v>339</v>
      </c>
      <c r="I114">
        <v>1</v>
      </c>
      <c r="J114">
        <v>0</v>
      </c>
      <c r="K114">
        <v>0</v>
      </c>
      <c r="L114">
        <v>25.2</v>
      </c>
      <c r="M114" t="s">
        <v>193</v>
      </c>
      <c r="Q114" t="s">
        <v>460</v>
      </c>
      <c r="R114" t="s">
        <v>383</v>
      </c>
      <c r="Y114" t="s">
        <v>44</v>
      </c>
    </row>
    <row r="115" spans="1:25" x14ac:dyDescent="0.25">
      <c r="A115" t="s">
        <v>49</v>
      </c>
      <c r="B115" t="s">
        <v>461</v>
      </c>
      <c r="C115" t="s">
        <v>67</v>
      </c>
      <c r="D115" t="s">
        <v>336</v>
      </c>
      <c r="E115" t="s">
        <v>337</v>
      </c>
      <c r="F115" t="s">
        <v>336</v>
      </c>
      <c r="G115" t="s">
        <v>338</v>
      </c>
      <c r="H115" t="s">
        <v>339</v>
      </c>
      <c r="I115">
        <v>1</v>
      </c>
      <c r="J115">
        <v>0</v>
      </c>
      <c r="K115">
        <v>0</v>
      </c>
      <c r="L115">
        <v>25.8</v>
      </c>
      <c r="M115" t="s">
        <v>207</v>
      </c>
      <c r="N115" t="s">
        <v>123</v>
      </c>
      <c r="O115" t="s">
        <v>124</v>
      </c>
      <c r="P115">
        <v>90069</v>
      </c>
      <c r="Q115" t="s">
        <v>37</v>
      </c>
      <c r="R115" t="s">
        <v>38</v>
      </c>
      <c r="Y115" t="s">
        <v>44</v>
      </c>
    </row>
    <row r="116" spans="1:25" x14ac:dyDescent="0.25">
      <c r="A116" t="s">
        <v>49</v>
      </c>
      <c r="B116" t="s">
        <v>462</v>
      </c>
      <c r="C116" t="s">
        <v>67</v>
      </c>
      <c r="D116" t="s">
        <v>336</v>
      </c>
      <c r="E116" t="s">
        <v>337</v>
      </c>
      <c r="F116" t="s">
        <v>336</v>
      </c>
      <c r="G116" t="s">
        <v>338</v>
      </c>
      <c r="H116" t="s">
        <v>339</v>
      </c>
      <c r="I116">
        <v>1</v>
      </c>
      <c r="J116">
        <v>0</v>
      </c>
      <c r="K116">
        <v>0</v>
      </c>
      <c r="L116">
        <v>23.8</v>
      </c>
      <c r="M116" t="s">
        <v>463</v>
      </c>
      <c r="N116" t="s">
        <v>123</v>
      </c>
      <c r="O116" t="s">
        <v>124</v>
      </c>
      <c r="P116" t="s">
        <v>464</v>
      </c>
      <c r="Q116" t="s">
        <v>37</v>
      </c>
      <c r="R116" t="s">
        <v>38</v>
      </c>
      <c r="Y116" t="s">
        <v>44</v>
      </c>
    </row>
    <row r="117" spans="1:25" x14ac:dyDescent="0.25">
      <c r="A117" t="s">
        <v>49</v>
      </c>
      <c r="B117" t="s">
        <v>465</v>
      </c>
      <c r="C117" t="s">
        <v>67</v>
      </c>
      <c r="D117" t="s">
        <v>336</v>
      </c>
      <c r="E117" t="s">
        <v>337</v>
      </c>
      <c r="F117" t="s">
        <v>336</v>
      </c>
      <c r="G117" t="s">
        <v>338</v>
      </c>
      <c r="H117" t="s">
        <v>339</v>
      </c>
      <c r="I117">
        <v>1</v>
      </c>
      <c r="J117">
        <v>0</v>
      </c>
      <c r="K117">
        <v>0</v>
      </c>
      <c r="L117">
        <v>21.6</v>
      </c>
      <c r="M117" t="s">
        <v>466</v>
      </c>
      <c r="N117" t="s">
        <v>128</v>
      </c>
      <c r="O117" t="s">
        <v>129</v>
      </c>
      <c r="P117">
        <v>75001</v>
      </c>
      <c r="Q117" t="s">
        <v>37</v>
      </c>
      <c r="R117" t="s">
        <v>38</v>
      </c>
      <c r="Y117" t="s">
        <v>44</v>
      </c>
    </row>
    <row r="118" spans="1:25" x14ac:dyDescent="0.25">
      <c r="A118" t="s">
        <v>49</v>
      </c>
      <c r="B118" t="s">
        <v>467</v>
      </c>
      <c r="C118" t="s">
        <v>67</v>
      </c>
      <c r="D118" t="s">
        <v>336</v>
      </c>
      <c r="E118" t="s">
        <v>337</v>
      </c>
      <c r="F118" t="s">
        <v>336</v>
      </c>
      <c r="G118" t="s">
        <v>338</v>
      </c>
      <c r="H118" t="s">
        <v>339</v>
      </c>
      <c r="I118">
        <v>1</v>
      </c>
      <c r="J118">
        <v>0</v>
      </c>
      <c r="K118">
        <v>0</v>
      </c>
      <c r="L118">
        <v>27.7</v>
      </c>
      <c r="M118" t="s">
        <v>197</v>
      </c>
      <c r="N118" t="s">
        <v>197</v>
      </c>
      <c r="O118" t="s">
        <v>198</v>
      </c>
      <c r="P118">
        <v>10036</v>
      </c>
      <c r="Q118" t="s">
        <v>37</v>
      </c>
      <c r="R118" t="s">
        <v>38</v>
      </c>
      <c r="T118" t="s">
        <v>468</v>
      </c>
      <c r="Y118" t="s">
        <v>44</v>
      </c>
    </row>
    <row r="119" spans="1:25" x14ac:dyDescent="0.25">
      <c r="A119" t="s">
        <v>49</v>
      </c>
      <c r="B119" t="s">
        <v>469</v>
      </c>
      <c r="C119" t="s">
        <v>67</v>
      </c>
      <c r="D119" t="s">
        <v>336</v>
      </c>
      <c r="E119" t="s">
        <v>71</v>
      </c>
      <c r="F119" t="s">
        <v>336</v>
      </c>
      <c r="G119" t="s">
        <v>336</v>
      </c>
      <c r="H119" t="s">
        <v>339</v>
      </c>
      <c r="I119">
        <v>1</v>
      </c>
      <c r="J119">
        <v>0</v>
      </c>
      <c r="K119">
        <v>0</v>
      </c>
      <c r="L119">
        <v>31.5</v>
      </c>
      <c r="M119" t="s">
        <v>470</v>
      </c>
      <c r="N119" t="s">
        <v>123</v>
      </c>
      <c r="O119" t="s">
        <v>124</v>
      </c>
      <c r="P119">
        <v>92625</v>
      </c>
      <c r="Q119" t="s">
        <v>37</v>
      </c>
      <c r="R119" t="s">
        <v>38</v>
      </c>
      <c r="Y119" t="s">
        <v>44</v>
      </c>
    </row>
    <row r="120" spans="1:25" x14ac:dyDescent="0.25">
      <c r="A120" t="s">
        <v>49</v>
      </c>
      <c r="B120" t="s">
        <v>471</v>
      </c>
      <c r="C120" t="s">
        <v>67</v>
      </c>
      <c r="D120" t="s">
        <v>336</v>
      </c>
      <c r="E120" t="s">
        <v>71</v>
      </c>
      <c r="F120" t="s">
        <v>336</v>
      </c>
      <c r="G120" t="s">
        <v>336</v>
      </c>
      <c r="H120" t="s">
        <v>339</v>
      </c>
      <c r="I120">
        <v>1</v>
      </c>
      <c r="J120">
        <v>0</v>
      </c>
      <c r="K120">
        <v>0</v>
      </c>
      <c r="L120">
        <v>33.6</v>
      </c>
      <c r="M120" t="s">
        <v>472</v>
      </c>
      <c r="O120" t="s">
        <v>473</v>
      </c>
      <c r="P120" t="s">
        <v>474</v>
      </c>
      <c r="Q120" t="s">
        <v>37</v>
      </c>
      <c r="R120" t="s">
        <v>38</v>
      </c>
      <c r="Y120" t="s">
        <v>44</v>
      </c>
    </row>
    <row r="121" spans="1:25" x14ac:dyDescent="0.25">
      <c r="A121" t="s">
        <v>49</v>
      </c>
      <c r="B121" t="s">
        <v>475</v>
      </c>
      <c r="C121" t="s">
        <v>67</v>
      </c>
      <c r="D121" t="s">
        <v>336</v>
      </c>
      <c r="E121" t="s">
        <v>337</v>
      </c>
      <c r="F121" t="s">
        <v>336</v>
      </c>
      <c r="G121" t="s">
        <v>338</v>
      </c>
      <c r="H121" t="s">
        <v>339</v>
      </c>
      <c r="I121">
        <v>1</v>
      </c>
      <c r="J121">
        <v>0</v>
      </c>
      <c r="K121">
        <v>0</v>
      </c>
      <c r="L121">
        <v>21.5</v>
      </c>
      <c r="M121" t="s">
        <v>476</v>
      </c>
      <c r="N121" t="s">
        <v>35</v>
      </c>
      <c r="O121" t="s">
        <v>36</v>
      </c>
      <c r="P121" t="s">
        <v>477</v>
      </c>
      <c r="Q121" t="s">
        <v>37</v>
      </c>
      <c r="R121" t="s">
        <v>38</v>
      </c>
      <c r="Y121" t="s">
        <v>44</v>
      </c>
    </row>
    <row r="122" spans="1:25" x14ac:dyDescent="0.25">
      <c r="A122" t="s">
        <v>49</v>
      </c>
      <c r="B122" t="s">
        <v>478</v>
      </c>
      <c r="C122" t="s">
        <v>67</v>
      </c>
      <c r="D122" t="s">
        <v>336</v>
      </c>
      <c r="E122" t="s">
        <v>337</v>
      </c>
      <c r="F122" t="s">
        <v>336</v>
      </c>
      <c r="G122" t="s">
        <v>338</v>
      </c>
      <c r="H122" t="s">
        <v>339</v>
      </c>
      <c r="I122">
        <v>1</v>
      </c>
      <c r="J122">
        <v>0</v>
      </c>
      <c r="K122">
        <v>0</v>
      </c>
      <c r="L122">
        <v>26.2</v>
      </c>
      <c r="M122" t="s">
        <v>261</v>
      </c>
      <c r="N122" t="s">
        <v>182</v>
      </c>
      <c r="O122" t="s">
        <v>183</v>
      </c>
      <c r="P122" t="s">
        <v>479</v>
      </c>
      <c r="Q122" t="s">
        <v>37</v>
      </c>
      <c r="R122" t="s">
        <v>38</v>
      </c>
      <c r="Y122" t="s">
        <v>44</v>
      </c>
    </row>
    <row r="123" spans="1:25" x14ac:dyDescent="0.25">
      <c r="A123" t="s">
        <v>49</v>
      </c>
      <c r="B123" t="s">
        <v>480</v>
      </c>
      <c r="C123" t="s">
        <v>67</v>
      </c>
      <c r="D123" t="s">
        <v>336</v>
      </c>
      <c r="E123" t="s">
        <v>71</v>
      </c>
      <c r="F123" t="s">
        <v>336</v>
      </c>
      <c r="G123" t="s">
        <v>336</v>
      </c>
      <c r="H123" t="s">
        <v>339</v>
      </c>
      <c r="I123">
        <v>1</v>
      </c>
      <c r="J123">
        <v>0</v>
      </c>
      <c r="K123">
        <v>0</v>
      </c>
      <c r="L123">
        <v>32.200000000000003</v>
      </c>
      <c r="M123" t="s">
        <v>481</v>
      </c>
      <c r="P123" t="s">
        <v>482</v>
      </c>
      <c r="Q123" t="s">
        <v>483</v>
      </c>
      <c r="R123" t="s">
        <v>358</v>
      </c>
      <c r="Y123" t="s">
        <v>44</v>
      </c>
    </row>
    <row r="124" spans="1:25" x14ac:dyDescent="0.25">
      <c r="A124" t="s">
        <v>49</v>
      </c>
      <c r="B124" t="s">
        <v>484</v>
      </c>
      <c r="C124" t="s">
        <v>67</v>
      </c>
      <c r="D124" t="s">
        <v>336</v>
      </c>
      <c r="E124" t="s">
        <v>379</v>
      </c>
      <c r="F124" t="s">
        <v>336</v>
      </c>
      <c r="G124" t="s">
        <v>380</v>
      </c>
      <c r="H124" t="s">
        <v>339</v>
      </c>
      <c r="I124">
        <v>1</v>
      </c>
      <c r="J124">
        <v>0</v>
      </c>
      <c r="K124">
        <v>0</v>
      </c>
      <c r="L124">
        <v>18</v>
      </c>
      <c r="M124" t="s">
        <v>485</v>
      </c>
      <c r="N124" t="s">
        <v>182</v>
      </c>
      <c r="O124" t="s">
        <v>183</v>
      </c>
      <c r="P124" t="s">
        <v>486</v>
      </c>
      <c r="Q124" t="s">
        <v>37</v>
      </c>
      <c r="R124" t="s">
        <v>38</v>
      </c>
      <c r="Y124" t="s">
        <v>44</v>
      </c>
    </row>
    <row r="125" spans="1:25" x14ac:dyDescent="0.25">
      <c r="A125" t="s">
        <v>49</v>
      </c>
      <c r="B125" t="s">
        <v>487</v>
      </c>
      <c r="C125" t="s">
        <v>67</v>
      </c>
      <c r="D125" t="s">
        <v>336</v>
      </c>
      <c r="E125" t="s">
        <v>337</v>
      </c>
      <c r="F125" t="s">
        <v>336</v>
      </c>
      <c r="G125" t="s">
        <v>338</v>
      </c>
      <c r="H125" t="s">
        <v>339</v>
      </c>
      <c r="I125">
        <v>2</v>
      </c>
      <c r="J125">
        <v>0</v>
      </c>
      <c r="K125">
        <v>0</v>
      </c>
      <c r="L125">
        <v>19.5</v>
      </c>
      <c r="M125" t="s">
        <v>488</v>
      </c>
      <c r="N125" t="s">
        <v>489</v>
      </c>
      <c r="O125" t="s">
        <v>490</v>
      </c>
      <c r="P125">
        <v>59403</v>
      </c>
      <c r="Q125" t="s">
        <v>37</v>
      </c>
      <c r="R125" t="s">
        <v>38</v>
      </c>
      <c r="S125" t="s">
        <v>491</v>
      </c>
      <c r="Y125" t="s">
        <v>44</v>
      </c>
    </row>
    <row r="126" spans="1:25" x14ac:dyDescent="0.25">
      <c r="A126" t="s">
        <v>49</v>
      </c>
      <c r="B126" t="s">
        <v>492</v>
      </c>
      <c r="C126" t="s">
        <v>67</v>
      </c>
      <c r="D126" t="s">
        <v>336</v>
      </c>
      <c r="E126" t="s">
        <v>337</v>
      </c>
      <c r="F126" t="s">
        <v>336</v>
      </c>
      <c r="G126" t="s">
        <v>338</v>
      </c>
      <c r="H126" t="s">
        <v>339</v>
      </c>
      <c r="I126">
        <v>1</v>
      </c>
      <c r="J126">
        <v>0</v>
      </c>
      <c r="K126">
        <v>0</v>
      </c>
      <c r="L126">
        <v>21.4</v>
      </c>
      <c r="M126" t="s">
        <v>493</v>
      </c>
      <c r="O126" t="s">
        <v>494</v>
      </c>
      <c r="P126" t="s">
        <v>495</v>
      </c>
      <c r="Q126" t="s">
        <v>37</v>
      </c>
      <c r="R126" t="s">
        <v>38</v>
      </c>
      <c r="Y126" t="s">
        <v>44</v>
      </c>
    </row>
    <row r="127" spans="1:25" x14ac:dyDescent="0.25">
      <c r="A127" t="s">
        <v>49</v>
      </c>
      <c r="B127" t="s">
        <v>496</v>
      </c>
      <c r="C127" t="s">
        <v>67</v>
      </c>
      <c r="D127" t="s">
        <v>336</v>
      </c>
      <c r="E127" t="s">
        <v>337</v>
      </c>
      <c r="F127" t="s">
        <v>336</v>
      </c>
      <c r="G127" t="s">
        <v>338</v>
      </c>
      <c r="H127" t="s">
        <v>339</v>
      </c>
      <c r="I127">
        <v>1</v>
      </c>
      <c r="J127">
        <v>0</v>
      </c>
      <c r="K127">
        <v>0</v>
      </c>
      <c r="L127">
        <v>25.2</v>
      </c>
      <c r="M127" t="s">
        <v>497</v>
      </c>
      <c r="N127" t="s">
        <v>123</v>
      </c>
      <c r="O127" t="s">
        <v>124</v>
      </c>
      <c r="P127">
        <v>94507</v>
      </c>
      <c r="Q127" t="s">
        <v>37</v>
      </c>
      <c r="R127" t="s">
        <v>38</v>
      </c>
      <c r="S127" t="s">
        <v>498</v>
      </c>
      <c r="V127" t="s">
        <v>499</v>
      </c>
      <c r="Y127" t="s">
        <v>44</v>
      </c>
    </row>
    <row r="128" spans="1:25" x14ac:dyDescent="0.25">
      <c r="A128" t="s">
        <v>49</v>
      </c>
      <c r="B128" t="s">
        <v>500</v>
      </c>
      <c r="C128" t="s">
        <v>67</v>
      </c>
      <c r="D128" t="s">
        <v>336</v>
      </c>
      <c r="E128" t="s">
        <v>337</v>
      </c>
      <c r="F128" t="s">
        <v>336</v>
      </c>
      <c r="G128" t="s">
        <v>338</v>
      </c>
      <c r="H128" t="s">
        <v>339</v>
      </c>
      <c r="I128">
        <v>1</v>
      </c>
      <c r="J128">
        <v>0</v>
      </c>
      <c r="K128">
        <v>0</v>
      </c>
      <c r="L128">
        <v>24.1</v>
      </c>
      <c r="M128" t="s">
        <v>261</v>
      </c>
      <c r="N128" t="s">
        <v>182</v>
      </c>
      <c r="O128" t="s">
        <v>183</v>
      </c>
      <c r="P128" t="s">
        <v>501</v>
      </c>
      <c r="Q128" t="s">
        <v>37</v>
      </c>
      <c r="R128" t="s">
        <v>38</v>
      </c>
      <c r="Y128" t="s">
        <v>44</v>
      </c>
    </row>
    <row r="129" spans="1:25" x14ac:dyDescent="0.25">
      <c r="A129" t="s">
        <v>49</v>
      </c>
      <c r="B129" t="s">
        <v>502</v>
      </c>
      <c r="C129" t="s">
        <v>67</v>
      </c>
      <c r="D129" t="s">
        <v>336</v>
      </c>
      <c r="E129" t="s">
        <v>343</v>
      </c>
      <c r="F129" t="s">
        <v>336</v>
      </c>
      <c r="G129" t="s">
        <v>344</v>
      </c>
      <c r="H129" t="s">
        <v>339</v>
      </c>
      <c r="I129">
        <v>1</v>
      </c>
      <c r="J129">
        <v>0</v>
      </c>
      <c r="K129">
        <v>0</v>
      </c>
      <c r="L129">
        <v>16.5</v>
      </c>
      <c r="M129" t="s">
        <v>503</v>
      </c>
      <c r="N129" t="s">
        <v>123</v>
      </c>
      <c r="O129" t="s">
        <v>124</v>
      </c>
      <c r="P129">
        <v>92880</v>
      </c>
      <c r="Q129" t="s">
        <v>37</v>
      </c>
      <c r="R129" t="s">
        <v>38</v>
      </c>
      <c r="Y129" t="s">
        <v>44</v>
      </c>
    </row>
    <row r="130" spans="1:25" x14ac:dyDescent="0.25">
      <c r="A130" t="s">
        <v>49</v>
      </c>
      <c r="B130" t="s">
        <v>504</v>
      </c>
      <c r="C130" t="s">
        <v>67</v>
      </c>
      <c r="D130" t="s">
        <v>336</v>
      </c>
      <c r="E130" t="s">
        <v>337</v>
      </c>
      <c r="F130" t="s">
        <v>336</v>
      </c>
      <c r="G130" t="s">
        <v>338</v>
      </c>
      <c r="H130" t="s">
        <v>339</v>
      </c>
      <c r="I130">
        <v>1</v>
      </c>
      <c r="J130">
        <v>0</v>
      </c>
      <c r="K130">
        <v>0</v>
      </c>
      <c r="L130">
        <v>24.8</v>
      </c>
      <c r="M130" t="s">
        <v>470</v>
      </c>
      <c r="N130" t="s">
        <v>123</v>
      </c>
      <c r="O130" t="s">
        <v>124</v>
      </c>
      <c r="P130">
        <v>92660</v>
      </c>
      <c r="Q130" t="s">
        <v>37</v>
      </c>
      <c r="R130" t="s">
        <v>38</v>
      </c>
      <c r="Y130" t="s">
        <v>44</v>
      </c>
    </row>
    <row r="131" spans="1:25" x14ac:dyDescent="0.25">
      <c r="A131" t="s">
        <v>49</v>
      </c>
      <c r="B131" t="s">
        <v>505</v>
      </c>
      <c r="C131" t="s">
        <v>67</v>
      </c>
      <c r="D131" t="s">
        <v>336</v>
      </c>
      <c r="E131" t="s">
        <v>337</v>
      </c>
      <c r="F131" t="s">
        <v>336</v>
      </c>
      <c r="G131" t="s">
        <v>338</v>
      </c>
      <c r="H131" t="s">
        <v>339</v>
      </c>
      <c r="I131">
        <v>1</v>
      </c>
      <c r="J131">
        <v>0</v>
      </c>
      <c r="K131">
        <v>0</v>
      </c>
      <c r="L131">
        <v>26.1</v>
      </c>
      <c r="M131" t="s">
        <v>506</v>
      </c>
      <c r="N131" t="s">
        <v>507</v>
      </c>
      <c r="O131" t="s">
        <v>508</v>
      </c>
      <c r="P131">
        <v>58703</v>
      </c>
      <c r="Q131" t="s">
        <v>37</v>
      </c>
      <c r="R131" t="s">
        <v>38</v>
      </c>
      <c r="Y131" t="s">
        <v>44</v>
      </c>
    </row>
    <row r="132" spans="1:25" x14ac:dyDescent="0.25">
      <c r="A132" t="s">
        <v>49</v>
      </c>
      <c r="B132" t="s">
        <v>509</v>
      </c>
      <c r="C132" t="s">
        <v>67</v>
      </c>
      <c r="D132" t="s">
        <v>336</v>
      </c>
      <c r="E132" t="s">
        <v>337</v>
      </c>
      <c r="F132" t="s">
        <v>336</v>
      </c>
      <c r="G132" t="s">
        <v>338</v>
      </c>
      <c r="H132" t="s">
        <v>339</v>
      </c>
      <c r="I132">
        <v>1</v>
      </c>
      <c r="J132">
        <v>0</v>
      </c>
      <c r="K132">
        <v>0</v>
      </c>
      <c r="L132">
        <v>18.8</v>
      </c>
      <c r="M132" t="s">
        <v>264</v>
      </c>
      <c r="N132" t="s">
        <v>123</v>
      </c>
      <c r="O132" t="s">
        <v>124</v>
      </c>
      <c r="P132">
        <v>90211</v>
      </c>
      <c r="Q132" t="s">
        <v>37</v>
      </c>
      <c r="R132" t="s">
        <v>38</v>
      </c>
      <c r="Y132" t="s">
        <v>44</v>
      </c>
    </row>
    <row r="133" spans="1:25" x14ac:dyDescent="0.25">
      <c r="A133" t="s">
        <v>49</v>
      </c>
      <c r="B133" t="s">
        <v>510</v>
      </c>
      <c r="C133" t="s">
        <v>67</v>
      </c>
      <c r="D133" t="s">
        <v>336</v>
      </c>
      <c r="E133" t="s">
        <v>337</v>
      </c>
      <c r="F133" t="s">
        <v>336</v>
      </c>
      <c r="G133" t="s">
        <v>338</v>
      </c>
      <c r="H133" t="s">
        <v>339</v>
      </c>
      <c r="I133">
        <v>1</v>
      </c>
      <c r="J133">
        <v>0</v>
      </c>
      <c r="K133">
        <v>0</v>
      </c>
      <c r="L133">
        <v>24.9</v>
      </c>
      <c r="M133" t="s">
        <v>511</v>
      </c>
      <c r="N133" t="s">
        <v>217</v>
      </c>
      <c r="O133" t="s">
        <v>218</v>
      </c>
      <c r="P133">
        <v>73013</v>
      </c>
      <c r="Q133" t="s">
        <v>37</v>
      </c>
      <c r="R133" t="s">
        <v>38</v>
      </c>
      <c r="Y133" t="s">
        <v>44</v>
      </c>
    </row>
    <row r="134" spans="1:25" x14ac:dyDescent="0.25">
      <c r="A134" t="s">
        <v>49</v>
      </c>
      <c r="B134" t="s">
        <v>512</v>
      </c>
      <c r="C134" t="s">
        <v>67</v>
      </c>
      <c r="D134" t="s">
        <v>336</v>
      </c>
      <c r="E134" t="s">
        <v>337</v>
      </c>
      <c r="F134" t="s">
        <v>336</v>
      </c>
      <c r="G134" t="s">
        <v>338</v>
      </c>
      <c r="H134" t="s">
        <v>339</v>
      </c>
      <c r="I134">
        <v>1</v>
      </c>
      <c r="J134">
        <v>0</v>
      </c>
      <c r="K134">
        <v>0</v>
      </c>
      <c r="L134">
        <v>19.5</v>
      </c>
      <c r="M134" t="s">
        <v>193</v>
      </c>
      <c r="Q134" t="s">
        <v>451</v>
      </c>
      <c r="R134" t="s">
        <v>383</v>
      </c>
      <c r="Y134" t="s">
        <v>44</v>
      </c>
    </row>
    <row r="135" spans="1:25" x14ac:dyDescent="0.25">
      <c r="A135" t="s">
        <v>49</v>
      </c>
      <c r="B135" t="s">
        <v>513</v>
      </c>
      <c r="C135" t="s">
        <v>67</v>
      </c>
      <c r="D135" t="s">
        <v>336</v>
      </c>
      <c r="E135" t="s">
        <v>337</v>
      </c>
      <c r="F135" t="s">
        <v>336</v>
      </c>
      <c r="G135" t="s">
        <v>338</v>
      </c>
      <c r="H135" t="s">
        <v>339</v>
      </c>
      <c r="I135">
        <v>1</v>
      </c>
      <c r="J135">
        <v>0</v>
      </c>
      <c r="K135">
        <v>0</v>
      </c>
      <c r="L135">
        <v>19.100000000000001</v>
      </c>
      <c r="M135" t="s">
        <v>514</v>
      </c>
      <c r="N135" t="s">
        <v>515</v>
      </c>
      <c r="O135" t="s">
        <v>516</v>
      </c>
      <c r="P135" t="s">
        <v>517</v>
      </c>
      <c r="Q135" t="s">
        <v>37</v>
      </c>
      <c r="R135" t="s">
        <v>38</v>
      </c>
      <c r="S135" t="s">
        <v>518</v>
      </c>
      <c r="Y135" t="s">
        <v>44</v>
      </c>
    </row>
    <row r="136" spans="1:25" x14ac:dyDescent="0.25">
      <c r="A136" t="s">
        <v>49</v>
      </c>
      <c r="B136" t="s">
        <v>519</v>
      </c>
      <c r="C136" t="s">
        <v>67</v>
      </c>
      <c r="D136" t="s">
        <v>336</v>
      </c>
      <c r="E136" t="s">
        <v>71</v>
      </c>
      <c r="F136" t="s">
        <v>336</v>
      </c>
      <c r="G136" t="s">
        <v>336</v>
      </c>
      <c r="H136" t="s">
        <v>339</v>
      </c>
      <c r="I136">
        <v>1</v>
      </c>
      <c r="J136">
        <v>0</v>
      </c>
      <c r="K136">
        <v>0</v>
      </c>
      <c r="L136">
        <v>33.5</v>
      </c>
      <c r="M136" t="s">
        <v>520</v>
      </c>
      <c r="O136" t="s">
        <v>521</v>
      </c>
      <c r="P136" t="s">
        <v>522</v>
      </c>
      <c r="Q136" t="s">
        <v>37</v>
      </c>
      <c r="R136" t="s">
        <v>38</v>
      </c>
      <c r="Y136" t="s">
        <v>44</v>
      </c>
    </row>
    <row r="137" spans="1:25" x14ac:dyDescent="0.25">
      <c r="A137" t="s">
        <v>49</v>
      </c>
      <c r="B137" t="s">
        <v>523</v>
      </c>
      <c r="C137" t="s">
        <v>67</v>
      </c>
      <c r="D137" t="s">
        <v>336</v>
      </c>
      <c r="E137" t="s">
        <v>337</v>
      </c>
      <c r="F137" t="s">
        <v>336</v>
      </c>
      <c r="G137" t="s">
        <v>338</v>
      </c>
      <c r="H137" t="s">
        <v>339</v>
      </c>
      <c r="I137">
        <v>1</v>
      </c>
      <c r="J137">
        <v>0</v>
      </c>
      <c r="K137">
        <v>0</v>
      </c>
      <c r="L137">
        <v>26.8</v>
      </c>
      <c r="M137" t="s">
        <v>463</v>
      </c>
      <c r="N137" t="s">
        <v>123</v>
      </c>
      <c r="O137" t="s">
        <v>124</v>
      </c>
      <c r="P137" t="s">
        <v>524</v>
      </c>
      <c r="Q137" t="s">
        <v>37</v>
      </c>
      <c r="R137" t="s">
        <v>38</v>
      </c>
      <c r="Y137" t="s">
        <v>44</v>
      </c>
    </row>
    <row r="138" spans="1:25" x14ac:dyDescent="0.25">
      <c r="A138" t="s">
        <v>49</v>
      </c>
      <c r="B138" t="s">
        <v>525</v>
      </c>
      <c r="C138" t="s">
        <v>67</v>
      </c>
      <c r="D138" t="s">
        <v>336</v>
      </c>
      <c r="E138" t="s">
        <v>71</v>
      </c>
      <c r="F138" t="s">
        <v>336</v>
      </c>
      <c r="G138" t="s">
        <v>336</v>
      </c>
      <c r="H138" t="s">
        <v>339</v>
      </c>
      <c r="I138">
        <v>1</v>
      </c>
      <c r="J138">
        <v>0</v>
      </c>
      <c r="K138">
        <v>0</v>
      </c>
      <c r="L138">
        <v>33</v>
      </c>
      <c r="M138" t="s">
        <v>526</v>
      </c>
      <c r="N138" t="s">
        <v>73</v>
      </c>
      <c r="O138" t="s">
        <v>74</v>
      </c>
      <c r="P138" t="s">
        <v>527</v>
      </c>
      <c r="Q138" t="s">
        <v>37</v>
      </c>
      <c r="R138" t="s">
        <v>38</v>
      </c>
      <c r="Y138" t="s">
        <v>44</v>
      </c>
    </row>
    <row r="139" spans="1:25" x14ac:dyDescent="0.25">
      <c r="A139" t="s">
        <v>49</v>
      </c>
      <c r="B139" t="s">
        <v>528</v>
      </c>
      <c r="C139" t="s">
        <v>67</v>
      </c>
      <c r="D139" t="s">
        <v>336</v>
      </c>
      <c r="E139" t="s">
        <v>435</v>
      </c>
      <c r="F139" t="s">
        <v>336</v>
      </c>
      <c r="G139" t="s">
        <v>436</v>
      </c>
      <c r="H139" t="s">
        <v>339</v>
      </c>
      <c r="I139">
        <v>1</v>
      </c>
      <c r="J139">
        <v>0</v>
      </c>
      <c r="K139">
        <v>0</v>
      </c>
      <c r="L139">
        <v>17.8</v>
      </c>
      <c r="M139" t="s">
        <v>529</v>
      </c>
      <c r="N139" t="s">
        <v>530</v>
      </c>
      <c r="O139" t="s">
        <v>531</v>
      </c>
      <c r="P139" t="s">
        <v>532</v>
      </c>
      <c r="Q139" t="s">
        <v>37</v>
      </c>
      <c r="R139" t="s">
        <v>38</v>
      </c>
      <c r="V139" t="s">
        <v>533</v>
      </c>
      <c r="Y139" t="s">
        <v>44</v>
      </c>
    </row>
    <row r="140" spans="1:25" x14ac:dyDescent="0.25">
      <c r="A140" t="s">
        <v>26</v>
      </c>
      <c r="B140" t="s">
        <v>534</v>
      </c>
      <c r="C140" t="s">
        <v>67</v>
      </c>
      <c r="D140" t="s">
        <v>336</v>
      </c>
      <c r="E140" t="s">
        <v>337</v>
      </c>
      <c r="F140" t="s">
        <v>336</v>
      </c>
      <c r="G140" t="s">
        <v>338</v>
      </c>
      <c r="H140" t="s">
        <v>339</v>
      </c>
      <c r="I140">
        <v>1</v>
      </c>
      <c r="J140">
        <v>0</v>
      </c>
      <c r="K140">
        <v>0</v>
      </c>
      <c r="L140">
        <v>23.3</v>
      </c>
      <c r="M140" t="s">
        <v>535</v>
      </c>
      <c r="N140" t="s">
        <v>430</v>
      </c>
      <c r="O140" t="s">
        <v>431</v>
      </c>
      <c r="P140" t="s">
        <v>536</v>
      </c>
      <c r="Q140" t="s">
        <v>432</v>
      </c>
      <c r="R140" t="s">
        <v>38</v>
      </c>
      <c r="S140" t="s">
        <v>537</v>
      </c>
      <c r="T140" t="s">
        <v>538</v>
      </c>
      <c r="U140" t="s">
        <v>539</v>
      </c>
      <c r="V140" t="s">
        <v>540</v>
      </c>
      <c r="W140">
        <v>1987</v>
      </c>
      <c r="X140" t="s">
        <v>443</v>
      </c>
      <c r="Y140" t="s">
        <v>541</v>
      </c>
    </row>
    <row r="141" spans="1:25" x14ac:dyDescent="0.25">
      <c r="A141" t="s">
        <v>65</v>
      </c>
      <c r="B141" t="s">
        <v>542</v>
      </c>
      <c r="C141" t="s">
        <v>67</v>
      </c>
      <c r="D141" t="s">
        <v>336</v>
      </c>
      <c r="E141" t="s">
        <v>379</v>
      </c>
      <c r="F141" t="s">
        <v>336</v>
      </c>
      <c r="G141" t="s">
        <v>380</v>
      </c>
      <c r="I141">
        <v>4</v>
      </c>
      <c r="J141" t="s">
        <v>71</v>
      </c>
      <c r="K141" t="s">
        <v>71</v>
      </c>
      <c r="L141">
        <v>0</v>
      </c>
      <c r="M141" t="s">
        <v>543</v>
      </c>
      <c r="Q141" t="s">
        <v>544</v>
      </c>
      <c r="R141" t="s">
        <v>383</v>
      </c>
      <c r="S141" t="s">
        <v>545</v>
      </c>
      <c r="V141" t="s">
        <v>546</v>
      </c>
      <c r="X141" t="s">
        <v>78</v>
      </c>
      <c r="Y141" t="s">
        <v>44</v>
      </c>
    </row>
    <row r="142" spans="1:25" x14ac:dyDescent="0.25">
      <c r="A142" t="s">
        <v>49</v>
      </c>
      <c r="B142" t="s">
        <v>547</v>
      </c>
      <c r="C142" t="s">
        <v>67</v>
      </c>
      <c r="D142" t="s">
        <v>336</v>
      </c>
      <c r="E142" t="s">
        <v>337</v>
      </c>
      <c r="F142" t="s">
        <v>336</v>
      </c>
      <c r="G142" t="s">
        <v>338</v>
      </c>
      <c r="H142" t="s">
        <v>339</v>
      </c>
      <c r="I142">
        <v>1</v>
      </c>
      <c r="J142">
        <v>0</v>
      </c>
      <c r="K142">
        <v>0</v>
      </c>
      <c r="L142">
        <v>22.3</v>
      </c>
      <c r="M142" t="s">
        <v>294</v>
      </c>
      <c r="N142" t="s">
        <v>123</v>
      </c>
      <c r="O142" t="s">
        <v>124</v>
      </c>
      <c r="P142">
        <v>94111</v>
      </c>
      <c r="Q142" t="s">
        <v>37</v>
      </c>
      <c r="R142" t="s">
        <v>38</v>
      </c>
      <c r="Y142" t="s">
        <v>44</v>
      </c>
    </row>
    <row r="143" spans="1:25" x14ac:dyDescent="0.25">
      <c r="A143" t="s">
        <v>49</v>
      </c>
      <c r="B143" t="s">
        <v>548</v>
      </c>
      <c r="C143" t="s">
        <v>67</v>
      </c>
      <c r="D143" t="s">
        <v>336</v>
      </c>
      <c r="E143" t="s">
        <v>337</v>
      </c>
      <c r="F143" t="s">
        <v>336</v>
      </c>
      <c r="G143" t="s">
        <v>338</v>
      </c>
      <c r="H143" t="s">
        <v>339</v>
      </c>
      <c r="I143">
        <v>1</v>
      </c>
      <c r="J143">
        <v>0</v>
      </c>
      <c r="K143">
        <v>0</v>
      </c>
      <c r="L143">
        <v>22.2</v>
      </c>
      <c r="M143" t="s">
        <v>197</v>
      </c>
      <c r="O143" t="s">
        <v>549</v>
      </c>
      <c r="P143">
        <v>10019</v>
      </c>
      <c r="Q143" t="s">
        <v>37</v>
      </c>
      <c r="R143" t="s">
        <v>38</v>
      </c>
      <c r="U143" t="s">
        <v>550</v>
      </c>
      <c r="V143" t="s">
        <v>551</v>
      </c>
      <c r="Y143" t="s">
        <v>44</v>
      </c>
    </row>
    <row r="144" spans="1:25" x14ac:dyDescent="0.25">
      <c r="A144" t="s">
        <v>49</v>
      </c>
      <c r="B144" t="s">
        <v>552</v>
      </c>
      <c r="C144" t="s">
        <v>67</v>
      </c>
      <c r="D144" t="s">
        <v>336</v>
      </c>
      <c r="E144" t="s">
        <v>337</v>
      </c>
      <c r="F144" t="s">
        <v>336</v>
      </c>
      <c r="G144" t="s">
        <v>338</v>
      </c>
      <c r="H144" t="s">
        <v>339</v>
      </c>
      <c r="I144">
        <v>1</v>
      </c>
      <c r="J144">
        <v>0</v>
      </c>
      <c r="K144">
        <v>0</v>
      </c>
      <c r="L144">
        <v>18.899999999999999</v>
      </c>
      <c r="M144" t="s">
        <v>287</v>
      </c>
      <c r="N144" t="s">
        <v>123</v>
      </c>
      <c r="O144" t="s">
        <v>124</v>
      </c>
      <c r="P144">
        <v>91107</v>
      </c>
      <c r="Q144" t="s">
        <v>37</v>
      </c>
      <c r="R144" t="s">
        <v>38</v>
      </c>
      <c r="Y144" t="s">
        <v>44</v>
      </c>
    </row>
    <row r="145" spans="1:25" x14ac:dyDescent="0.25">
      <c r="A145" t="s">
        <v>49</v>
      </c>
      <c r="B145" t="s">
        <v>553</v>
      </c>
      <c r="C145" t="s">
        <v>67</v>
      </c>
      <c r="D145" t="s">
        <v>336</v>
      </c>
      <c r="E145" t="s">
        <v>71</v>
      </c>
      <c r="F145" t="s">
        <v>336</v>
      </c>
      <c r="G145" t="s">
        <v>336</v>
      </c>
      <c r="H145" t="s">
        <v>339</v>
      </c>
      <c r="I145">
        <v>1</v>
      </c>
      <c r="J145">
        <v>0</v>
      </c>
      <c r="K145">
        <v>0</v>
      </c>
      <c r="L145">
        <v>29.6</v>
      </c>
      <c r="M145" t="s">
        <v>554</v>
      </c>
      <c r="N145" t="s">
        <v>555</v>
      </c>
      <c r="O145" t="s">
        <v>556</v>
      </c>
      <c r="P145">
        <v>29455</v>
      </c>
      <c r="Q145" t="s">
        <v>37</v>
      </c>
      <c r="R145" t="s">
        <v>38</v>
      </c>
      <c r="Y145" t="s">
        <v>44</v>
      </c>
    </row>
    <row r="146" spans="1:25" x14ac:dyDescent="0.25">
      <c r="A146" t="s">
        <v>49</v>
      </c>
      <c r="B146" t="s">
        <v>557</v>
      </c>
      <c r="C146" t="s">
        <v>67</v>
      </c>
      <c r="D146" t="s">
        <v>336</v>
      </c>
      <c r="E146" t="s">
        <v>337</v>
      </c>
      <c r="F146" t="s">
        <v>336</v>
      </c>
      <c r="G146" t="s">
        <v>338</v>
      </c>
      <c r="H146" t="s">
        <v>339</v>
      </c>
      <c r="I146">
        <v>1</v>
      </c>
      <c r="J146">
        <v>0</v>
      </c>
      <c r="K146">
        <v>0</v>
      </c>
      <c r="L146">
        <v>23.3</v>
      </c>
      <c r="M146" t="s">
        <v>558</v>
      </c>
      <c r="N146" t="s">
        <v>128</v>
      </c>
      <c r="O146" t="s">
        <v>129</v>
      </c>
      <c r="P146">
        <v>75034</v>
      </c>
      <c r="Q146" t="s">
        <v>37</v>
      </c>
      <c r="R146" t="s">
        <v>38</v>
      </c>
      <c r="S146" t="s">
        <v>559</v>
      </c>
      <c r="T146" t="s">
        <v>560</v>
      </c>
      <c r="V146" t="s">
        <v>561</v>
      </c>
      <c r="Y146" t="s">
        <v>44</v>
      </c>
    </row>
    <row r="147" spans="1:25" x14ac:dyDescent="0.25">
      <c r="A147" t="s">
        <v>49</v>
      </c>
      <c r="B147" t="s">
        <v>562</v>
      </c>
      <c r="C147" t="s">
        <v>67</v>
      </c>
      <c r="D147" t="s">
        <v>336</v>
      </c>
      <c r="E147" t="s">
        <v>337</v>
      </c>
      <c r="F147" t="s">
        <v>336</v>
      </c>
      <c r="G147" t="s">
        <v>338</v>
      </c>
      <c r="H147" t="s">
        <v>339</v>
      </c>
      <c r="I147">
        <v>1</v>
      </c>
      <c r="J147">
        <v>0</v>
      </c>
      <c r="K147">
        <v>0</v>
      </c>
      <c r="L147">
        <v>23.2</v>
      </c>
      <c r="M147" t="s">
        <v>472</v>
      </c>
      <c r="N147" t="s">
        <v>123</v>
      </c>
      <c r="O147" t="s">
        <v>124</v>
      </c>
      <c r="P147">
        <v>90067</v>
      </c>
      <c r="Q147" t="s">
        <v>37</v>
      </c>
      <c r="R147" t="s">
        <v>38</v>
      </c>
      <c r="S147" t="s">
        <v>563</v>
      </c>
      <c r="Y147" t="s">
        <v>44</v>
      </c>
    </row>
    <row r="148" spans="1:25" x14ac:dyDescent="0.25">
      <c r="A148" t="s">
        <v>49</v>
      </c>
      <c r="B148" t="s">
        <v>564</v>
      </c>
      <c r="C148" t="s">
        <v>67</v>
      </c>
      <c r="D148" t="s">
        <v>336</v>
      </c>
      <c r="E148" t="s">
        <v>337</v>
      </c>
      <c r="F148" t="s">
        <v>336</v>
      </c>
      <c r="G148" t="s">
        <v>338</v>
      </c>
      <c r="H148" t="s">
        <v>339</v>
      </c>
      <c r="I148">
        <v>1</v>
      </c>
      <c r="J148">
        <v>0</v>
      </c>
      <c r="K148">
        <v>0</v>
      </c>
      <c r="L148">
        <v>19.7</v>
      </c>
      <c r="M148" t="s">
        <v>565</v>
      </c>
      <c r="N148" t="s">
        <v>197</v>
      </c>
      <c r="O148" t="s">
        <v>198</v>
      </c>
      <c r="P148">
        <v>11560</v>
      </c>
      <c r="Q148" t="s">
        <v>37</v>
      </c>
      <c r="R148" t="s">
        <v>38</v>
      </c>
      <c r="Y148" t="s">
        <v>44</v>
      </c>
    </row>
    <row r="149" spans="1:25" x14ac:dyDescent="0.25">
      <c r="A149" t="s">
        <v>49</v>
      </c>
      <c r="B149" t="s">
        <v>566</v>
      </c>
      <c r="C149" t="s">
        <v>67</v>
      </c>
      <c r="D149" t="s">
        <v>336</v>
      </c>
      <c r="E149" t="s">
        <v>337</v>
      </c>
      <c r="F149" t="s">
        <v>336</v>
      </c>
      <c r="G149" t="s">
        <v>338</v>
      </c>
      <c r="H149" t="s">
        <v>339</v>
      </c>
      <c r="I149">
        <v>1</v>
      </c>
      <c r="J149">
        <v>0</v>
      </c>
      <c r="K149">
        <v>0</v>
      </c>
      <c r="L149">
        <v>19.600000000000001</v>
      </c>
      <c r="M149" t="s">
        <v>470</v>
      </c>
      <c r="N149" t="s">
        <v>123</v>
      </c>
      <c r="O149" t="s">
        <v>124</v>
      </c>
      <c r="P149">
        <v>92660</v>
      </c>
      <c r="Q149" t="s">
        <v>37</v>
      </c>
      <c r="R149" t="s">
        <v>38</v>
      </c>
      <c r="Y149" t="s">
        <v>44</v>
      </c>
    </row>
    <row r="150" spans="1:25" x14ac:dyDescent="0.25">
      <c r="A150" t="s">
        <v>49</v>
      </c>
      <c r="B150" t="s">
        <v>567</v>
      </c>
      <c r="C150" t="s">
        <v>67</v>
      </c>
      <c r="D150" t="s">
        <v>336</v>
      </c>
      <c r="E150" t="s">
        <v>337</v>
      </c>
      <c r="F150" t="s">
        <v>336</v>
      </c>
      <c r="G150" t="s">
        <v>338</v>
      </c>
      <c r="H150" t="s">
        <v>339</v>
      </c>
      <c r="I150">
        <v>1</v>
      </c>
      <c r="J150">
        <v>0</v>
      </c>
      <c r="K150">
        <v>0</v>
      </c>
      <c r="L150">
        <v>23.4</v>
      </c>
      <c r="M150" t="s">
        <v>568</v>
      </c>
      <c r="N150" t="s">
        <v>123</v>
      </c>
      <c r="O150" t="s">
        <v>124</v>
      </c>
      <c r="P150" t="s">
        <v>569</v>
      </c>
      <c r="Q150" t="s">
        <v>37</v>
      </c>
      <c r="R150" t="s">
        <v>38</v>
      </c>
      <c r="Y150" t="s">
        <v>44</v>
      </c>
    </row>
    <row r="151" spans="1:25" x14ac:dyDescent="0.25">
      <c r="A151" t="s">
        <v>49</v>
      </c>
      <c r="B151" t="s">
        <v>570</v>
      </c>
      <c r="C151" t="s">
        <v>67</v>
      </c>
      <c r="D151" t="s">
        <v>336</v>
      </c>
      <c r="E151" t="s">
        <v>337</v>
      </c>
      <c r="F151" t="s">
        <v>336</v>
      </c>
      <c r="G151" t="s">
        <v>338</v>
      </c>
      <c r="H151" t="s">
        <v>339</v>
      </c>
      <c r="I151">
        <v>1</v>
      </c>
      <c r="J151">
        <v>0</v>
      </c>
      <c r="K151">
        <v>0</v>
      </c>
      <c r="L151">
        <v>26.4</v>
      </c>
      <c r="M151" t="s">
        <v>127</v>
      </c>
      <c r="N151" t="s">
        <v>128</v>
      </c>
      <c r="O151" t="s">
        <v>129</v>
      </c>
      <c r="P151">
        <v>77007</v>
      </c>
      <c r="Q151" t="s">
        <v>37</v>
      </c>
      <c r="R151" t="s">
        <v>38</v>
      </c>
      <c r="S151" t="s">
        <v>571</v>
      </c>
      <c r="Y151" t="s">
        <v>44</v>
      </c>
    </row>
    <row r="152" spans="1:25" x14ac:dyDescent="0.25">
      <c r="A152" t="s">
        <v>49</v>
      </c>
      <c r="B152" t="s">
        <v>572</v>
      </c>
      <c r="C152" t="s">
        <v>67</v>
      </c>
      <c r="D152" t="s">
        <v>336</v>
      </c>
      <c r="E152" t="s">
        <v>71</v>
      </c>
      <c r="F152" t="s">
        <v>336</v>
      </c>
      <c r="G152" t="s">
        <v>336</v>
      </c>
      <c r="H152" t="s">
        <v>339</v>
      </c>
      <c r="I152">
        <v>1</v>
      </c>
      <c r="J152">
        <v>0</v>
      </c>
      <c r="K152">
        <v>0</v>
      </c>
      <c r="L152">
        <v>30.2</v>
      </c>
      <c r="M152" t="s">
        <v>573</v>
      </c>
      <c r="N152" t="s">
        <v>35</v>
      </c>
      <c r="O152" t="s">
        <v>36</v>
      </c>
      <c r="P152">
        <v>33137</v>
      </c>
      <c r="Q152" t="s">
        <v>37</v>
      </c>
      <c r="R152" t="s">
        <v>38</v>
      </c>
      <c r="Y152" t="s">
        <v>44</v>
      </c>
    </row>
    <row r="153" spans="1:25" x14ac:dyDescent="0.25">
      <c r="A153" t="s">
        <v>49</v>
      </c>
      <c r="B153" t="s">
        <v>574</v>
      </c>
      <c r="C153" t="s">
        <v>67</v>
      </c>
      <c r="D153" t="s">
        <v>336</v>
      </c>
      <c r="E153" t="s">
        <v>71</v>
      </c>
      <c r="F153" t="s">
        <v>336</v>
      </c>
      <c r="G153" t="s">
        <v>336</v>
      </c>
      <c r="H153" t="s">
        <v>339</v>
      </c>
      <c r="I153">
        <v>1</v>
      </c>
      <c r="J153">
        <v>0</v>
      </c>
      <c r="K153">
        <v>0</v>
      </c>
      <c r="L153">
        <v>32</v>
      </c>
      <c r="M153" t="s">
        <v>193</v>
      </c>
      <c r="Q153" t="s">
        <v>37</v>
      </c>
      <c r="R153" t="s">
        <v>38</v>
      </c>
      <c r="Y153" t="s">
        <v>44</v>
      </c>
    </row>
    <row r="154" spans="1:25" x14ac:dyDescent="0.25">
      <c r="A154" t="s">
        <v>49</v>
      </c>
      <c r="B154" t="s">
        <v>575</v>
      </c>
      <c r="C154" t="s">
        <v>67</v>
      </c>
      <c r="D154" t="s">
        <v>336</v>
      </c>
      <c r="E154" t="s">
        <v>337</v>
      </c>
      <c r="F154" t="s">
        <v>336</v>
      </c>
      <c r="G154" t="s">
        <v>338</v>
      </c>
      <c r="H154" t="s">
        <v>339</v>
      </c>
      <c r="I154">
        <v>1</v>
      </c>
      <c r="J154">
        <v>0</v>
      </c>
      <c r="K154">
        <v>0</v>
      </c>
      <c r="L154">
        <v>23.9</v>
      </c>
      <c r="M154" t="s">
        <v>576</v>
      </c>
      <c r="O154" t="s">
        <v>577</v>
      </c>
      <c r="P154">
        <v>7047</v>
      </c>
      <c r="Q154" t="s">
        <v>37</v>
      </c>
      <c r="R154" t="s">
        <v>38</v>
      </c>
      <c r="Y154" t="s">
        <v>44</v>
      </c>
    </row>
    <row r="155" spans="1:25" x14ac:dyDescent="0.25">
      <c r="A155" t="s">
        <v>49</v>
      </c>
      <c r="B155" t="s">
        <v>578</v>
      </c>
      <c r="C155" t="s">
        <v>67</v>
      </c>
      <c r="D155" t="s">
        <v>336</v>
      </c>
      <c r="E155" t="s">
        <v>337</v>
      </c>
      <c r="F155" t="s">
        <v>336</v>
      </c>
      <c r="G155" t="s">
        <v>338</v>
      </c>
      <c r="H155" t="s">
        <v>339</v>
      </c>
      <c r="I155">
        <v>1</v>
      </c>
      <c r="J155">
        <v>0</v>
      </c>
      <c r="K155">
        <v>0</v>
      </c>
      <c r="L155">
        <v>26.3</v>
      </c>
      <c r="M155" t="s">
        <v>472</v>
      </c>
      <c r="N155" t="s">
        <v>123</v>
      </c>
      <c r="O155" t="s">
        <v>124</v>
      </c>
      <c r="P155">
        <v>90024</v>
      </c>
      <c r="Q155" t="s">
        <v>37</v>
      </c>
      <c r="R155" t="s">
        <v>38</v>
      </c>
      <c r="Y155" t="s">
        <v>44</v>
      </c>
    </row>
    <row r="156" spans="1:25" x14ac:dyDescent="0.25">
      <c r="A156" t="s">
        <v>49</v>
      </c>
      <c r="B156" t="s">
        <v>579</v>
      </c>
      <c r="C156" t="s">
        <v>67</v>
      </c>
      <c r="D156" t="s">
        <v>336</v>
      </c>
      <c r="E156" t="s">
        <v>337</v>
      </c>
      <c r="F156" t="s">
        <v>336</v>
      </c>
      <c r="G156" t="s">
        <v>338</v>
      </c>
      <c r="H156" t="s">
        <v>339</v>
      </c>
      <c r="I156">
        <v>3</v>
      </c>
      <c r="J156">
        <v>0</v>
      </c>
      <c r="K156">
        <v>0</v>
      </c>
      <c r="L156">
        <v>25.1</v>
      </c>
      <c r="M156" t="s">
        <v>580</v>
      </c>
      <c r="N156" t="s">
        <v>581</v>
      </c>
      <c r="O156" t="s">
        <v>582</v>
      </c>
      <c r="P156" t="s">
        <v>583</v>
      </c>
      <c r="Q156" t="s">
        <v>37</v>
      </c>
      <c r="R156" t="s">
        <v>38</v>
      </c>
      <c r="S156" t="s">
        <v>584</v>
      </c>
      <c r="T156" t="s">
        <v>585</v>
      </c>
      <c r="U156" t="s">
        <v>586</v>
      </c>
      <c r="V156" t="s">
        <v>587</v>
      </c>
      <c r="Y156" t="s">
        <v>44</v>
      </c>
    </row>
    <row r="157" spans="1:25" x14ac:dyDescent="0.25">
      <c r="A157" t="s">
        <v>26</v>
      </c>
      <c r="B157" t="s">
        <v>588</v>
      </c>
      <c r="C157" t="s">
        <v>67</v>
      </c>
      <c r="D157" t="s">
        <v>336</v>
      </c>
      <c r="E157" t="s">
        <v>71</v>
      </c>
      <c r="F157" t="s">
        <v>336</v>
      </c>
      <c r="G157" t="s">
        <v>336</v>
      </c>
      <c r="H157" t="s">
        <v>339</v>
      </c>
      <c r="I157">
        <v>1</v>
      </c>
      <c r="J157">
        <v>0</v>
      </c>
      <c r="K157">
        <v>0</v>
      </c>
      <c r="L157">
        <v>28.7</v>
      </c>
      <c r="M157" t="s">
        <v>589</v>
      </c>
      <c r="N157" t="s">
        <v>182</v>
      </c>
      <c r="O157" t="s">
        <v>183</v>
      </c>
      <c r="P157">
        <v>19720</v>
      </c>
      <c r="Q157" t="s">
        <v>37</v>
      </c>
      <c r="R157" t="s">
        <v>38</v>
      </c>
      <c r="S157" t="s">
        <v>590</v>
      </c>
      <c r="V157" t="s">
        <v>591</v>
      </c>
      <c r="X157" t="s">
        <v>443</v>
      </c>
      <c r="Y157" t="s">
        <v>44</v>
      </c>
    </row>
    <row r="158" spans="1:25" x14ac:dyDescent="0.25">
      <c r="A158" t="s">
        <v>49</v>
      </c>
      <c r="B158" t="s">
        <v>592</v>
      </c>
      <c r="C158" t="s">
        <v>67</v>
      </c>
      <c r="D158" t="s">
        <v>336</v>
      </c>
      <c r="E158" t="s">
        <v>71</v>
      </c>
      <c r="F158" t="s">
        <v>336</v>
      </c>
      <c r="G158" t="s">
        <v>336</v>
      </c>
      <c r="H158" t="s">
        <v>339</v>
      </c>
      <c r="I158">
        <v>1</v>
      </c>
      <c r="J158">
        <v>0</v>
      </c>
      <c r="K158">
        <v>0</v>
      </c>
      <c r="L158">
        <v>31.7</v>
      </c>
      <c r="M158" t="s">
        <v>593</v>
      </c>
      <c r="O158" t="s">
        <v>594</v>
      </c>
      <c r="P158">
        <v>60616</v>
      </c>
      <c r="Q158" t="s">
        <v>37</v>
      </c>
      <c r="R158" t="s">
        <v>38</v>
      </c>
      <c r="V158" t="s">
        <v>595</v>
      </c>
      <c r="Y158" t="s">
        <v>44</v>
      </c>
    </row>
    <row r="159" spans="1:25" x14ac:dyDescent="0.25">
      <c r="A159" t="s">
        <v>49</v>
      </c>
      <c r="B159" t="s">
        <v>596</v>
      </c>
      <c r="C159" t="s">
        <v>67</v>
      </c>
      <c r="D159" t="s">
        <v>336</v>
      </c>
      <c r="E159" t="s">
        <v>337</v>
      </c>
      <c r="F159" t="s">
        <v>336</v>
      </c>
      <c r="G159" t="s">
        <v>338</v>
      </c>
      <c r="H159" t="s">
        <v>339</v>
      </c>
      <c r="I159">
        <v>1</v>
      </c>
      <c r="J159">
        <v>0</v>
      </c>
      <c r="K159">
        <v>0</v>
      </c>
      <c r="L159">
        <v>22.6</v>
      </c>
      <c r="M159" t="s">
        <v>193</v>
      </c>
      <c r="Q159" t="s">
        <v>597</v>
      </c>
      <c r="R159" t="s">
        <v>211</v>
      </c>
      <c r="Y159" t="s">
        <v>44</v>
      </c>
    </row>
    <row r="160" spans="1:25" x14ac:dyDescent="0.25">
      <c r="A160" t="s">
        <v>49</v>
      </c>
      <c r="B160" t="s">
        <v>598</v>
      </c>
      <c r="C160" t="s">
        <v>67</v>
      </c>
      <c r="D160" t="s">
        <v>336</v>
      </c>
      <c r="E160" t="s">
        <v>71</v>
      </c>
      <c r="F160" t="s">
        <v>336</v>
      </c>
      <c r="G160" t="s">
        <v>336</v>
      </c>
      <c r="H160" t="s">
        <v>339</v>
      </c>
      <c r="I160">
        <v>1</v>
      </c>
      <c r="J160">
        <v>0</v>
      </c>
      <c r="K160">
        <v>0</v>
      </c>
      <c r="L160">
        <v>32.799999999999997</v>
      </c>
      <c r="M160" t="s">
        <v>599</v>
      </c>
      <c r="N160" t="s">
        <v>128</v>
      </c>
      <c r="O160" t="s">
        <v>129</v>
      </c>
      <c r="P160">
        <v>77339</v>
      </c>
      <c r="Q160" t="s">
        <v>37</v>
      </c>
      <c r="R160" t="s">
        <v>38</v>
      </c>
      <c r="S160" t="s">
        <v>600</v>
      </c>
      <c r="V160" t="s">
        <v>601</v>
      </c>
      <c r="Y160" t="s">
        <v>44</v>
      </c>
    </row>
    <row r="161" spans="1:25" x14ac:dyDescent="0.25">
      <c r="A161" t="s">
        <v>49</v>
      </c>
      <c r="B161" t="s">
        <v>602</v>
      </c>
      <c r="C161" t="s">
        <v>67</v>
      </c>
      <c r="D161" t="s">
        <v>336</v>
      </c>
      <c r="E161" t="s">
        <v>435</v>
      </c>
      <c r="F161" t="s">
        <v>336</v>
      </c>
      <c r="G161" t="s">
        <v>436</v>
      </c>
      <c r="H161" t="s">
        <v>339</v>
      </c>
      <c r="I161">
        <v>1</v>
      </c>
      <c r="J161">
        <v>0</v>
      </c>
      <c r="K161">
        <v>0</v>
      </c>
      <c r="L161">
        <v>18.2</v>
      </c>
      <c r="M161" t="s">
        <v>603</v>
      </c>
      <c r="N161" t="s">
        <v>604</v>
      </c>
      <c r="O161" t="s">
        <v>605</v>
      </c>
      <c r="P161" t="s">
        <v>606</v>
      </c>
      <c r="Q161" t="s">
        <v>37</v>
      </c>
      <c r="R161" t="s">
        <v>38</v>
      </c>
      <c r="S161" t="s">
        <v>607</v>
      </c>
      <c r="T161" t="s">
        <v>608</v>
      </c>
      <c r="Y161" t="s">
        <v>44</v>
      </c>
    </row>
    <row r="162" spans="1:25" x14ac:dyDescent="0.25">
      <c r="A162" t="s">
        <v>49</v>
      </c>
      <c r="B162" t="s">
        <v>609</v>
      </c>
      <c r="C162" t="s">
        <v>67</v>
      </c>
      <c r="D162" t="s">
        <v>336</v>
      </c>
      <c r="E162" t="s">
        <v>337</v>
      </c>
      <c r="F162" t="s">
        <v>336</v>
      </c>
      <c r="G162" t="s">
        <v>338</v>
      </c>
      <c r="H162" t="s">
        <v>339</v>
      </c>
      <c r="I162">
        <v>1</v>
      </c>
      <c r="J162">
        <v>0</v>
      </c>
      <c r="K162">
        <v>0</v>
      </c>
      <c r="L162">
        <v>22.4</v>
      </c>
      <c r="M162" t="s">
        <v>610</v>
      </c>
      <c r="N162" t="s">
        <v>351</v>
      </c>
      <c r="O162" t="s">
        <v>352</v>
      </c>
      <c r="P162" t="s">
        <v>611</v>
      </c>
      <c r="Q162" t="s">
        <v>37</v>
      </c>
      <c r="R162" t="s">
        <v>38</v>
      </c>
      <c r="Y162" t="s">
        <v>44</v>
      </c>
    </row>
    <row r="163" spans="1:25" x14ac:dyDescent="0.25">
      <c r="A163" t="s">
        <v>26</v>
      </c>
      <c r="B163" t="s">
        <v>612</v>
      </c>
      <c r="C163" t="s">
        <v>67</v>
      </c>
      <c r="D163" t="s">
        <v>336</v>
      </c>
      <c r="E163" t="s">
        <v>337</v>
      </c>
      <c r="F163" t="s">
        <v>336</v>
      </c>
      <c r="G163" t="s">
        <v>338</v>
      </c>
      <c r="H163" t="s">
        <v>339</v>
      </c>
      <c r="I163">
        <v>1</v>
      </c>
      <c r="J163">
        <v>0</v>
      </c>
      <c r="K163">
        <v>0</v>
      </c>
      <c r="L163">
        <v>19.2</v>
      </c>
      <c r="M163" t="s">
        <v>445</v>
      </c>
      <c r="Q163" t="s">
        <v>446</v>
      </c>
      <c r="R163" t="s">
        <v>439</v>
      </c>
      <c r="S163" t="s">
        <v>613</v>
      </c>
      <c r="T163" t="s">
        <v>614</v>
      </c>
      <c r="U163" t="s">
        <v>615</v>
      </c>
      <c r="V163" t="s">
        <v>616</v>
      </c>
      <c r="X163" t="s">
        <v>443</v>
      </c>
      <c r="Y163" t="s">
        <v>44</v>
      </c>
    </row>
    <row r="164" spans="1:25" x14ac:dyDescent="0.25">
      <c r="A164" t="s">
        <v>49</v>
      </c>
      <c r="B164" t="s">
        <v>617</v>
      </c>
      <c r="C164" t="s">
        <v>67</v>
      </c>
      <c r="D164" t="s">
        <v>336</v>
      </c>
      <c r="E164" t="s">
        <v>337</v>
      </c>
      <c r="F164" t="s">
        <v>336</v>
      </c>
      <c r="G164" t="s">
        <v>338</v>
      </c>
      <c r="H164" t="s">
        <v>339</v>
      </c>
      <c r="I164">
        <v>1</v>
      </c>
      <c r="J164">
        <v>0</v>
      </c>
      <c r="K164">
        <v>0</v>
      </c>
      <c r="L164">
        <v>21.2</v>
      </c>
      <c r="M164" t="s">
        <v>193</v>
      </c>
      <c r="Q164" t="s">
        <v>451</v>
      </c>
      <c r="R164" t="s">
        <v>383</v>
      </c>
      <c r="Y164" t="s">
        <v>44</v>
      </c>
    </row>
    <row r="165" spans="1:25" x14ac:dyDescent="0.25">
      <c r="A165" t="s">
        <v>49</v>
      </c>
      <c r="B165" t="s">
        <v>618</v>
      </c>
      <c r="C165" t="s">
        <v>67</v>
      </c>
      <c r="D165" t="s">
        <v>336</v>
      </c>
      <c r="E165" t="s">
        <v>71</v>
      </c>
      <c r="F165" t="s">
        <v>336</v>
      </c>
      <c r="G165" t="s">
        <v>336</v>
      </c>
      <c r="H165" t="s">
        <v>339</v>
      </c>
      <c r="I165">
        <v>1</v>
      </c>
      <c r="J165">
        <v>0</v>
      </c>
      <c r="K165">
        <v>0</v>
      </c>
      <c r="L165">
        <v>32.799999999999997</v>
      </c>
      <c r="M165" t="s">
        <v>619</v>
      </c>
      <c r="N165" t="s">
        <v>620</v>
      </c>
      <c r="O165" t="s">
        <v>621</v>
      </c>
      <c r="P165" t="s">
        <v>622</v>
      </c>
      <c r="Q165" t="s">
        <v>37</v>
      </c>
      <c r="R165" t="s">
        <v>38</v>
      </c>
      <c r="Y165" t="s">
        <v>44</v>
      </c>
    </row>
    <row r="166" spans="1:25" x14ac:dyDescent="0.25">
      <c r="A166" t="s">
        <v>49</v>
      </c>
      <c r="B166" t="s">
        <v>623</v>
      </c>
      <c r="C166" t="s">
        <v>67</v>
      </c>
      <c r="D166" t="s">
        <v>336</v>
      </c>
      <c r="E166" t="s">
        <v>71</v>
      </c>
      <c r="F166" t="s">
        <v>336</v>
      </c>
      <c r="G166" t="s">
        <v>336</v>
      </c>
      <c r="H166" t="s">
        <v>339</v>
      </c>
      <c r="I166">
        <v>1</v>
      </c>
      <c r="J166">
        <v>0</v>
      </c>
      <c r="K166">
        <v>0</v>
      </c>
      <c r="L166">
        <v>31.7</v>
      </c>
      <c r="M166" t="s">
        <v>624</v>
      </c>
      <c r="N166" t="s">
        <v>386</v>
      </c>
      <c r="O166" t="s">
        <v>387</v>
      </c>
      <c r="P166">
        <v>55127</v>
      </c>
      <c r="Q166" t="s">
        <v>37</v>
      </c>
      <c r="R166" t="s">
        <v>38</v>
      </c>
      <c r="Y166" t="s">
        <v>44</v>
      </c>
    </row>
    <row r="167" spans="1:25" x14ac:dyDescent="0.25">
      <c r="A167" t="s">
        <v>49</v>
      </c>
      <c r="B167" t="s">
        <v>625</v>
      </c>
      <c r="C167" t="s">
        <v>67</v>
      </c>
      <c r="D167" t="s">
        <v>336</v>
      </c>
      <c r="E167" t="s">
        <v>71</v>
      </c>
      <c r="F167" t="s">
        <v>336</v>
      </c>
      <c r="G167" t="s">
        <v>336</v>
      </c>
      <c r="H167" t="s">
        <v>339</v>
      </c>
      <c r="I167">
        <v>1</v>
      </c>
      <c r="J167">
        <v>0</v>
      </c>
      <c r="K167">
        <v>0</v>
      </c>
      <c r="L167">
        <v>34.200000000000003</v>
      </c>
      <c r="M167" t="s">
        <v>264</v>
      </c>
      <c r="N167" t="s">
        <v>123</v>
      </c>
      <c r="O167" t="s">
        <v>124</v>
      </c>
      <c r="P167" t="s">
        <v>626</v>
      </c>
      <c r="Q167" t="s">
        <v>37</v>
      </c>
      <c r="R167" t="s">
        <v>38</v>
      </c>
      <c r="Y167" t="s">
        <v>44</v>
      </c>
    </row>
    <row r="168" spans="1:25" x14ac:dyDescent="0.25">
      <c r="A168" t="s">
        <v>26</v>
      </c>
      <c r="B168" t="s">
        <v>627</v>
      </c>
      <c r="C168" t="s">
        <v>67</v>
      </c>
      <c r="D168" t="s">
        <v>336</v>
      </c>
      <c r="E168" t="s">
        <v>337</v>
      </c>
      <c r="F168" t="s">
        <v>336</v>
      </c>
      <c r="G168" t="s">
        <v>338</v>
      </c>
      <c r="H168" t="s">
        <v>339</v>
      </c>
      <c r="I168">
        <v>5</v>
      </c>
      <c r="J168">
        <v>0</v>
      </c>
      <c r="K168">
        <v>0</v>
      </c>
      <c r="L168">
        <v>21.1</v>
      </c>
      <c r="M168" t="s">
        <v>628</v>
      </c>
      <c r="N168" t="s">
        <v>319</v>
      </c>
      <c r="O168" t="s">
        <v>320</v>
      </c>
      <c r="P168">
        <v>28504</v>
      </c>
      <c r="Q168" t="s">
        <v>37</v>
      </c>
      <c r="R168" t="s">
        <v>38</v>
      </c>
      <c r="S168" t="s">
        <v>629</v>
      </c>
      <c r="U168" t="s">
        <v>630</v>
      </c>
      <c r="V168" t="s">
        <v>631</v>
      </c>
      <c r="X168" t="s">
        <v>443</v>
      </c>
      <c r="Y168" t="s">
        <v>44</v>
      </c>
    </row>
    <row r="169" spans="1:25" x14ac:dyDescent="0.25">
      <c r="A169" t="s">
        <v>49</v>
      </c>
      <c r="B169" t="s">
        <v>632</v>
      </c>
      <c r="C169" t="s">
        <v>67</v>
      </c>
      <c r="D169" t="s">
        <v>336</v>
      </c>
      <c r="E169" t="s">
        <v>379</v>
      </c>
      <c r="F169" t="s">
        <v>336</v>
      </c>
      <c r="G169" t="s">
        <v>380</v>
      </c>
      <c r="H169" t="s">
        <v>339</v>
      </c>
      <c r="I169">
        <v>1</v>
      </c>
      <c r="J169">
        <v>0</v>
      </c>
      <c r="K169">
        <v>0</v>
      </c>
      <c r="L169">
        <v>17.600000000000001</v>
      </c>
      <c r="M169" t="s">
        <v>261</v>
      </c>
      <c r="O169" t="s">
        <v>633</v>
      </c>
      <c r="P169" t="s">
        <v>262</v>
      </c>
      <c r="Q169" t="s">
        <v>37</v>
      </c>
      <c r="R169" t="s">
        <v>38</v>
      </c>
      <c r="Y169" t="s">
        <v>44</v>
      </c>
    </row>
    <row r="170" spans="1:25" x14ac:dyDescent="0.25">
      <c r="A170" t="s">
        <v>49</v>
      </c>
      <c r="B170" t="s">
        <v>634</v>
      </c>
      <c r="C170" t="s">
        <v>67</v>
      </c>
      <c r="D170" t="s">
        <v>336</v>
      </c>
      <c r="E170" t="s">
        <v>337</v>
      </c>
      <c r="F170" t="s">
        <v>336</v>
      </c>
      <c r="G170" t="s">
        <v>338</v>
      </c>
      <c r="H170" t="s">
        <v>339</v>
      </c>
      <c r="I170">
        <v>1</v>
      </c>
      <c r="J170">
        <v>0</v>
      </c>
      <c r="K170">
        <v>0</v>
      </c>
      <c r="L170">
        <v>22.4</v>
      </c>
      <c r="M170" t="s">
        <v>610</v>
      </c>
      <c r="N170" t="s">
        <v>351</v>
      </c>
      <c r="O170" t="s">
        <v>352</v>
      </c>
      <c r="P170">
        <v>19153</v>
      </c>
      <c r="Q170" t="s">
        <v>37</v>
      </c>
      <c r="R170" t="s">
        <v>38</v>
      </c>
      <c r="Y170" t="s">
        <v>44</v>
      </c>
    </row>
    <row r="171" spans="1:25" x14ac:dyDescent="0.25">
      <c r="A171" t="s">
        <v>49</v>
      </c>
      <c r="B171" t="s">
        <v>635</v>
      </c>
      <c r="C171" t="s">
        <v>67</v>
      </c>
      <c r="D171" t="s">
        <v>336</v>
      </c>
      <c r="E171" t="s">
        <v>337</v>
      </c>
      <c r="F171" t="s">
        <v>336</v>
      </c>
      <c r="G171" t="s">
        <v>338</v>
      </c>
      <c r="H171" t="s">
        <v>339</v>
      </c>
      <c r="I171">
        <v>1</v>
      </c>
      <c r="J171">
        <v>0</v>
      </c>
      <c r="K171">
        <v>0</v>
      </c>
      <c r="L171">
        <v>27</v>
      </c>
      <c r="M171" t="s">
        <v>636</v>
      </c>
      <c r="N171" t="s">
        <v>123</v>
      </c>
      <c r="O171" t="s">
        <v>124</v>
      </c>
      <c r="P171" t="s">
        <v>637</v>
      </c>
      <c r="Q171" t="s">
        <v>37</v>
      </c>
      <c r="R171" t="s">
        <v>38</v>
      </c>
      <c r="Y171" t="s">
        <v>44</v>
      </c>
    </row>
    <row r="172" spans="1:25" x14ac:dyDescent="0.25">
      <c r="A172" t="s">
        <v>49</v>
      </c>
      <c r="B172" t="s">
        <v>638</v>
      </c>
      <c r="C172" t="s">
        <v>67</v>
      </c>
      <c r="D172" t="s">
        <v>336</v>
      </c>
      <c r="E172" t="s">
        <v>337</v>
      </c>
      <c r="F172" t="s">
        <v>336</v>
      </c>
      <c r="G172" t="s">
        <v>338</v>
      </c>
      <c r="H172" t="s">
        <v>339</v>
      </c>
      <c r="I172">
        <v>1</v>
      </c>
      <c r="J172">
        <v>0</v>
      </c>
      <c r="K172">
        <v>0</v>
      </c>
      <c r="L172">
        <v>26.9</v>
      </c>
      <c r="M172" t="s">
        <v>639</v>
      </c>
      <c r="N172" t="s">
        <v>35</v>
      </c>
      <c r="O172" t="s">
        <v>36</v>
      </c>
      <c r="P172" t="s">
        <v>640</v>
      </c>
      <c r="Q172" t="s">
        <v>37</v>
      </c>
      <c r="R172" t="s">
        <v>38</v>
      </c>
      <c r="Y172" t="s">
        <v>44</v>
      </c>
    </row>
    <row r="173" spans="1:25" x14ac:dyDescent="0.25">
      <c r="A173" t="s">
        <v>49</v>
      </c>
      <c r="B173" t="s">
        <v>641</v>
      </c>
      <c r="C173" t="s">
        <v>67</v>
      </c>
      <c r="D173" t="s">
        <v>336</v>
      </c>
      <c r="E173" t="s">
        <v>337</v>
      </c>
      <c r="F173" t="s">
        <v>336</v>
      </c>
      <c r="G173" t="s">
        <v>338</v>
      </c>
      <c r="H173" t="s">
        <v>339</v>
      </c>
      <c r="I173">
        <v>1</v>
      </c>
      <c r="J173">
        <v>0</v>
      </c>
      <c r="K173">
        <v>0</v>
      </c>
      <c r="L173">
        <v>26.3</v>
      </c>
      <c r="M173" t="s">
        <v>193</v>
      </c>
      <c r="N173" t="s">
        <v>35</v>
      </c>
      <c r="O173" t="s">
        <v>36</v>
      </c>
      <c r="Q173" t="s">
        <v>37</v>
      </c>
      <c r="R173" t="s">
        <v>38</v>
      </c>
      <c r="Y173" t="s">
        <v>44</v>
      </c>
    </row>
    <row r="174" spans="1:25" x14ac:dyDescent="0.25">
      <c r="A174" t="s">
        <v>49</v>
      </c>
      <c r="B174" t="s">
        <v>642</v>
      </c>
      <c r="C174" t="s">
        <v>67</v>
      </c>
      <c r="D174" t="s">
        <v>336</v>
      </c>
      <c r="E174" t="s">
        <v>71</v>
      </c>
      <c r="F174" t="s">
        <v>336</v>
      </c>
      <c r="G174" t="s">
        <v>336</v>
      </c>
      <c r="H174" t="s">
        <v>339</v>
      </c>
      <c r="I174">
        <v>1</v>
      </c>
      <c r="J174">
        <v>0</v>
      </c>
      <c r="K174">
        <v>0</v>
      </c>
      <c r="L174">
        <v>31.8</v>
      </c>
      <c r="M174" t="s">
        <v>643</v>
      </c>
      <c r="N174" t="s">
        <v>182</v>
      </c>
      <c r="O174" t="s">
        <v>183</v>
      </c>
      <c r="P174" t="s">
        <v>644</v>
      </c>
      <c r="Q174" t="s">
        <v>37</v>
      </c>
      <c r="R174" t="s">
        <v>38</v>
      </c>
      <c r="Y174" t="s">
        <v>44</v>
      </c>
    </row>
    <row r="175" spans="1:25" x14ac:dyDescent="0.25">
      <c r="A175" t="s">
        <v>49</v>
      </c>
      <c r="B175" t="s">
        <v>645</v>
      </c>
      <c r="C175" t="s">
        <v>67</v>
      </c>
      <c r="D175" t="s">
        <v>336</v>
      </c>
      <c r="E175" t="s">
        <v>337</v>
      </c>
      <c r="F175" t="s">
        <v>336</v>
      </c>
      <c r="G175" t="s">
        <v>338</v>
      </c>
      <c r="H175" t="s">
        <v>339</v>
      </c>
      <c r="I175">
        <v>1</v>
      </c>
      <c r="J175">
        <v>0</v>
      </c>
      <c r="K175">
        <v>0</v>
      </c>
      <c r="L175">
        <v>19.2</v>
      </c>
      <c r="M175" t="s">
        <v>646</v>
      </c>
      <c r="N175" t="s">
        <v>405</v>
      </c>
      <c r="O175" t="s">
        <v>406</v>
      </c>
      <c r="P175">
        <v>20814</v>
      </c>
      <c r="Q175" t="s">
        <v>37</v>
      </c>
      <c r="R175" t="s">
        <v>38</v>
      </c>
      <c r="S175" t="s">
        <v>647</v>
      </c>
      <c r="V175" t="s">
        <v>648</v>
      </c>
      <c r="Y175" t="s">
        <v>44</v>
      </c>
    </row>
    <row r="176" spans="1:25" x14ac:dyDescent="0.25">
      <c r="A176" t="s">
        <v>49</v>
      </c>
      <c r="B176" t="s">
        <v>649</v>
      </c>
      <c r="C176" t="s">
        <v>67</v>
      </c>
      <c r="D176" t="s">
        <v>336</v>
      </c>
      <c r="E176" t="s">
        <v>337</v>
      </c>
      <c r="F176" t="s">
        <v>336</v>
      </c>
      <c r="G176" t="s">
        <v>338</v>
      </c>
      <c r="H176" t="s">
        <v>339</v>
      </c>
      <c r="I176">
        <v>1</v>
      </c>
      <c r="J176">
        <v>0</v>
      </c>
      <c r="K176">
        <v>0</v>
      </c>
      <c r="L176">
        <v>21.2</v>
      </c>
      <c r="M176" t="s">
        <v>650</v>
      </c>
      <c r="O176" t="s">
        <v>651</v>
      </c>
      <c r="P176" t="s">
        <v>652</v>
      </c>
      <c r="Q176" t="s">
        <v>37</v>
      </c>
      <c r="R176" t="s">
        <v>38</v>
      </c>
      <c r="S176" t="s">
        <v>653</v>
      </c>
      <c r="T176" t="s">
        <v>654</v>
      </c>
      <c r="Y176" t="s">
        <v>44</v>
      </c>
    </row>
    <row r="177" spans="1:25" x14ac:dyDescent="0.25">
      <c r="A177" t="s">
        <v>49</v>
      </c>
      <c r="B177" t="s">
        <v>655</v>
      </c>
      <c r="C177" t="s">
        <v>67</v>
      </c>
      <c r="D177" t="s">
        <v>336</v>
      </c>
      <c r="E177" t="s">
        <v>435</v>
      </c>
      <c r="F177" t="s">
        <v>336</v>
      </c>
      <c r="G177" t="s">
        <v>436</v>
      </c>
      <c r="H177" t="s">
        <v>339</v>
      </c>
      <c r="I177">
        <v>1</v>
      </c>
      <c r="J177">
        <v>0</v>
      </c>
      <c r="K177">
        <v>0</v>
      </c>
      <c r="L177">
        <v>17.399999999999999</v>
      </c>
      <c r="M177" t="s">
        <v>656</v>
      </c>
      <c r="N177" t="s">
        <v>197</v>
      </c>
      <c r="O177" t="s">
        <v>198</v>
      </c>
      <c r="P177">
        <v>10601</v>
      </c>
      <c r="Q177" t="s">
        <v>37</v>
      </c>
      <c r="R177" t="s">
        <v>38</v>
      </c>
      <c r="Y177" t="s">
        <v>44</v>
      </c>
    </row>
    <row r="178" spans="1:25" x14ac:dyDescent="0.25">
      <c r="A178" t="s">
        <v>49</v>
      </c>
      <c r="B178" t="s">
        <v>657</v>
      </c>
      <c r="C178" t="s">
        <v>67</v>
      </c>
      <c r="D178" t="s">
        <v>336</v>
      </c>
      <c r="E178" t="s">
        <v>71</v>
      </c>
      <c r="F178" t="s">
        <v>336</v>
      </c>
      <c r="G178" t="s">
        <v>336</v>
      </c>
      <c r="H178" t="s">
        <v>339</v>
      </c>
      <c r="I178">
        <v>1</v>
      </c>
      <c r="J178">
        <v>0</v>
      </c>
      <c r="K178">
        <v>0</v>
      </c>
      <c r="L178">
        <v>31.7</v>
      </c>
      <c r="M178" t="s">
        <v>658</v>
      </c>
      <c r="N178" t="s">
        <v>35</v>
      </c>
      <c r="O178" t="s">
        <v>36</v>
      </c>
      <c r="P178">
        <v>34990</v>
      </c>
      <c r="Q178" t="s">
        <v>37</v>
      </c>
      <c r="R178" t="s">
        <v>38</v>
      </c>
      <c r="Y178" t="s">
        <v>44</v>
      </c>
    </row>
    <row r="179" spans="1:25" x14ac:dyDescent="0.25">
      <c r="A179" t="s">
        <v>49</v>
      </c>
      <c r="B179" t="s">
        <v>659</v>
      </c>
      <c r="C179" t="s">
        <v>67</v>
      </c>
      <c r="D179" t="s">
        <v>336</v>
      </c>
      <c r="E179" t="s">
        <v>337</v>
      </c>
      <c r="F179" t="s">
        <v>336</v>
      </c>
      <c r="G179" t="s">
        <v>338</v>
      </c>
      <c r="H179" t="s">
        <v>339</v>
      </c>
      <c r="I179">
        <v>1</v>
      </c>
      <c r="J179">
        <v>0</v>
      </c>
      <c r="K179">
        <v>0</v>
      </c>
      <c r="L179">
        <v>19.5</v>
      </c>
      <c r="M179" t="s">
        <v>660</v>
      </c>
      <c r="O179" t="s">
        <v>661</v>
      </c>
      <c r="P179">
        <v>94062</v>
      </c>
      <c r="Q179" t="s">
        <v>37</v>
      </c>
      <c r="R179" t="s">
        <v>38</v>
      </c>
      <c r="S179" t="s">
        <v>662</v>
      </c>
      <c r="T179" t="s">
        <v>663</v>
      </c>
      <c r="U179" t="s">
        <v>664</v>
      </c>
      <c r="V179" t="s">
        <v>665</v>
      </c>
      <c r="Y179" t="s">
        <v>44</v>
      </c>
    </row>
    <row r="180" spans="1:25" x14ac:dyDescent="0.25">
      <c r="A180" t="s">
        <v>49</v>
      </c>
      <c r="B180" t="s">
        <v>666</v>
      </c>
      <c r="C180" t="s">
        <v>67</v>
      </c>
      <c r="D180" t="s">
        <v>336</v>
      </c>
      <c r="E180" t="s">
        <v>337</v>
      </c>
      <c r="F180" t="s">
        <v>336</v>
      </c>
      <c r="G180" t="s">
        <v>338</v>
      </c>
      <c r="H180" t="s">
        <v>339</v>
      </c>
      <c r="I180">
        <v>1</v>
      </c>
      <c r="J180">
        <v>0</v>
      </c>
      <c r="K180">
        <v>0</v>
      </c>
      <c r="L180">
        <v>20.9</v>
      </c>
      <c r="M180" t="s">
        <v>667</v>
      </c>
      <c r="N180" t="s">
        <v>255</v>
      </c>
      <c r="O180" t="s">
        <v>256</v>
      </c>
      <c r="P180">
        <v>89102</v>
      </c>
      <c r="Q180" t="s">
        <v>37</v>
      </c>
      <c r="R180" t="s">
        <v>38</v>
      </c>
      <c r="S180" t="s">
        <v>668</v>
      </c>
      <c r="Y180" t="s">
        <v>44</v>
      </c>
    </row>
    <row r="181" spans="1:25" x14ac:dyDescent="0.25">
      <c r="A181" t="s">
        <v>49</v>
      </c>
      <c r="B181" t="s">
        <v>669</v>
      </c>
      <c r="C181" t="s">
        <v>67</v>
      </c>
      <c r="D181" t="s">
        <v>336</v>
      </c>
      <c r="E181" t="s">
        <v>337</v>
      </c>
      <c r="F181" t="s">
        <v>336</v>
      </c>
      <c r="G181" t="s">
        <v>338</v>
      </c>
      <c r="H181" t="s">
        <v>339</v>
      </c>
      <c r="I181">
        <v>1</v>
      </c>
      <c r="J181">
        <v>0</v>
      </c>
      <c r="K181">
        <v>0</v>
      </c>
      <c r="L181">
        <v>20</v>
      </c>
      <c r="M181" t="s">
        <v>476</v>
      </c>
      <c r="N181" t="s">
        <v>35</v>
      </c>
      <c r="O181" t="s">
        <v>36</v>
      </c>
      <c r="P181" t="s">
        <v>670</v>
      </c>
      <c r="Q181" t="s">
        <v>37</v>
      </c>
      <c r="R181" t="s">
        <v>38</v>
      </c>
      <c r="Y181" t="s">
        <v>44</v>
      </c>
    </row>
    <row r="182" spans="1:25" x14ac:dyDescent="0.25">
      <c r="A182" t="s">
        <v>49</v>
      </c>
      <c r="B182" t="s">
        <v>671</v>
      </c>
      <c r="C182" t="s">
        <v>67</v>
      </c>
      <c r="D182" t="s">
        <v>336</v>
      </c>
      <c r="E182" t="s">
        <v>71</v>
      </c>
      <c r="F182" t="s">
        <v>336</v>
      </c>
      <c r="G182" t="s">
        <v>336</v>
      </c>
      <c r="H182" t="s">
        <v>339</v>
      </c>
      <c r="I182">
        <v>1</v>
      </c>
      <c r="J182">
        <v>0</v>
      </c>
      <c r="K182">
        <v>0</v>
      </c>
      <c r="L182">
        <v>30.4</v>
      </c>
      <c r="M182" t="s">
        <v>672</v>
      </c>
      <c r="N182" t="s">
        <v>123</v>
      </c>
      <c r="O182" t="s">
        <v>124</v>
      </c>
      <c r="P182" t="s">
        <v>673</v>
      </c>
      <c r="Q182" t="s">
        <v>37</v>
      </c>
      <c r="R182" t="s">
        <v>38</v>
      </c>
      <c r="Y182" t="s">
        <v>44</v>
      </c>
    </row>
    <row r="183" spans="1:25" x14ac:dyDescent="0.25">
      <c r="A183" t="s">
        <v>49</v>
      </c>
      <c r="B183" t="s">
        <v>674</v>
      </c>
      <c r="C183" t="s">
        <v>67</v>
      </c>
      <c r="D183" t="s">
        <v>336</v>
      </c>
      <c r="E183" t="s">
        <v>71</v>
      </c>
      <c r="F183" t="s">
        <v>336</v>
      </c>
      <c r="G183" t="s">
        <v>336</v>
      </c>
      <c r="H183" t="s">
        <v>339</v>
      </c>
      <c r="I183">
        <v>1</v>
      </c>
      <c r="J183">
        <v>0</v>
      </c>
      <c r="K183">
        <v>0</v>
      </c>
      <c r="L183">
        <v>33.5</v>
      </c>
      <c r="M183" t="s">
        <v>476</v>
      </c>
      <c r="N183" t="s">
        <v>35</v>
      </c>
      <c r="O183" t="s">
        <v>36</v>
      </c>
      <c r="P183">
        <v>33309</v>
      </c>
      <c r="Q183" t="s">
        <v>37</v>
      </c>
      <c r="R183" t="s">
        <v>38</v>
      </c>
      <c r="Y183" t="s">
        <v>44</v>
      </c>
    </row>
    <row r="184" spans="1:25" x14ac:dyDescent="0.25">
      <c r="A184" t="s">
        <v>49</v>
      </c>
      <c r="B184" t="s">
        <v>675</v>
      </c>
      <c r="C184" t="s">
        <v>67</v>
      </c>
      <c r="D184" t="s">
        <v>336</v>
      </c>
      <c r="E184" t="s">
        <v>337</v>
      </c>
      <c r="F184" t="s">
        <v>336</v>
      </c>
      <c r="G184" t="s">
        <v>338</v>
      </c>
      <c r="H184" t="s">
        <v>339</v>
      </c>
      <c r="I184">
        <v>1</v>
      </c>
      <c r="J184">
        <v>0</v>
      </c>
      <c r="K184">
        <v>0</v>
      </c>
      <c r="L184">
        <v>20.100000000000001</v>
      </c>
      <c r="M184" t="s">
        <v>676</v>
      </c>
      <c r="N184" t="s">
        <v>35</v>
      </c>
      <c r="O184" t="s">
        <v>36</v>
      </c>
      <c r="P184">
        <v>33064</v>
      </c>
      <c r="Q184" t="s">
        <v>37</v>
      </c>
      <c r="R184" t="s">
        <v>38</v>
      </c>
      <c r="Y184" t="s">
        <v>44</v>
      </c>
    </row>
    <row r="185" spans="1:25" x14ac:dyDescent="0.25">
      <c r="A185" t="s">
        <v>49</v>
      </c>
      <c r="B185" t="s">
        <v>677</v>
      </c>
      <c r="C185" t="s">
        <v>67</v>
      </c>
      <c r="D185" t="s">
        <v>336</v>
      </c>
      <c r="E185" t="s">
        <v>343</v>
      </c>
      <c r="F185" t="s">
        <v>336</v>
      </c>
      <c r="G185" t="s">
        <v>344</v>
      </c>
      <c r="H185" t="s">
        <v>339</v>
      </c>
      <c r="I185">
        <v>1</v>
      </c>
      <c r="J185">
        <v>0</v>
      </c>
      <c r="K185">
        <v>0</v>
      </c>
      <c r="L185">
        <v>16.7</v>
      </c>
      <c r="M185" t="s">
        <v>573</v>
      </c>
      <c r="N185" t="s">
        <v>35</v>
      </c>
      <c r="O185" t="s">
        <v>36</v>
      </c>
      <c r="P185">
        <v>33131</v>
      </c>
      <c r="Q185" t="s">
        <v>37</v>
      </c>
      <c r="R185" t="s">
        <v>38</v>
      </c>
      <c r="S185" t="s">
        <v>678</v>
      </c>
      <c r="T185" t="s">
        <v>679</v>
      </c>
      <c r="Y185" t="s">
        <v>44</v>
      </c>
    </row>
    <row r="186" spans="1:25" x14ac:dyDescent="0.25">
      <c r="A186" t="s">
        <v>49</v>
      </c>
      <c r="B186" t="s">
        <v>680</v>
      </c>
      <c r="C186" t="s">
        <v>67</v>
      </c>
      <c r="D186" t="s">
        <v>336</v>
      </c>
      <c r="E186" t="s">
        <v>337</v>
      </c>
      <c r="F186" t="s">
        <v>336</v>
      </c>
      <c r="G186" t="s">
        <v>338</v>
      </c>
      <c r="H186" t="s">
        <v>339</v>
      </c>
      <c r="I186">
        <v>2</v>
      </c>
      <c r="J186">
        <v>0</v>
      </c>
      <c r="K186">
        <v>0</v>
      </c>
      <c r="L186">
        <v>26.7</v>
      </c>
      <c r="M186" t="s">
        <v>472</v>
      </c>
      <c r="N186" t="s">
        <v>123</v>
      </c>
      <c r="O186" t="s">
        <v>124</v>
      </c>
      <c r="P186">
        <v>90017</v>
      </c>
      <c r="Q186" t="s">
        <v>37</v>
      </c>
      <c r="R186" t="s">
        <v>38</v>
      </c>
      <c r="S186" t="s">
        <v>681</v>
      </c>
      <c r="V186" t="s">
        <v>682</v>
      </c>
      <c r="Y186" t="s">
        <v>44</v>
      </c>
    </row>
    <row r="187" spans="1:25" x14ac:dyDescent="0.25">
      <c r="A187" t="s">
        <v>49</v>
      </c>
      <c r="B187" t="s">
        <v>683</v>
      </c>
      <c r="C187" t="s">
        <v>67</v>
      </c>
      <c r="D187" t="s">
        <v>336</v>
      </c>
      <c r="E187" t="s">
        <v>379</v>
      </c>
      <c r="F187" t="s">
        <v>336</v>
      </c>
      <c r="G187" t="s">
        <v>380</v>
      </c>
      <c r="H187" t="s">
        <v>339</v>
      </c>
      <c r="I187">
        <v>1</v>
      </c>
      <c r="J187">
        <v>0</v>
      </c>
      <c r="K187">
        <v>0</v>
      </c>
      <c r="L187">
        <v>17.7</v>
      </c>
      <c r="M187" t="s">
        <v>684</v>
      </c>
      <c r="N187" t="s">
        <v>555</v>
      </c>
      <c r="O187" t="s">
        <v>556</v>
      </c>
      <c r="P187" t="s">
        <v>685</v>
      </c>
      <c r="Q187" t="s">
        <v>37</v>
      </c>
      <c r="R187" t="s">
        <v>38</v>
      </c>
      <c r="S187" t="s">
        <v>686</v>
      </c>
      <c r="T187" t="s">
        <v>687</v>
      </c>
      <c r="U187" t="s">
        <v>688</v>
      </c>
      <c r="V187" t="s">
        <v>689</v>
      </c>
      <c r="Y187" t="s">
        <v>44</v>
      </c>
    </row>
    <row r="188" spans="1:25" x14ac:dyDescent="0.25">
      <c r="A188" t="s">
        <v>49</v>
      </c>
      <c r="B188" t="s">
        <v>690</v>
      </c>
      <c r="C188" t="s">
        <v>67</v>
      </c>
      <c r="D188" t="s">
        <v>336</v>
      </c>
      <c r="E188" t="s">
        <v>71</v>
      </c>
      <c r="F188" t="s">
        <v>336</v>
      </c>
      <c r="G188" t="s">
        <v>336</v>
      </c>
      <c r="H188" t="s">
        <v>339</v>
      </c>
      <c r="I188">
        <v>1</v>
      </c>
      <c r="J188">
        <v>0</v>
      </c>
      <c r="K188">
        <v>0</v>
      </c>
      <c r="L188">
        <v>31.5</v>
      </c>
      <c r="M188" t="s">
        <v>472</v>
      </c>
      <c r="N188" t="s">
        <v>123</v>
      </c>
      <c r="O188" t="s">
        <v>124</v>
      </c>
      <c r="P188">
        <v>90017</v>
      </c>
      <c r="Q188" t="s">
        <v>37</v>
      </c>
      <c r="R188" t="s">
        <v>38</v>
      </c>
      <c r="Y188" t="s">
        <v>44</v>
      </c>
    </row>
    <row r="189" spans="1:25" x14ac:dyDescent="0.25">
      <c r="A189" t="s">
        <v>49</v>
      </c>
      <c r="B189" t="s">
        <v>691</v>
      </c>
      <c r="C189" t="s">
        <v>67</v>
      </c>
      <c r="D189" t="s">
        <v>336</v>
      </c>
      <c r="E189" t="s">
        <v>337</v>
      </c>
      <c r="F189" t="s">
        <v>336</v>
      </c>
      <c r="G189" t="s">
        <v>338</v>
      </c>
      <c r="H189" t="s">
        <v>339</v>
      </c>
      <c r="I189">
        <v>1</v>
      </c>
      <c r="J189">
        <v>0</v>
      </c>
      <c r="K189">
        <v>0</v>
      </c>
      <c r="L189">
        <v>21.7</v>
      </c>
      <c r="M189" t="s">
        <v>692</v>
      </c>
      <c r="N189" t="s">
        <v>35</v>
      </c>
      <c r="O189" t="s">
        <v>36</v>
      </c>
      <c r="P189" t="s">
        <v>693</v>
      </c>
      <c r="Q189" t="s">
        <v>37</v>
      </c>
      <c r="R189" t="s">
        <v>38</v>
      </c>
      <c r="S189" t="s">
        <v>694</v>
      </c>
      <c r="Y189" t="s">
        <v>44</v>
      </c>
    </row>
    <row r="190" spans="1:25" x14ac:dyDescent="0.25">
      <c r="A190" t="s">
        <v>49</v>
      </c>
      <c r="B190" t="s">
        <v>695</v>
      </c>
      <c r="C190" t="s">
        <v>67</v>
      </c>
      <c r="D190" t="s">
        <v>336</v>
      </c>
      <c r="E190" t="s">
        <v>337</v>
      </c>
      <c r="F190" t="s">
        <v>336</v>
      </c>
      <c r="G190" t="s">
        <v>338</v>
      </c>
      <c r="H190" t="s">
        <v>339</v>
      </c>
      <c r="I190">
        <v>1</v>
      </c>
      <c r="J190">
        <v>0</v>
      </c>
      <c r="K190">
        <v>0</v>
      </c>
      <c r="L190">
        <v>24.3</v>
      </c>
      <c r="M190" t="s">
        <v>696</v>
      </c>
      <c r="N190" t="s">
        <v>128</v>
      </c>
      <c r="O190" t="s">
        <v>129</v>
      </c>
      <c r="P190">
        <v>77701</v>
      </c>
      <c r="Q190" t="s">
        <v>37</v>
      </c>
      <c r="R190" t="s">
        <v>38</v>
      </c>
      <c r="Y190" t="s">
        <v>44</v>
      </c>
    </row>
    <row r="191" spans="1:25" x14ac:dyDescent="0.25">
      <c r="A191" t="s">
        <v>49</v>
      </c>
      <c r="B191" t="s">
        <v>697</v>
      </c>
      <c r="C191" t="s">
        <v>67</v>
      </c>
      <c r="D191" t="s">
        <v>336</v>
      </c>
      <c r="E191" t="s">
        <v>337</v>
      </c>
      <c r="F191" t="s">
        <v>336</v>
      </c>
      <c r="G191" t="s">
        <v>338</v>
      </c>
      <c r="H191" t="s">
        <v>339</v>
      </c>
      <c r="I191">
        <v>1</v>
      </c>
      <c r="J191">
        <v>0</v>
      </c>
      <c r="K191">
        <v>0</v>
      </c>
      <c r="L191">
        <v>23.2</v>
      </c>
      <c r="M191" t="s">
        <v>62</v>
      </c>
      <c r="N191" t="s">
        <v>35</v>
      </c>
      <c r="O191" t="s">
        <v>36</v>
      </c>
      <c r="P191">
        <v>33396</v>
      </c>
      <c r="Q191" t="s">
        <v>37</v>
      </c>
      <c r="R191" t="s">
        <v>38</v>
      </c>
      <c r="Y191" t="s">
        <v>44</v>
      </c>
    </row>
    <row r="192" spans="1:25" x14ac:dyDescent="0.25">
      <c r="A192" t="s">
        <v>49</v>
      </c>
      <c r="B192" t="s">
        <v>698</v>
      </c>
      <c r="C192" t="s">
        <v>67</v>
      </c>
      <c r="D192" t="s">
        <v>336</v>
      </c>
      <c r="E192" t="s">
        <v>379</v>
      </c>
      <c r="F192" t="s">
        <v>336</v>
      </c>
      <c r="G192" t="s">
        <v>380</v>
      </c>
      <c r="H192" t="s">
        <v>339</v>
      </c>
      <c r="I192">
        <v>1</v>
      </c>
      <c r="J192">
        <v>0</v>
      </c>
      <c r="K192">
        <v>0</v>
      </c>
      <c r="L192">
        <v>17.8</v>
      </c>
      <c r="M192" t="s">
        <v>667</v>
      </c>
      <c r="N192" t="s">
        <v>255</v>
      </c>
      <c r="O192" t="s">
        <v>256</v>
      </c>
      <c r="P192" t="s">
        <v>699</v>
      </c>
      <c r="Q192" t="s">
        <v>37</v>
      </c>
      <c r="R192" t="s">
        <v>38</v>
      </c>
      <c r="Y192" t="s">
        <v>44</v>
      </c>
    </row>
    <row r="193" spans="1:25" x14ac:dyDescent="0.25">
      <c r="A193" t="s">
        <v>49</v>
      </c>
      <c r="B193" t="s">
        <v>700</v>
      </c>
      <c r="C193" t="s">
        <v>67</v>
      </c>
      <c r="D193" t="s">
        <v>336</v>
      </c>
      <c r="E193" t="s">
        <v>71</v>
      </c>
      <c r="F193" t="s">
        <v>336</v>
      </c>
      <c r="G193" t="s">
        <v>336</v>
      </c>
      <c r="H193" t="s">
        <v>339</v>
      </c>
      <c r="I193">
        <v>1</v>
      </c>
      <c r="J193">
        <v>0</v>
      </c>
      <c r="K193">
        <v>0</v>
      </c>
      <c r="L193">
        <v>29.2</v>
      </c>
      <c r="M193" t="s">
        <v>701</v>
      </c>
      <c r="N193" t="s">
        <v>123</v>
      </c>
      <c r="O193" t="s">
        <v>124</v>
      </c>
      <c r="P193">
        <v>90058</v>
      </c>
      <c r="Q193" t="s">
        <v>37</v>
      </c>
      <c r="R193" t="s">
        <v>38</v>
      </c>
      <c r="V193" t="s">
        <v>702</v>
      </c>
      <c r="Y193" t="s">
        <v>44</v>
      </c>
    </row>
    <row r="194" spans="1:25" x14ac:dyDescent="0.25">
      <c r="A194" t="s">
        <v>49</v>
      </c>
      <c r="B194" t="s">
        <v>703</v>
      </c>
      <c r="C194" t="s">
        <v>67</v>
      </c>
      <c r="D194" t="s">
        <v>336</v>
      </c>
      <c r="E194" t="s">
        <v>337</v>
      </c>
      <c r="F194" t="s">
        <v>336</v>
      </c>
      <c r="G194" t="s">
        <v>338</v>
      </c>
      <c r="H194" t="s">
        <v>339</v>
      </c>
      <c r="I194">
        <v>1</v>
      </c>
      <c r="J194">
        <v>0</v>
      </c>
      <c r="K194">
        <v>0</v>
      </c>
      <c r="L194">
        <v>28</v>
      </c>
      <c r="M194" t="s">
        <v>704</v>
      </c>
      <c r="P194" t="s">
        <v>705</v>
      </c>
      <c r="Q194" t="s">
        <v>37</v>
      </c>
      <c r="R194" t="s">
        <v>38</v>
      </c>
      <c r="Y194" t="s">
        <v>44</v>
      </c>
    </row>
    <row r="195" spans="1:25" x14ac:dyDescent="0.25">
      <c r="A195" t="s">
        <v>49</v>
      </c>
      <c r="B195" t="s">
        <v>706</v>
      </c>
      <c r="C195" t="s">
        <v>67</v>
      </c>
      <c r="D195" t="s">
        <v>336</v>
      </c>
      <c r="E195" t="s">
        <v>71</v>
      </c>
      <c r="F195" t="s">
        <v>336</v>
      </c>
      <c r="G195" t="s">
        <v>336</v>
      </c>
      <c r="H195" t="s">
        <v>339</v>
      </c>
      <c r="I195">
        <v>1</v>
      </c>
      <c r="J195">
        <v>0</v>
      </c>
      <c r="K195">
        <v>0</v>
      </c>
      <c r="L195">
        <v>32.200000000000003</v>
      </c>
      <c r="M195" t="s">
        <v>472</v>
      </c>
      <c r="N195" t="s">
        <v>123</v>
      </c>
      <c r="O195" t="s">
        <v>124</v>
      </c>
      <c r="P195" t="s">
        <v>707</v>
      </c>
      <c r="Q195" t="s">
        <v>37</v>
      </c>
      <c r="R195" t="s">
        <v>38</v>
      </c>
      <c r="Y195" t="s">
        <v>44</v>
      </c>
    </row>
    <row r="196" spans="1:25" x14ac:dyDescent="0.25">
      <c r="A196" t="s">
        <v>49</v>
      </c>
      <c r="B196" t="s">
        <v>708</v>
      </c>
      <c r="C196" t="s">
        <v>67</v>
      </c>
      <c r="D196" t="s">
        <v>336</v>
      </c>
      <c r="E196" t="s">
        <v>71</v>
      </c>
      <c r="F196" t="s">
        <v>336</v>
      </c>
      <c r="G196" t="s">
        <v>336</v>
      </c>
      <c r="H196" t="s">
        <v>339</v>
      </c>
      <c r="I196">
        <v>1</v>
      </c>
      <c r="J196">
        <v>0</v>
      </c>
      <c r="K196">
        <v>0</v>
      </c>
      <c r="L196">
        <v>32.200000000000003</v>
      </c>
      <c r="M196" t="s">
        <v>709</v>
      </c>
      <c r="N196" t="s">
        <v>710</v>
      </c>
      <c r="O196" t="s">
        <v>711</v>
      </c>
      <c r="P196">
        <v>6880</v>
      </c>
      <c r="Q196" t="s">
        <v>37</v>
      </c>
      <c r="R196" t="s">
        <v>38</v>
      </c>
      <c r="Y196" t="s">
        <v>44</v>
      </c>
    </row>
    <row r="197" spans="1:25" x14ac:dyDescent="0.25">
      <c r="A197" t="s">
        <v>49</v>
      </c>
      <c r="B197" t="s">
        <v>712</v>
      </c>
      <c r="C197" t="s">
        <v>67</v>
      </c>
      <c r="D197" t="s">
        <v>336</v>
      </c>
      <c r="E197" t="s">
        <v>337</v>
      </c>
      <c r="F197" t="s">
        <v>336</v>
      </c>
      <c r="G197" t="s">
        <v>338</v>
      </c>
      <c r="H197" t="s">
        <v>339</v>
      </c>
      <c r="I197">
        <v>1</v>
      </c>
      <c r="J197">
        <v>0</v>
      </c>
      <c r="K197">
        <v>0</v>
      </c>
      <c r="L197">
        <v>28</v>
      </c>
      <c r="M197" t="s">
        <v>485</v>
      </c>
      <c r="N197" t="s">
        <v>182</v>
      </c>
      <c r="O197" t="s">
        <v>183</v>
      </c>
      <c r="P197" t="s">
        <v>486</v>
      </c>
      <c r="Q197" t="s">
        <v>37</v>
      </c>
      <c r="R197" t="s">
        <v>38</v>
      </c>
      <c r="Y197" t="s">
        <v>44</v>
      </c>
    </row>
    <row r="198" spans="1:25" x14ac:dyDescent="0.25">
      <c r="A198" t="s">
        <v>49</v>
      </c>
      <c r="B198" t="s">
        <v>713</v>
      </c>
      <c r="C198" t="s">
        <v>67</v>
      </c>
      <c r="D198" t="s">
        <v>336</v>
      </c>
      <c r="E198" t="s">
        <v>337</v>
      </c>
      <c r="F198" t="s">
        <v>336</v>
      </c>
      <c r="G198" t="s">
        <v>338</v>
      </c>
      <c r="H198" t="s">
        <v>339</v>
      </c>
      <c r="I198">
        <v>1</v>
      </c>
      <c r="J198">
        <v>0</v>
      </c>
      <c r="K198">
        <v>0</v>
      </c>
      <c r="L198">
        <v>22.7</v>
      </c>
      <c r="M198" t="s">
        <v>714</v>
      </c>
      <c r="N198" t="s">
        <v>182</v>
      </c>
      <c r="O198" t="s">
        <v>183</v>
      </c>
      <c r="P198">
        <v>19709</v>
      </c>
      <c r="Q198" t="s">
        <v>37</v>
      </c>
      <c r="R198" t="s">
        <v>38</v>
      </c>
      <c r="Y198" t="s">
        <v>44</v>
      </c>
    </row>
    <row r="199" spans="1:25" x14ac:dyDescent="0.25">
      <c r="A199" t="s">
        <v>49</v>
      </c>
      <c r="B199" t="s">
        <v>715</v>
      </c>
      <c r="C199" t="s">
        <v>67</v>
      </c>
      <c r="D199" t="s">
        <v>336</v>
      </c>
      <c r="E199" t="s">
        <v>71</v>
      </c>
      <c r="F199" t="s">
        <v>336</v>
      </c>
      <c r="G199" t="s">
        <v>336</v>
      </c>
      <c r="H199" t="s">
        <v>339</v>
      </c>
      <c r="I199">
        <v>1</v>
      </c>
      <c r="J199">
        <v>0</v>
      </c>
      <c r="K199">
        <v>0</v>
      </c>
      <c r="L199">
        <v>32.299999999999997</v>
      </c>
      <c r="M199" t="s">
        <v>716</v>
      </c>
      <c r="N199" t="s">
        <v>123</v>
      </c>
      <c r="O199" t="s">
        <v>124</v>
      </c>
      <c r="P199">
        <v>92806</v>
      </c>
      <c r="Q199" t="s">
        <v>37</v>
      </c>
      <c r="R199" t="s">
        <v>38</v>
      </c>
      <c r="Y199" t="s">
        <v>44</v>
      </c>
    </row>
    <row r="200" spans="1:25" x14ac:dyDescent="0.25">
      <c r="A200" t="s">
        <v>49</v>
      </c>
      <c r="B200" t="s">
        <v>717</v>
      </c>
      <c r="C200" t="s">
        <v>67</v>
      </c>
      <c r="D200" t="s">
        <v>336</v>
      </c>
      <c r="E200" t="s">
        <v>337</v>
      </c>
      <c r="F200" t="s">
        <v>336</v>
      </c>
      <c r="G200" t="s">
        <v>338</v>
      </c>
      <c r="H200" t="s">
        <v>339</v>
      </c>
      <c r="I200">
        <v>1</v>
      </c>
      <c r="J200">
        <v>0</v>
      </c>
      <c r="K200">
        <v>0</v>
      </c>
      <c r="L200">
        <v>20.2</v>
      </c>
      <c r="M200" t="s">
        <v>718</v>
      </c>
      <c r="O200" t="s">
        <v>719</v>
      </c>
      <c r="P200" t="s">
        <v>720</v>
      </c>
      <c r="Q200" t="s">
        <v>37</v>
      </c>
      <c r="R200" t="s">
        <v>38</v>
      </c>
      <c r="S200" t="s">
        <v>721</v>
      </c>
      <c r="T200" t="s">
        <v>722</v>
      </c>
      <c r="Y200" t="s">
        <v>44</v>
      </c>
    </row>
    <row r="201" spans="1:25" x14ac:dyDescent="0.25">
      <c r="A201" t="s">
        <v>49</v>
      </c>
      <c r="B201" t="s">
        <v>723</v>
      </c>
      <c r="C201" t="s">
        <v>67</v>
      </c>
      <c r="D201" t="s">
        <v>336</v>
      </c>
      <c r="E201" t="s">
        <v>337</v>
      </c>
      <c r="F201" t="s">
        <v>336</v>
      </c>
      <c r="G201" t="s">
        <v>338</v>
      </c>
      <c r="H201" t="s">
        <v>339</v>
      </c>
      <c r="I201">
        <v>1</v>
      </c>
      <c r="J201">
        <v>0</v>
      </c>
      <c r="K201">
        <v>0</v>
      </c>
      <c r="L201">
        <v>19.8</v>
      </c>
      <c r="M201" t="s">
        <v>197</v>
      </c>
      <c r="N201" t="s">
        <v>197</v>
      </c>
      <c r="O201" t="s">
        <v>198</v>
      </c>
      <c r="P201">
        <v>10022</v>
      </c>
      <c r="Q201" t="s">
        <v>37</v>
      </c>
      <c r="R201" t="s">
        <v>38</v>
      </c>
      <c r="Y201" t="s">
        <v>44</v>
      </c>
    </row>
    <row r="202" spans="1:25" x14ac:dyDescent="0.25">
      <c r="A202" t="s">
        <v>49</v>
      </c>
      <c r="B202" t="s">
        <v>724</v>
      </c>
      <c r="C202" t="s">
        <v>67</v>
      </c>
      <c r="D202" t="s">
        <v>336</v>
      </c>
      <c r="E202" t="s">
        <v>337</v>
      </c>
      <c r="F202" t="s">
        <v>336</v>
      </c>
      <c r="G202" t="s">
        <v>338</v>
      </c>
      <c r="H202" t="s">
        <v>339</v>
      </c>
      <c r="I202">
        <v>1</v>
      </c>
      <c r="J202">
        <v>0</v>
      </c>
      <c r="K202">
        <v>0</v>
      </c>
      <c r="L202">
        <v>20.7</v>
      </c>
      <c r="M202" t="s">
        <v>725</v>
      </c>
      <c r="N202" t="s">
        <v>726</v>
      </c>
      <c r="O202" t="s">
        <v>727</v>
      </c>
      <c r="P202" t="s">
        <v>728</v>
      </c>
      <c r="Q202" t="s">
        <v>37</v>
      </c>
      <c r="R202" t="s">
        <v>38</v>
      </c>
      <c r="Y202" t="s">
        <v>44</v>
      </c>
    </row>
    <row r="203" spans="1:25" x14ac:dyDescent="0.25">
      <c r="A203" t="s">
        <v>49</v>
      </c>
      <c r="B203" t="s">
        <v>729</v>
      </c>
      <c r="C203" t="s">
        <v>67</v>
      </c>
      <c r="D203" t="s">
        <v>336</v>
      </c>
      <c r="E203" t="s">
        <v>337</v>
      </c>
      <c r="F203" t="s">
        <v>336</v>
      </c>
      <c r="G203" t="s">
        <v>338</v>
      </c>
      <c r="H203" t="s">
        <v>339</v>
      </c>
      <c r="I203">
        <v>1</v>
      </c>
      <c r="J203">
        <v>0</v>
      </c>
      <c r="K203">
        <v>0</v>
      </c>
      <c r="L203">
        <v>20.7</v>
      </c>
      <c r="M203" t="s">
        <v>730</v>
      </c>
      <c r="N203" t="s">
        <v>35</v>
      </c>
      <c r="O203" t="s">
        <v>36</v>
      </c>
      <c r="P203" t="s">
        <v>731</v>
      </c>
      <c r="Q203" t="s">
        <v>37</v>
      </c>
      <c r="R203" t="s">
        <v>38</v>
      </c>
      <c r="Y203" t="s">
        <v>44</v>
      </c>
    </row>
    <row r="204" spans="1:25" x14ac:dyDescent="0.25">
      <c r="A204" t="s">
        <v>49</v>
      </c>
      <c r="B204" t="s">
        <v>732</v>
      </c>
      <c r="C204" t="s">
        <v>67</v>
      </c>
      <c r="D204" t="s">
        <v>336</v>
      </c>
      <c r="E204" t="s">
        <v>337</v>
      </c>
      <c r="F204" t="s">
        <v>336</v>
      </c>
      <c r="G204" t="s">
        <v>338</v>
      </c>
      <c r="H204" t="s">
        <v>339</v>
      </c>
      <c r="I204">
        <v>1</v>
      </c>
      <c r="J204">
        <v>0</v>
      </c>
      <c r="K204">
        <v>0</v>
      </c>
      <c r="L204">
        <v>27.9</v>
      </c>
      <c r="M204" t="s">
        <v>573</v>
      </c>
      <c r="N204" t="s">
        <v>35</v>
      </c>
      <c r="O204" t="s">
        <v>36</v>
      </c>
      <c r="P204">
        <v>33122</v>
      </c>
      <c r="Q204" t="s">
        <v>37</v>
      </c>
      <c r="R204" t="s">
        <v>38</v>
      </c>
      <c r="Y204" t="s">
        <v>44</v>
      </c>
    </row>
    <row r="205" spans="1:25" x14ac:dyDescent="0.25">
      <c r="A205" t="s">
        <v>26</v>
      </c>
      <c r="B205" t="s">
        <v>733</v>
      </c>
      <c r="C205" t="s">
        <v>67</v>
      </c>
      <c r="D205" t="s">
        <v>336</v>
      </c>
      <c r="E205" t="s">
        <v>337</v>
      </c>
      <c r="F205" t="s">
        <v>336</v>
      </c>
      <c r="G205" t="s">
        <v>338</v>
      </c>
      <c r="H205" t="s">
        <v>339</v>
      </c>
      <c r="I205">
        <v>3</v>
      </c>
      <c r="J205">
        <v>0</v>
      </c>
      <c r="K205">
        <v>0</v>
      </c>
      <c r="L205">
        <v>20.3</v>
      </c>
      <c r="M205" t="s">
        <v>734</v>
      </c>
      <c r="Q205" t="s">
        <v>735</v>
      </c>
      <c r="R205" t="s">
        <v>383</v>
      </c>
      <c r="S205" t="s">
        <v>736</v>
      </c>
      <c r="U205" t="s">
        <v>737</v>
      </c>
      <c r="V205" t="s">
        <v>738</v>
      </c>
      <c r="X205" t="s">
        <v>443</v>
      </c>
      <c r="Y205" t="s">
        <v>541</v>
      </c>
    </row>
    <row r="206" spans="1:25" x14ac:dyDescent="0.25">
      <c r="A206" t="s">
        <v>26</v>
      </c>
      <c r="B206" t="s">
        <v>733</v>
      </c>
      <c r="C206" t="s">
        <v>67</v>
      </c>
      <c r="D206" t="s">
        <v>336</v>
      </c>
      <c r="E206" t="s">
        <v>379</v>
      </c>
      <c r="F206" t="s">
        <v>336</v>
      </c>
      <c r="G206" t="s">
        <v>380</v>
      </c>
      <c r="H206" t="s">
        <v>339</v>
      </c>
      <c r="I206">
        <v>1</v>
      </c>
      <c r="J206">
        <v>0</v>
      </c>
      <c r="K206">
        <v>0</v>
      </c>
      <c r="L206">
        <v>18.7</v>
      </c>
      <c r="M206" t="s">
        <v>734</v>
      </c>
      <c r="Q206" t="s">
        <v>735</v>
      </c>
      <c r="R206" t="s">
        <v>383</v>
      </c>
      <c r="S206" t="s">
        <v>736</v>
      </c>
      <c r="U206" t="s">
        <v>737</v>
      </c>
      <c r="V206" t="s">
        <v>738</v>
      </c>
      <c r="X206" t="s">
        <v>443</v>
      </c>
      <c r="Y206" t="s">
        <v>541</v>
      </c>
    </row>
    <row r="207" spans="1:25" x14ac:dyDescent="0.25">
      <c r="A207" t="s">
        <v>49</v>
      </c>
      <c r="B207" t="s">
        <v>739</v>
      </c>
      <c r="C207" t="s">
        <v>67</v>
      </c>
      <c r="D207" t="s">
        <v>336</v>
      </c>
      <c r="E207" t="s">
        <v>337</v>
      </c>
      <c r="F207" t="s">
        <v>336</v>
      </c>
      <c r="G207" t="s">
        <v>338</v>
      </c>
      <c r="H207" t="s">
        <v>339</v>
      </c>
      <c r="I207">
        <v>1</v>
      </c>
      <c r="J207">
        <v>0</v>
      </c>
      <c r="K207">
        <v>0</v>
      </c>
      <c r="L207">
        <v>19.899999999999999</v>
      </c>
      <c r="M207" t="s">
        <v>472</v>
      </c>
      <c r="N207" t="s">
        <v>123</v>
      </c>
      <c r="O207" t="s">
        <v>124</v>
      </c>
      <c r="P207">
        <v>90069</v>
      </c>
      <c r="Q207" t="s">
        <v>37</v>
      </c>
      <c r="R207" t="s">
        <v>38</v>
      </c>
      <c r="Y207" t="s">
        <v>44</v>
      </c>
    </row>
    <row r="208" spans="1:25" x14ac:dyDescent="0.25">
      <c r="A208" t="s">
        <v>49</v>
      </c>
      <c r="B208" t="s">
        <v>740</v>
      </c>
      <c r="C208" t="s">
        <v>67</v>
      </c>
      <c r="D208" t="s">
        <v>336</v>
      </c>
      <c r="E208" t="s">
        <v>337</v>
      </c>
      <c r="F208" t="s">
        <v>336</v>
      </c>
      <c r="G208" t="s">
        <v>338</v>
      </c>
      <c r="H208" t="s">
        <v>339</v>
      </c>
      <c r="I208">
        <v>1</v>
      </c>
      <c r="J208">
        <v>0</v>
      </c>
      <c r="K208">
        <v>0</v>
      </c>
      <c r="L208">
        <v>20.399999999999999</v>
      </c>
      <c r="M208" t="s">
        <v>741</v>
      </c>
      <c r="N208" t="s">
        <v>128</v>
      </c>
      <c r="O208" t="s">
        <v>129</v>
      </c>
      <c r="P208" t="s">
        <v>742</v>
      </c>
      <c r="Q208" t="s">
        <v>37</v>
      </c>
      <c r="R208" t="s">
        <v>38</v>
      </c>
      <c r="S208" t="s">
        <v>743</v>
      </c>
      <c r="T208" t="s">
        <v>744</v>
      </c>
      <c r="Y208" t="s">
        <v>44</v>
      </c>
    </row>
    <row r="209" spans="1:25" x14ac:dyDescent="0.25">
      <c r="A209" t="s">
        <v>49</v>
      </c>
      <c r="B209" t="s">
        <v>745</v>
      </c>
      <c r="C209" t="s">
        <v>67</v>
      </c>
      <c r="D209" t="s">
        <v>336</v>
      </c>
      <c r="E209" t="s">
        <v>71</v>
      </c>
      <c r="F209" t="s">
        <v>336</v>
      </c>
      <c r="G209" t="s">
        <v>336</v>
      </c>
      <c r="H209" t="s">
        <v>339</v>
      </c>
      <c r="I209">
        <v>2</v>
      </c>
      <c r="J209">
        <v>0</v>
      </c>
      <c r="K209">
        <v>0</v>
      </c>
      <c r="L209">
        <v>32.6</v>
      </c>
      <c r="M209" t="s">
        <v>746</v>
      </c>
      <c r="O209" t="s">
        <v>747</v>
      </c>
      <c r="P209" t="s">
        <v>748</v>
      </c>
      <c r="Q209" t="s">
        <v>37</v>
      </c>
      <c r="R209" t="s">
        <v>38</v>
      </c>
      <c r="Y209" t="s">
        <v>44</v>
      </c>
    </row>
    <row r="210" spans="1:25" x14ac:dyDescent="0.25">
      <c r="A210" t="s">
        <v>49</v>
      </c>
      <c r="B210" t="s">
        <v>749</v>
      </c>
      <c r="C210" t="s">
        <v>67</v>
      </c>
      <c r="D210" t="s">
        <v>336</v>
      </c>
      <c r="E210" t="s">
        <v>71</v>
      </c>
      <c r="F210" t="s">
        <v>336</v>
      </c>
      <c r="G210" t="s">
        <v>336</v>
      </c>
      <c r="H210" t="s">
        <v>339</v>
      </c>
      <c r="I210">
        <v>1</v>
      </c>
      <c r="J210">
        <v>0</v>
      </c>
      <c r="K210">
        <v>0</v>
      </c>
      <c r="L210">
        <v>28.7</v>
      </c>
      <c r="M210" t="s">
        <v>750</v>
      </c>
      <c r="N210" t="s">
        <v>73</v>
      </c>
      <c r="O210" t="s">
        <v>74</v>
      </c>
      <c r="P210">
        <v>23510</v>
      </c>
      <c r="Q210" t="s">
        <v>37</v>
      </c>
      <c r="R210" t="s">
        <v>38</v>
      </c>
      <c r="Y210" t="s">
        <v>44</v>
      </c>
    </row>
    <row r="211" spans="1:25" x14ac:dyDescent="0.25">
      <c r="A211" t="s">
        <v>49</v>
      </c>
      <c r="B211" t="s">
        <v>751</v>
      </c>
      <c r="C211" t="s">
        <v>67</v>
      </c>
      <c r="D211" t="s">
        <v>336</v>
      </c>
      <c r="E211" t="s">
        <v>337</v>
      </c>
      <c r="F211" t="s">
        <v>336</v>
      </c>
      <c r="G211" t="s">
        <v>338</v>
      </c>
      <c r="H211" t="s">
        <v>339</v>
      </c>
      <c r="I211">
        <v>1</v>
      </c>
      <c r="J211">
        <v>0</v>
      </c>
      <c r="K211">
        <v>0</v>
      </c>
      <c r="L211">
        <v>29.2</v>
      </c>
      <c r="M211" t="s">
        <v>752</v>
      </c>
      <c r="N211" t="s">
        <v>35</v>
      </c>
      <c r="O211" t="s">
        <v>36</v>
      </c>
      <c r="P211">
        <v>33408</v>
      </c>
      <c r="Q211" t="s">
        <v>37</v>
      </c>
      <c r="R211" t="s">
        <v>38</v>
      </c>
      <c r="Y211" t="s">
        <v>44</v>
      </c>
    </row>
    <row r="212" spans="1:25" x14ac:dyDescent="0.25">
      <c r="A212" t="s">
        <v>49</v>
      </c>
      <c r="B212" t="s">
        <v>753</v>
      </c>
      <c r="C212" t="s">
        <v>67</v>
      </c>
      <c r="D212" t="s">
        <v>336</v>
      </c>
      <c r="E212" t="s">
        <v>337</v>
      </c>
      <c r="F212" t="s">
        <v>336</v>
      </c>
      <c r="G212" t="s">
        <v>338</v>
      </c>
      <c r="H212" t="s">
        <v>339</v>
      </c>
      <c r="I212">
        <v>1</v>
      </c>
      <c r="J212">
        <v>0</v>
      </c>
      <c r="K212">
        <v>0</v>
      </c>
      <c r="L212">
        <v>20.5</v>
      </c>
      <c r="M212" t="s">
        <v>197</v>
      </c>
      <c r="N212" t="s">
        <v>197</v>
      </c>
      <c r="O212" t="s">
        <v>198</v>
      </c>
      <c r="P212">
        <v>10022</v>
      </c>
      <c r="Q212" t="s">
        <v>37</v>
      </c>
      <c r="R212" t="s">
        <v>38</v>
      </c>
      <c r="Y212" t="s">
        <v>44</v>
      </c>
    </row>
    <row r="213" spans="1:25" x14ac:dyDescent="0.25">
      <c r="A213" t="s">
        <v>49</v>
      </c>
      <c r="B213" t="s">
        <v>754</v>
      </c>
      <c r="C213" t="s">
        <v>67</v>
      </c>
      <c r="D213" t="s">
        <v>336</v>
      </c>
      <c r="E213" t="s">
        <v>343</v>
      </c>
      <c r="F213" t="s">
        <v>336</v>
      </c>
      <c r="G213" t="s">
        <v>344</v>
      </c>
      <c r="H213" t="s">
        <v>339</v>
      </c>
      <c r="I213">
        <v>1</v>
      </c>
      <c r="J213">
        <v>0</v>
      </c>
      <c r="K213">
        <v>0</v>
      </c>
      <c r="L213">
        <v>16</v>
      </c>
      <c r="M213" t="s">
        <v>755</v>
      </c>
      <c r="N213" t="s">
        <v>756</v>
      </c>
      <c r="O213" t="s">
        <v>757</v>
      </c>
      <c r="P213" t="s">
        <v>758</v>
      </c>
      <c r="Q213" t="s">
        <v>37</v>
      </c>
      <c r="R213" t="s">
        <v>38</v>
      </c>
      <c r="S213" t="s">
        <v>759</v>
      </c>
      <c r="Y213" t="s">
        <v>44</v>
      </c>
    </row>
    <row r="214" spans="1:25" x14ac:dyDescent="0.25">
      <c r="A214" t="s">
        <v>49</v>
      </c>
      <c r="B214" t="s">
        <v>760</v>
      </c>
      <c r="C214" t="s">
        <v>67</v>
      </c>
      <c r="D214" t="s">
        <v>336</v>
      </c>
      <c r="E214" t="s">
        <v>337</v>
      </c>
      <c r="F214" t="s">
        <v>336</v>
      </c>
      <c r="G214" t="s">
        <v>338</v>
      </c>
      <c r="H214" t="s">
        <v>339</v>
      </c>
      <c r="I214">
        <v>1</v>
      </c>
      <c r="J214">
        <v>0</v>
      </c>
      <c r="K214">
        <v>0</v>
      </c>
      <c r="L214">
        <v>22.8</v>
      </c>
      <c r="M214" t="s">
        <v>470</v>
      </c>
      <c r="N214" t="s">
        <v>123</v>
      </c>
      <c r="O214" t="s">
        <v>124</v>
      </c>
      <c r="P214">
        <v>92663</v>
      </c>
      <c r="Q214" t="s">
        <v>37</v>
      </c>
      <c r="R214" t="s">
        <v>38</v>
      </c>
      <c r="Y214" t="s">
        <v>44</v>
      </c>
    </row>
    <row r="215" spans="1:25" x14ac:dyDescent="0.25">
      <c r="A215" t="s">
        <v>49</v>
      </c>
      <c r="B215" t="s">
        <v>761</v>
      </c>
      <c r="C215" t="s">
        <v>67</v>
      </c>
      <c r="D215" t="s">
        <v>336</v>
      </c>
      <c r="E215" t="s">
        <v>71</v>
      </c>
      <c r="F215" t="s">
        <v>336</v>
      </c>
      <c r="G215" t="s">
        <v>336</v>
      </c>
      <c r="H215" t="s">
        <v>339</v>
      </c>
      <c r="I215">
        <v>1</v>
      </c>
      <c r="J215">
        <v>0</v>
      </c>
      <c r="K215">
        <v>0</v>
      </c>
      <c r="L215">
        <v>34.1</v>
      </c>
      <c r="M215" t="s">
        <v>762</v>
      </c>
      <c r="O215" t="s">
        <v>763</v>
      </c>
      <c r="P215" t="s">
        <v>764</v>
      </c>
      <c r="Q215" t="s">
        <v>37</v>
      </c>
      <c r="R215" t="s">
        <v>38</v>
      </c>
      <c r="Y215" t="s">
        <v>44</v>
      </c>
    </row>
    <row r="216" spans="1:25" x14ac:dyDescent="0.25">
      <c r="A216" t="s">
        <v>49</v>
      </c>
      <c r="B216" t="s">
        <v>765</v>
      </c>
      <c r="C216" t="s">
        <v>67</v>
      </c>
      <c r="D216" t="s">
        <v>336</v>
      </c>
      <c r="E216" t="s">
        <v>337</v>
      </c>
      <c r="F216" t="s">
        <v>336</v>
      </c>
      <c r="G216" t="s">
        <v>338</v>
      </c>
      <c r="H216" t="s">
        <v>339</v>
      </c>
      <c r="I216">
        <v>2</v>
      </c>
      <c r="J216">
        <v>0</v>
      </c>
      <c r="K216">
        <v>0</v>
      </c>
      <c r="L216">
        <v>21.6</v>
      </c>
      <c r="M216" t="s">
        <v>766</v>
      </c>
      <c r="N216" t="s">
        <v>767</v>
      </c>
      <c r="O216" t="s">
        <v>768</v>
      </c>
      <c r="P216">
        <v>46254</v>
      </c>
      <c r="Q216" t="s">
        <v>37</v>
      </c>
      <c r="R216" t="s">
        <v>38</v>
      </c>
      <c r="S216" t="s">
        <v>769</v>
      </c>
      <c r="Y216" t="s">
        <v>44</v>
      </c>
    </row>
    <row r="217" spans="1:25" x14ac:dyDescent="0.25">
      <c r="A217" t="s">
        <v>49</v>
      </c>
      <c r="B217" t="s">
        <v>770</v>
      </c>
      <c r="C217" t="s">
        <v>67</v>
      </c>
      <c r="D217" t="s">
        <v>336</v>
      </c>
      <c r="E217" t="s">
        <v>337</v>
      </c>
      <c r="F217" t="s">
        <v>336</v>
      </c>
      <c r="G217" t="s">
        <v>338</v>
      </c>
      <c r="H217" t="s">
        <v>339</v>
      </c>
      <c r="I217">
        <v>1</v>
      </c>
      <c r="J217">
        <v>0</v>
      </c>
      <c r="K217">
        <v>0</v>
      </c>
      <c r="L217">
        <v>18.899999999999999</v>
      </c>
      <c r="M217" t="s">
        <v>463</v>
      </c>
      <c r="N217" t="s">
        <v>123</v>
      </c>
      <c r="O217" t="s">
        <v>124</v>
      </c>
      <c r="P217">
        <v>92614</v>
      </c>
      <c r="Q217" t="s">
        <v>37</v>
      </c>
      <c r="R217" t="s">
        <v>38</v>
      </c>
      <c r="Y217" t="s">
        <v>44</v>
      </c>
    </row>
    <row r="218" spans="1:25" x14ac:dyDescent="0.25">
      <c r="A218" t="s">
        <v>49</v>
      </c>
      <c r="B218" t="s">
        <v>771</v>
      </c>
      <c r="C218" t="s">
        <v>67</v>
      </c>
      <c r="D218" t="s">
        <v>336</v>
      </c>
      <c r="E218" t="s">
        <v>337</v>
      </c>
      <c r="F218" t="s">
        <v>336</v>
      </c>
      <c r="G218" t="s">
        <v>338</v>
      </c>
      <c r="H218" t="s">
        <v>339</v>
      </c>
      <c r="I218">
        <v>1</v>
      </c>
      <c r="J218">
        <v>0</v>
      </c>
      <c r="K218">
        <v>0</v>
      </c>
      <c r="L218">
        <v>27</v>
      </c>
      <c r="M218" t="s">
        <v>772</v>
      </c>
      <c r="N218" t="s">
        <v>756</v>
      </c>
      <c r="O218" t="s">
        <v>757</v>
      </c>
      <c r="P218" t="s">
        <v>773</v>
      </c>
      <c r="Q218" t="s">
        <v>37</v>
      </c>
      <c r="R218" t="s">
        <v>38</v>
      </c>
      <c r="S218" t="s">
        <v>774</v>
      </c>
      <c r="V218" t="s">
        <v>775</v>
      </c>
      <c r="Y218" t="s">
        <v>44</v>
      </c>
    </row>
    <row r="219" spans="1:25" x14ac:dyDescent="0.25">
      <c r="A219" t="s">
        <v>49</v>
      </c>
      <c r="B219" t="s">
        <v>776</v>
      </c>
      <c r="C219" t="s">
        <v>67</v>
      </c>
      <c r="D219" t="s">
        <v>336</v>
      </c>
      <c r="E219" t="s">
        <v>71</v>
      </c>
      <c r="F219" t="s">
        <v>336</v>
      </c>
      <c r="G219" t="s">
        <v>336</v>
      </c>
      <c r="H219" t="s">
        <v>339</v>
      </c>
      <c r="I219">
        <v>1</v>
      </c>
      <c r="J219">
        <v>0</v>
      </c>
      <c r="K219">
        <v>0</v>
      </c>
      <c r="L219">
        <v>32.200000000000003</v>
      </c>
      <c r="M219" t="s">
        <v>193</v>
      </c>
      <c r="Q219" t="s">
        <v>37</v>
      </c>
      <c r="R219" t="s">
        <v>38</v>
      </c>
      <c r="Y219" t="s">
        <v>44</v>
      </c>
    </row>
    <row r="220" spans="1:25" x14ac:dyDescent="0.25">
      <c r="A220" t="s">
        <v>49</v>
      </c>
      <c r="B220" t="s">
        <v>777</v>
      </c>
      <c r="C220" t="s">
        <v>67</v>
      </c>
      <c r="D220" t="s">
        <v>336</v>
      </c>
      <c r="E220" t="s">
        <v>337</v>
      </c>
      <c r="F220" t="s">
        <v>336</v>
      </c>
      <c r="G220" t="s">
        <v>338</v>
      </c>
      <c r="H220" t="s">
        <v>339</v>
      </c>
      <c r="I220">
        <v>1</v>
      </c>
      <c r="J220">
        <v>0</v>
      </c>
      <c r="K220">
        <v>0</v>
      </c>
      <c r="L220">
        <v>28.2</v>
      </c>
      <c r="M220" t="s">
        <v>186</v>
      </c>
      <c r="O220" t="s">
        <v>778</v>
      </c>
      <c r="P220" t="s">
        <v>779</v>
      </c>
      <c r="Q220" t="s">
        <v>37</v>
      </c>
      <c r="R220" t="s">
        <v>38</v>
      </c>
      <c r="V220" t="s">
        <v>780</v>
      </c>
      <c r="Y220" t="s">
        <v>44</v>
      </c>
    </row>
    <row r="221" spans="1:25" x14ac:dyDescent="0.25">
      <c r="A221" t="s">
        <v>49</v>
      </c>
      <c r="B221" t="s">
        <v>781</v>
      </c>
      <c r="C221" t="s">
        <v>67</v>
      </c>
      <c r="D221" t="s">
        <v>336</v>
      </c>
      <c r="E221" t="s">
        <v>337</v>
      </c>
      <c r="F221" t="s">
        <v>336</v>
      </c>
      <c r="G221" t="s">
        <v>338</v>
      </c>
      <c r="H221" t="s">
        <v>339</v>
      </c>
      <c r="I221">
        <v>1</v>
      </c>
      <c r="J221">
        <v>0</v>
      </c>
      <c r="K221">
        <v>0</v>
      </c>
      <c r="L221">
        <v>25</v>
      </c>
      <c r="M221" t="s">
        <v>782</v>
      </c>
      <c r="N221" t="s">
        <v>197</v>
      </c>
      <c r="O221" t="s">
        <v>198</v>
      </c>
      <c r="P221" t="s">
        <v>783</v>
      </c>
      <c r="Q221" t="s">
        <v>37</v>
      </c>
      <c r="R221" t="s">
        <v>38</v>
      </c>
      <c r="Y221" t="s">
        <v>44</v>
      </c>
    </row>
    <row r="222" spans="1:25" x14ac:dyDescent="0.25">
      <c r="A222" t="s">
        <v>49</v>
      </c>
      <c r="B222" t="s">
        <v>784</v>
      </c>
      <c r="C222" t="s">
        <v>67</v>
      </c>
      <c r="D222" t="s">
        <v>336</v>
      </c>
      <c r="E222" t="s">
        <v>71</v>
      </c>
      <c r="F222" t="s">
        <v>336</v>
      </c>
      <c r="G222" t="s">
        <v>336</v>
      </c>
      <c r="H222" t="s">
        <v>339</v>
      </c>
      <c r="I222">
        <v>1</v>
      </c>
      <c r="J222">
        <v>0</v>
      </c>
      <c r="K222">
        <v>0</v>
      </c>
      <c r="L222">
        <v>32.4</v>
      </c>
      <c r="M222" t="s">
        <v>785</v>
      </c>
      <c r="N222" t="s">
        <v>35</v>
      </c>
      <c r="O222" t="s">
        <v>36</v>
      </c>
      <c r="P222">
        <v>33912</v>
      </c>
      <c r="Q222" t="s">
        <v>37</v>
      </c>
      <c r="R222" t="s">
        <v>38</v>
      </c>
      <c r="S222" t="s">
        <v>786</v>
      </c>
      <c r="T222" t="s">
        <v>787</v>
      </c>
      <c r="Y222" t="s">
        <v>44</v>
      </c>
    </row>
    <row r="223" spans="1:25" x14ac:dyDescent="0.25">
      <c r="A223" t="s">
        <v>49</v>
      </c>
      <c r="B223" t="s">
        <v>788</v>
      </c>
      <c r="C223" t="s">
        <v>67</v>
      </c>
      <c r="D223" t="s">
        <v>336</v>
      </c>
      <c r="E223" t="s">
        <v>71</v>
      </c>
      <c r="F223" t="s">
        <v>336</v>
      </c>
      <c r="G223" t="s">
        <v>336</v>
      </c>
      <c r="H223" t="s">
        <v>339</v>
      </c>
      <c r="I223">
        <v>1</v>
      </c>
      <c r="J223">
        <v>0</v>
      </c>
      <c r="K223">
        <v>0</v>
      </c>
      <c r="L223">
        <v>32.700000000000003</v>
      </c>
      <c r="M223" t="s">
        <v>789</v>
      </c>
      <c r="N223" t="s">
        <v>35</v>
      </c>
      <c r="O223" t="s">
        <v>36</v>
      </c>
      <c r="P223" t="s">
        <v>790</v>
      </c>
      <c r="Q223" t="s">
        <v>37</v>
      </c>
      <c r="R223" t="s">
        <v>38</v>
      </c>
      <c r="Y223" t="s">
        <v>44</v>
      </c>
    </row>
    <row r="224" spans="1:25" x14ac:dyDescent="0.25">
      <c r="A224" t="s">
        <v>49</v>
      </c>
      <c r="B224" t="s">
        <v>791</v>
      </c>
      <c r="C224" t="s">
        <v>67</v>
      </c>
      <c r="D224" t="s">
        <v>336</v>
      </c>
      <c r="E224" t="s">
        <v>71</v>
      </c>
      <c r="F224" t="s">
        <v>336</v>
      </c>
      <c r="G224" t="s">
        <v>336</v>
      </c>
      <c r="H224" t="s">
        <v>339</v>
      </c>
      <c r="I224">
        <v>1</v>
      </c>
      <c r="J224">
        <v>0</v>
      </c>
      <c r="K224">
        <v>0</v>
      </c>
      <c r="L224">
        <v>33.5</v>
      </c>
      <c r="M224" t="s">
        <v>792</v>
      </c>
      <c r="P224">
        <v>2146</v>
      </c>
      <c r="Q224" t="s">
        <v>793</v>
      </c>
      <c r="R224" t="s">
        <v>211</v>
      </c>
      <c r="Y224" t="s">
        <v>44</v>
      </c>
    </row>
    <row r="225" spans="1:25" x14ac:dyDescent="0.25">
      <c r="A225" t="s">
        <v>49</v>
      </c>
      <c r="B225" t="s">
        <v>794</v>
      </c>
      <c r="C225" t="s">
        <v>67</v>
      </c>
      <c r="D225" t="s">
        <v>336</v>
      </c>
      <c r="E225" t="s">
        <v>337</v>
      </c>
      <c r="F225" t="s">
        <v>336</v>
      </c>
      <c r="G225" t="s">
        <v>338</v>
      </c>
      <c r="H225" t="s">
        <v>339</v>
      </c>
      <c r="I225">
        <v>1</v>
      </c>
      <c r="J225">
        <v>0</v>
      </c>
      <c r="K225">
        <v>0</v>
      </c>
      <c r="L225">
        <v>23.3</v>
      </c>
      <c r="M225" t="s">
        <v>795</v>
      </c>
      <c r="N225" t="s">
        <v>35</v>
      </c>
      <c r="O225" t="s">
        <v>36</v>
      </c>
      <c r="P225">
        <v>33134</v>
      </c>
      <c r="Q225" t="s">
        <v>37</v>
      </c>
      <c r="R225" t="s">
        <v>38</v>
      </c>
      <c r="S225" t="s">
        <v>796</v>
      </c>
      <c r="V225" t="s">
        <v>797</v>
      </c>
      <c r="Y225" t="s">
        <v>44</v>
      </c>
    </row>
    <row r="226" spans="1:25" x14ac:dyDescent="0.25">
      <c r="A226" t="s">
        <v>49</v>
      </c>
      <c r="B226" t="s">
        <v>798</v>
      </c>
      <c r="C226" t="s">
        <v>67</v>
      </c>
      <c r="D226" t="s">
        <v>336</v>
      </c>
      <c r="E226" t="s">
        <v>337</v>
      </c>
      <c r="F226" t="s">
        <v>336</v>
      </c>
      <c r="G226" t="s">
        <v>338</v>
      </c>
      <c r="H226" t="s">
        <v>339</v>
      </c>
      <c r="I226">
        <v>1</v>
      </c>
      <c r="J226">
        <v>0</v>
      </c>
      <c r="K226">
        <v>0</v>
      </c>
      <c r="L226">
        <v>25.4</v>
      </c>
      <c r="Y226" t="s">
        <v>44</v>
      </c>
    </row>
    <row r="227" spans="1:25" x14ac:dyDescent="0.25">
      <c r="A227" t="s">
        <v>49</v>
      </c>
      <c r="B227" t="s">
        <v>799</v>
      </c>
      <c r="C227" t="s">
        <v>67</v>
      </c>
      <c r="D227" t="s">
        <v>336</v>
      </c>
      <c r="E227" t="s">
        <v>379</v>
      </c>
      <c r="F227" t="s">
        <v>336</v>
      </c>
      <c r="G227" t="s">
        <v>380</v>
      </c>
      <c r="H227" t="s">
        <v>339</v>
      </c>
      <c r="I227">
        <v>1</v>
      </c>
      <c r="J227">
        <v>0</v>
      </c>
      <c r="K227">
        <v>0</v>
      </c>
      <c r="L227">
        <v>17.3</v>
      </c>
      <c r="M227" t="s">
        <v>800</v>
      </c>
      <c r="N227" t="s">
        <v>801</v>
      </c>
      <c r="O227" t="s">
        <v>802</v>
      </c>
      <c r="P227">
        <v>96732</v>
      </c>
      <c r="Q227" t="s">
        <v>37</v>
      </c>
      <c r="R227" t="s">
        <v>38</v>
      </c>
      <c r="Y227" t="s">
        <v>44</v>
      </c>
    </row>
    <row r="228" spans="1:25" x14ac:dyDescent="0.25">
      <c r="A228" t="s">
        <v>49</v>
      </c>
      <c r="B228" t="s">
        <v>803</v>
      </c>
      <c r="C228" t="s">
        <v>67</v>
      </c>
      <c r="D228" t="s">
        <v>336</v>
      </c>
      <c r="E228" t="s">
        <v>71</v>
      </c>
      <c r="F228" t="s">
        <v>336</v>
      </c>
      <c r="G228" t="s">
        <v>336</v>
      </c>
      <c r="H228" t="s">
        <v>339</v>
      </c>
      <c r="I228">
        <v>1</v>
      </c>
      <c r="J228">
        <v>0</v>
      </c>
      <c r="K228">
        <v>0</v>
      </c>
      <c r="L228">
        <v>29.8</v>
      </c>
      <c r="M228" t="s">
        <v>804</v>
      </c>
      <c r="N228" t="s">
        <v>805</v>
      </c>
      <c r="O228" t="s">
        <v>806</v>
      </c>
      <c r="P228" t="s">
        <v>807</v>
      </c>
      <c r="Q228" t="s">
        <v>37</v>
      </c>
      <c r="R228" t="s">
        <v>38</v>
      </c>
      <c r="S228" t="s">
        <v>808</v>
      </c>
      <c r="Y228" t="s">
        <v>44</v>
      </c>
    </row>
    <row r="229" spans="1:25" x14ac:dyDescent="0.25">
      <c r="A229" t="s">
        <v>49</v>
      </c>
      <c r="B229" t="s">
        <v>809</v>
      </c>
      <c r="C229" t="s">
        <v>67</v>
      </c>
      <c r="D229" t="s">
        <v>336</v>
      </c>
      <c r="E229" t="s">
        <v>379</v>
      </c>
      <c r="F229" t="s">
        <v>336</v>
      </c>
      <c r="G229" t="s">
        <v>380</v>
      </c>
      <c r="H229" t="s">
        <v>339</v>
      </c>
      <c r="I229">
        <v>1</v>
      </c>
      <c r="J229">
        <v>0</v>
      </c>
      <c r="K229">
        <v>0</v>
      </c>
      <c r="L229">
        <v>17.7</v>
      </c>
      <c r="M229" t="s">
        <v>810</v>
      </c>
      <c r="N229" t="s">
        <v>123</v>
      </c>
      <c r="O229" t="s">
        <v>124</v>
      </c>
      <c r="P229" t="s">
        <v>811</v>
      </c>
      <c r="Q229" t="s">
        <v>37</v>
      </c>
      <c r="R229" t="s">
        <v>38</v>
      </c>
      <c r="Y229" t="s">
        <v>44</v>
      </c>
    </row>
    <row r="230" spans="1:25" x14ac:dyDescent="0.25">
      <c r="A230" t="s">
        <v>49</v>
      </c>
      <c r="B230" t="s">
        <v>812</v>
      </c>
      <c r="C230" t="s">
        <v>67</v>
      </c>
      <c r="D230" t="s">
        <v>336</v>
      </c>
      <c r="E230" t="s">
        <v>337</v>
      </c>
      <c r="F230" t="s">
        <v>336</v>
      </c>
      <c r="G230" t="s">
        <v>338</v>
      </c>
      <c r="H230" t="s">
        <v>339</v>
      </c>
      <c r="I230">
        <v>1</v>
      </c>
      <c r="J230">
        <v>0</v>
      </c>
      <c r="K230">
        <v>0</v>
      </c>
      <c r="L230">
        <v>26.9</v>
      </c>
      <c r="M230" t="s">
        <v>676</v>
      </c>
      <c r="N230" t="s">
        <v>35</v>
      </c>
      <c r="O230" t="s">
        <v>36</v>
      </c>
      <c r="P230">
        <v>33069</v>
      </c>
      <c r="Q230" t="s">
        <v>37</v>
      </c>
      <c r="R230" t="s">
        <v>38</v>
      </c>
      <c r="Y230" t="s">
        <v>44</v>
      </c>
    </row>
    <row r="231" spans="1:25" x14ac:dyDescent="0.25">
      <c r="A231" t="s">
        <v>65</v>
      </c>
      <c r="B231" t="s">
        <v>813</v>
      </c>
      <c r="C231" t="s">
        <v>67</v>
      </c>
      <c r="D231" t="s">
        <v>336</v>
      </c>
      <c r="E231" t="s">
        <v>379</v>
      </c>
      <c r="F231" t="s">
        <v>336</v>
      </c>
      <c r="G231" t="s">
        <v>380</v>
      </c>
      <c r="I231">
        <v>5</v>
      </c>
      <c r="J231" t="s">
        <v>71</v>
      </c>
      <c r="K231" t="s">
        <v>71</v>
      </c>
      <c r="L231">
        <v>0</v>
      </c>
      <c r="M231" t="s">
        <v>814</v>
      </c>
      <c r="P231" t="s">
        <v>815</v>
      </c>
      <c r="Q231" t="s">
        <v>816</v>
      </c>
      <c r="R231" t="s">
        <v>238</v>
      </c>
      <c r="S231" t="s">
        <v>817</v>
      </c>
      <c r="U231" t="s">
        <v>818</v>
      </c>
      <c r="V231" t="s">
        <v>819</v>
      </c>
      <c r="W231">
        <v>1954</v>
      </c>
      <c r="X231" t="s">
        <v>78</v>
      </c>
      <c r="Y231" t="s">
        <v>44</v>
      </c>
    </row>
    <row r="232" spans="1:25" x14ac:dyDescent="0.25">
      <c r="A232" t="s">
        <v>49</v>
      </c>
      <c r="B232" t="s">
        <v>820</v>
      </c>
      <c r="C232" t="s">
        <v>67</v>
      </c>
      <c r="D232" t="s">
        <v>336</v>
      </c>
      <c r="E232" t="s">
        <v>337</v>
      </c>
      <c r="F232" t="s">
        <v>336</v>
      </c>
      <c r="G232" t="s">
        <v>338</v>
      </c>
      <c r="H232" t="s">
        <v>339</v>
      </c>
      <c r="I232">
        <v>1</v>
      </c>
      <c r="J232">
        <v>0</v>
      </c>
      <c r="K232">
        <v>0</v>
      </c>
      <c r="L232">
        <v>22.7</v>
      </c>
      <c r="Y232" t="s">
        <v>44</v>
      </c>
    </row>
    <row r="233" spans="1:25" x14ac:dyDescent="0.25">
      <c r="A233" t="s">
        <v>49</v>
      </c>
      <c r="B233" t="s">
        <v>821</v>
      </c>
      <c r="C233" t="s">
        <v>67</v>
      </c>
      <c r="D233" t="s">
        <v>336</v>
      </c>
      <c r="E233" t="s">
        <v>379</v>
      </c>
      <c r="F233" t="s">
        <v>336</v>
      </c>
      <c r="G233" t="s">
        <v>380</v>
      </c>
      <c r="H233" t="s">
        <v>339</v>
      </c>
      <c r="I233">
        <v>1</v>
      </c>
      <c r="J233">
        <v>0</v>
      </c>
      <c r="K233">
        <v>0</v>
      </c>
      <c r="L233">
        <v>17.3</v>
      </c>
      <c r="M233" t="s">
        <v>197</v>
      </c>
      <c r="N233" t="s">
        <v>197</v>
      </c>
      <c r="O233" t="s">
        <v>198</v>
      </c>
      <c r="P233">
        <v>10038</v>
      </c>
      <c r="Q233" t="s">
        <v>37</v>
      </c>
      <c r="R233" t="s">
        <v>38</v>
      </c>
      <c r="S233" t="s">
        <v>822</v>
      </c>
      <c r="V233" t="s">
        <v>823</v>
      </c>
      <c r="Y233" t="s">
        <v>44</v>
      </c>
    </row>
    <row r="234" spans="1:25" x14ac:dyDescent="0.25">
      <c r="A234" t="s">
        <v>49</v>
      </c>
      <c r="B234" t="s">
        <v>824</v>
      </c>
      <c r="C234" t="s">
        <v>67</v>
      </c>
      <c r="D234" t="s">
        <v>336</v>
      </c>
      <c r="E234" t="s">
        <v>337</v>
      </c>
      <c r="F234" t="s">
        <v>336</v>
      </c>
      <c r="G234" t="s">
        <v>338</v>
      </c>
      <c r="H234" t="s">
        <v>339</v>
      </c>
      <c r="I234">
        <v>1</v>
      </c>
      <c r="J234">
        <v>0</v>
      </c>
      <c r="K234">
        <v>0</v>
      </c>
      <c r="L234">
        <v>26.9</v>
      </c>
      <c r="M234" t="s">
        <v>825</v>
      </c>
      <c r="N234" t="s">
        <v>197</v>
      </c>
      <c r="O234" t="s">
        <v>198</v>
      </c>
      <c r="P234">
        <v>10504</v>
      </c>
      <c r="Q234" t="s">
        <v>37</v>
      </c>
      <c r="R234" t="s">
        <v>38</v>
      </c>
      <c r="Y234" t="s">
        <v>44</v>
      </c>
    </row>
    <row r="235" spans="1:25" x14ac:dyDescent="0.25">
      <c r="A235" t="s">
        <v>49</v>
      </c>
      <c r="B235" t="s">
        <v>826</v>
      </c>
      <c r="C235" t="s">
        <v>67</v>
      </c>
      <c r="D235" t="s">
        <v>336</v>
      </c>
      <c r="E235" t="s">
        <v>337</v>
      </c>
      <c r="F235" t="s">
        <v>336</v>
      </c>
      <c r="G235" t="s">
        <v>338</v>
      </c>
      <c r="H235" t="s">
        <v>339</v>
      </c>
      <c r="I235">
        <v>1</v>
      </c>
      <c r="J235">
        <v>0</v>
      </c>
      <c r="K235">
        <v>0</v>
      </c>
      <c r="L235">
        <v>21.2</v>
      </c>
      <c r="M235" t="s">
        <v>160</v>
      </c>
      <c r="N235" t="s">
        <v>123</v>
      </c>
      <c r="O235" t="s">
        <v>124</v>
      </c>
      <c r="P235" t="s">
        <v>827</v>
      </c>
      <c r="Q235" t="s">
        <v>37</v>
      </c>
      <c r="R235" t="s">
        <v>38</v>
      </c>
      <c r="S235" t="s">
        <v>828</v>
      </c>
      <c r="Y235" t="s">
        <v>44</v>
      </c>
    </row>
    <row r="236" spans="1:25" x14ac:dyDescent="0.25">
      <c r="A236" t="s">
        <v>49</v>
      </c>
      <c r="B236" t="s">
        <v>829</v>
      </c>
      <c r="C236" t="s">
        <v>67</v>
      </c>
      <c r="D236" t="s">
        <v>336</v>
      </c>
      <c r="E236" t="s">
        <v>337</v>
      </c>
      <c r="F236" t="s">
        <v>336</v>
      </c>
      <c r="G236" t="s">
        <v>338</v>
      </c>
      <c r="H236" t="s">
        <v>339</v>
      </c>
      <c r="I236">
        <v>1</v>
      </c>
      <c r="J236">
        <v>0</v>
      </c>
      <c r="K236">
        <v>0</v>
      </c>
      <c r="L236">
        <v>20.5</v>
      </c>
      <c r="M236" t="s">
        <v>830</v>
      </c>
      <c r="N236" t="s">
        <v>123</v>
      </c>
      <c r="O236" t="s">
        <v>124</v>
      </c>
      <c r="P236" t="s">
        <v>831</v>
      </c>
      <c r="Q236" t="s">
        <v>37</v>
      </c>
      <c r="R236" t="s">
        <v>38</v>
      </c>
      <c r="Y236" t="s">
        <v>44</v>
      </c>
    </row>
    <row r="237" spans="1:25" x14ac:dyDescent="0.25">
      <c r="A237" t="s">
        <v>49</v>
      </c>
      <c r="B237" t="s">
        <v>832</v>
      </c>
      <c r="C237" t="s">
        <v>67</v>
      </c>
      <c r="D237" t="s">
        <v>336</v>
      </c>
      <c r="E237" t="s">
        <v>337</v>
      </c>
      <c r="F237" t="s">
        <v>336</v>
      </c>
      <c r="G237" t="s">
        <v>338</v>
      </c>
      <c r="H237" t="s">
        <v>339</v>
      </c>
      <c r="I237">
        <v>1</v>
      </c>
      <c r="J237">
        <v>0</v>
      </c>
      <c r="K237">
        <v>0</v>
      </c>
      <c r="L237">
        <v>23.5</v>
      </c>
      <c r="M237" t="s">
        <v>127</v>
      </c>
      <c r="N237" t="s">
        <v>128</v>
      </c>
      <c r="O237" t="s">
        <v>129</v>
      </c>
      <c r="P237" t="s">
        <v>833</v>
      </c>
      <c r="Q237" t="s">
        <v>37</v>
      </c>
      <c r="R237" t="s">
        <v>38</v>
      </c>
      <c r="S237" t="s">
        <v>834</v>
      </c>
      <c r="Y237" t="s">
        <v>44</v>
      </c>
    </row>
    <row r="238" spans="1:25" x14ac:dyDescent="0.25">
      <c r="A238" t="s">
        <v>49</v>
      </c>
      <c r="B238" t="s">
        <v>835</v>
      </c>
      <c r="C238" t="s">
        <v>67</v>
      </c>
      <c r="D238" t="s">
        <v>336</v>
      </c>
      <c r="E238" t="s">
        <v>337</v>
      </c>
      <c r="F238" t="s">
        <v>336</v>
      </c>
      <c r="G238" t="s">
        <v>338</v>
      </c>
      <c r="H238" t="s">
        <v>339</v>
      </c>
      <c r="I238">
        <v>1</v>
      </c>
      <c r="J238">
        <v>0</v>
      </c>
      <c r="K238">
        <v>0</v>
      </c>
      <c r="L238">
        <v>27.1</v>
      </c>
      <c r="M238" t="s">
        <v>836</v>
      </c>
      <c r="N238" t="s">
        <v>123</v>
      </c>
      <c r="O238" t="s">
        <v>124</v>
      </c>
      <c r="P238" t="s">
        <v>837</v>
      </c>
      <c r="Q238" t="s">
        <v>37</v>
      </c>
      <c r="R238" t="s">
        <v>38</v>
      </c>
      <c r="Y238" t="s">
        <v>44</v>
      </c>
    </row>
    <row r="239" spans="1:25" x14ac:dyDescent="0.25">
      <c r="A239" t="s">
        <v>49</v>
      </c>
      <c r="B239" t="s">
        <v>838</v>
      </c>
      <c r="C239" t="s">
        <v>67</v>
      </c>
      <c r="D239" t="s">
        <v>336</v>
      </c>
      <c r="E239" t="s">
        <v>71</v>
      </c>
      <c r="F239" t="s">
        <v>336</v>
      </c>
      <c r="G239" t="s">
        <v>336</v>
      </c>
      <c r="H239" t="s">
        <v>339</v>
      </c>
      <c r="I239">
        <v>1</v>
      </c>
      <c r="J239">
        <v>0</v>
      </c>
      <c r="K239">
        <v>0</v>
      </c>
      <c r="L239">
        <v>31.4</v>
      </c>
      <c r="M239" t="s">
        <v>839</v>
      </c>
      <c r="N239" t="s">
        <v>530</v>
      </c>
      <c r="O239" t="s">
        <v>531</v>
      </c>
      <c r="P239" t="s">
        <v>840</v>
      </c>
      <c r="Q239" t="s">
        <v>37</v>
      </c>
      <c r="R239" t="s">
        <v>38</v>
      </c>
      <c r="S239" t="s">
        <v>841</v>
      </c>
      <c r="V239" t="s">
        <v>842</v>
      </c>
      <c r="Y239" t="s">
        <v>44</v>
      </c>
    </row>
    <row r="240" spans="1:25" x14ac:dyDescent="0.25">
      <c r="A240" t="s">
        <v>49</v>
      </c>
      <c r="B240" t="s">
        <v>843</v>
      </c>
      <c r="C240" t="s">
        <v>67</v>
      </c>
      <c r="D240" t="s">
        <v>336</v>
      </c>
      <c r="E240" t="s">
        <v>337</v>
      </c>
      <c r="F240" t="s">
        <v>336</v>
      </c>
      <c r="G240" t="s">
        <v>338</v>
      </c>
      <c r="H240" t="s">
        <v>339</v>
      </c>
      <c r="I240">
        <v>1</v>
      </c>
      <c r="J240">
        <v>0</v>
      </c>
      <c r="K240">
        <v>0</v>
      </c>
      <c r="L240">
        <v>19.8</v>
      </c>
      <c r="M240" t="s">
        <v>844</v>
      </c>
      <c r="N240" t="s">
        <v>351</v>
      </c>
      <c r="O240" t="s">
        <v>352</v>
      </c>
      <c r="P240" t="s">
        <v>845</v>
      </c>
      <c r="Q240" t="s">
        <v>37</v>
      </c>
      <c r="R240" t="s">
        <v>38</v>
      </c>
      <c r="Y240" t="s">
        <v>44</v>
      </c>
    </row>
    <row r="241" spans="1:25" x14ac:dyDescent="0.25">
      <c r="A241" t="s">
        <v>49</v>
      </c>
      <c r="B241" t="s">
        <v>846</v>
      </c>
      <c r="C241" t="s">
        <v>67</v>
      </c>
      <c r="D241" t="s">
        <v>336</v>
      </c>
      <c r="E241" t="s">
        <v>337</v>
      </c>
      <c r="F241" t="s">
        <v>336</v>
      </c>
      <c r="G241" t="s">
        <v>338</v>
      </c>
      <c r="H241" t="s">
        <v>339</v>
      </c>
      <c r="I241">
        <v>1</v>
      </c>
      <c r="J241">
        <v>0</v>
      </c>
      <c r="K241">
        <v>0</v>
      </c>
      <c r="L241">
        <v>22.5</v>
      </c>
      <c r="M241" t="s">
        <v>847</v>
      </c>
      <c r="N241" t="s">
        <v>581</v>
      </c>
      <c r="O241" t="s">
        <v>582</v>
      </c>
      <c r="P241">
        <v>36079</v>
      </c>
      <c r="Q241" t="s">
        <v>37</v>
      </c>
      <c r="R241" t="s">
        <v>38</v>
      </c>
      <c r="S241" t="s">
        <v>848</v>
      </c>
      <c r="V241" t="s">
        <v>849</v>
      </c>
      <c r="Y241" t="s">
        <v>44</v>
      </c>
    </row>
    <row r="242" spans="1:25" x14ac:dyDescent="0.25">
      <c r="A242" t="s">
        <v>49</v>
      </c>
      <c r="B242" t="s">
        <v>850</v>
      </c>
      <c r="C242" t="s">
        <v>67</v>
      </c>
      <c r="D242" t="s">
        <v>336</v>
      </c>
      <c r="E242" t="s">
        <v>343</v>
      </c>
      <c r="F242" t="s">
        <v>336</v>
      </c>
      <c r="G242" t="s">
        <v>344</v>
      </c>
      <c r="H242" t="s">
        <v>339</v>
      </c>
      <c r="I242">
        <v>1</v>
      </c>
      <c r="J242">
        <v>0</v>
      </c>
      <c r="K242">
        <v>0</v>
      </c>
      <c r="L242">
        <v>14.4</v>
      </c>
      <c r="M242" t="s">
        <v>795</v>
      </c>
      <c r="N242" t="s">
        <v>35</v>
      </c>
      <c r="O242" t="s">
        <v>36</v>
      </c>
      <c r="P242" t="s">
        <v>851</v>
      </c>
      <c r="Q242" t="s">
        <v>37</v>
      </c>
      <c r="R242" t="s">
        <v>38</v>
      </c>
      <c r="Y242" t="s">
        <v>44</v>
      </c>
    </row>
    <row r="243" spans="1:25" x14ac:dyDescent="0.25">
      <c r="A243" t="s">
        <v>26</v>
      </c>
      <c r="B243" t="s">
        <v>852</v>
      </c>
      <c r="C243" t="s">
        <v>67</v>
      </c>
      <c r="D243" t="s">
        <v>336</v>
      </c>
      <c r="E243" t="s">
        <v>337</v>
      </c>
      <c r="F243" t="s">
        <v>336</v>
      </c>
      <c r="G243" t="s">
        <v>338</v>
      </c>
      <c r="H243" t="s">
        <v>339</v>
      </c>
      <c r="I243">
        <v>1</v>
      </c>
      <c r="J243">
        <v>0</v>
      </c>
      <c r="K243">
        <v>0</v>
      </c>
      <c r="L243">
        <v>27.7</v>
      </c>
      <c r="M243" t="s">
        <v>853</v>
      </c>
      <c r="N243" t="s">
        <v>123</v>
      </c>
      <c r="O243" t="s">
        <v>124</v>
      </c>
      <c r="P243">
        <v>94621</v>
      </c>
      <c r="Q243" t="s">
        <v>37</v>
      </c>
      <c r="R243" t="s">
        <v>38</v>
      </c>
      <c r="S243" t="s">
        <v>854</v>
      </c>
      <c r="T243" t="s">
        <v>855</v>
      </c>
      <c r="U243" t="s">
        <v>856</v>
      </c>
      <c r="V243" t="s">
        <v>857</v>
      </c>
      <c r="W243">
        <v>1946</v>
      </c>
      <c r="X243" t="s">
        <v>858</v>
      </c>
      <c r="Y243" t="s">
        <v>44</v>
      </c>
    </row>
    <row r="244" spans="1:25" x14ac:dyDescent="0.25">
      <c r="A244" t="s">
        <v>49</v>
      </c>
      <c r="B244" t="s">
        <v>859</v>
      </c>
      <c r="C244" t="s">
        <v>67</v>
      </c>
      <c r="D244" t="s">
        <v>336</v>
      </c>
      <c r="E244" t="s">
        <v>337</v>
      </c>
      <c r="F244" t="s">
        <v>336</v>
      </c>
      <c r="G244" t="s">
        <v>338</v>
      </c>
      <c r="H244" t="s">
        <v>339</v>
      </c>
      <c r="I244">
        <v>1</v>
      </c>
      <c r="J244">
        <v>0</v>
      </c>
      <c r="K244">
        <v>0</v>
      </c>
      <c r="L244">
        <v>26.7</v>
      </c>
      <c r="M244" t="s">
        <v>860</v>
      </c>
      <c r="P244">
        <v>3434</v>
      </c>
      <c r="Q244" t="s">
        <v>861</v>
      </c>
      <c r="R244" t="s">
        <v>238</v>
      </c>
      <c r="S244" t="s">
        <v>862</v>
      </c>
      <c r="T244" t="s">
        <v>863</v>
      </c>
      <c r="V244" t="s">
        <v>864</v>
      </c>
      <c r="Y244" t="s">
        <v>44</v>
      </c>
    </row>
    <row r="245" spans="1:25" x14ac:dyDescent="0.25">
      <c r="A245" t="s">
        <v>49</v>
      </c>
      <c r="B245" t="s">
        <v>865</v>
      </c>
      <c r="C245" t="s">
        <v>67</v>
      </c>
      <c r="D245" t="s">
        <v>336</v>
      </c>
      <c r="E245" t="s">
        <v>337</v>
      </c>
      <c r="F245" t="s">
        <v>336</v>
      </c>
      <c r="G245" t="s">
        <v>338</v>
      </c>
      <c r="H245" t="s">
        <v>339</v>
      </c>
      <c r="I245">
        <v>1</v>
      </c>
      <c r="J245">
        <v>0</v>
      </c>
      <c r="K245">
        <v>0</v>
      </c>
      <c r="L245">
        <v>24.9</v>
      </c>
      <c r="M245" t="s">
        <v>472</v>
      </c>
      <c r="O245" t="s">
        <v>866</v>
      </c>
      <c r="P245">
        <v>90024</v>
      </c>
      <c r="Q245" t="s">
        <v>37</v>
      </c>
      <c r="R245" t="s">
        <v>38</v>
      </c>
      <c r="S245" t="s">
        <v>867</v>
      </c>
      <c r="Y245" t="s">
        <v>44</v>
      </c>
    </row>
    <row r="246" spans="1:25" x14ac:dyDescent="0.25">
      <c r="A246" t="s">
        <v>49</v>
      </c>
      <c r="B246" t="s">
        <v>868</v>
      </c>
      <c r="C246" t="s">
        <v>67</v>
      </c>
      <c r="D246" t="s">
        <v>336</v>
      </c>
      <c r="E246" t="s">
        <v>337</v>
      </c>
      <c r="F246" t="s">
        <v>336</v>
      </c>
      <c r="G246" t="s">
        <v>338</v>
      </c>
      <c r="H246" t="s">
        <v>339</v>
      </c>
      <c r="I246">
        <v>1</v>
      </c>
      <c r="J246">
        <v>0</v>
      </c>
      <c r="K246">
        <v>0</v>
      </c>
      <c r="L246">
        <v>18.7</v>
      </c>
      <c r="M246" t="s">
        <v>650</v>
      </c>
      <c r="N246" t="s">
        <v>869</v>
      </c>
      <c r="O246" t="s">
        <v>870</v>
      </c>
      <c r="P246">
        <v>802</v>
      </c>
      <c r="Q246" t="s">
        <v>37</v>
      </c>
      <c r="R246" t="s">
        <v>38</v>
      </c>
      <c r="Y246" t="s">
        <v>44</v>
      </c>
    </row>
    <row r="247" spans="1:25" x14ac:dyDescent="0.25">
      <c r="A247" t="s">
        <v>49</v>
      </c>
      <c r="B247" t="s">
        <v>871</v>
      </c>
      <c r="C247" t="s">
        <v>67</v>
      </c>
      <c r="D247" t="s">
        <v>336</v>
      </c>
      <c r="E247" t="s">
        <v>337</v>
      </c>
      <c r="F247" t="s">
        <v>336</v>
      </c>
      <c r="G247" t="s">
        <v>338</v>
      </c>
      <c r="H247" t="s">
        <v>339</v>
      </c>
      <c r="I247">
        <v>1</v>
      </c>
      <c r="J247">
        <v>0</v>
      </c>
      <c r="K247">
        <v>0</v>
      </c>
      <c r="L247">
        <v>20.7</v>
      </c>
      <c r="M247" t="s">
        <v>872</v>
      </c>
      <c r="N247" t="s">
        <v>873</v>
      </c>
      <c r="O247" t="s">
        <v>874</v>
      </c>
      <c r="P247" t="s">
        <v>875</v>
      </c>
      <c r="Q247" t="s">
        <v>37</v>
      </c>
      <c r="R247" t="s">
        <v>38</v>
      </c>
      <c r="S247" t="s">
        <v>876</v>
      </c>
      <c r="T247" t="s">
        <v>877</v>
      </c>
      <c r="V247" t="s">
        <v>878</v>
      </c>
      <c r="Y247" t="s">
        <v>44</v>
      </c>
    </row>
    <row r="248" spans="1:25" x14ac:dyDescent="0.25">
      <c r="A248" t="s">
        <v>26</v>
      </c>
      <c r="B248" t="s">
        <v>879</v>
      </c>
      <c r="C248" t="s">
        <v>67</v>
      </c>
      <c r="D248" t="s">
        <v>336</v>
      </c>
      <c r="E248" t="s">
        <v>71</v>
      </c>
      <c r="F248" t="s">
        <v>336</v>
      </c>
      <c r="G248" t="s">
        <v>336</v>
      </c>
      <c r="H248" t="s">
        <v>339</v>
      </c>
      <c r="I248">
        <v>2</v>
      </c>
      <c r="J248">
        <v>0</v>
      </c>
      <c r="K248">
        <v>0</v>
      </c>
      <c r="L248">
        <v>31.7</v>
      </c>
      <c r="M248" t="s">
        <v>880</v>
      </c>
      <c r="N248" t="s">
        <v>881</v>
      </c>
      <c r="O248" t="s">
        <v>882</v>
      </c>
      <c r="P248">
        <v>37167</v>
      </c>
      <c r="Q248" t="s">
        <v>37</v>
      </c>
      <c r="R248" t="s">
        <v>38</v>
      </c>
      <c r="S248" t="s">
        <v>883</v>
      </c>
      <c r="U248" t="s">
        <v>884</v>
      </c>
      <c r="V248" t="s">
        <v>885</v>
      </c>
      <c r="X248" t="s">
        <v>443</v>
      </c>
      <c r="Y248" t="s">
        <v>44</v>
      </c>
    </row>
    <row r="249" spans="1:25" x14ac:dyDescent="0.25">
      <c r="A249" t="s">
        <v>49</v>
      </c>
      <c r="B249" t="s">
        <v>886</v>
      </c>
      <c r="C249" t="s">
        <v>67</v>
      </c>
      <c r="D249" t="s">
        <v>336</v>
      </c>
      <c r="E249" t="s">
        <v>337</v>
      </c>
      <c r="F249" t="s">
        <v>336</v>
      </c>
      <c r="G249" t="s">
        <v>338</v>
      </c>
      <c r="H249" t="s">
        <v>339</v>
      </c>
      <c r="I249">
        <v>3</v>
      </c>
      <c r="J249">
        <v>0</v>
      </c>
      <c r="K249">
        <v>0</v>
      </c>
      <c r="L249">
        <v>24.2</v>
      </c>
      <c r="M249" t="s">
        <v>667</v>
      </c>
      <c r="N249" t="s">
        <v>255</v>
      </c>
      <c r="O249" t="s">
        <v>256</v>
      </c>
      <c r="P249" t="s">
        <v>887</v>
      </c>
      <c r="Q249" t="s">
        <v>37</v>
      </c>
      <c r="R249" t="s">
        <v>38</v>
      </c>
      <c r="V249" t="s">
        <v>888</v>
      </c>
      <c r="Y249" t="s">
        <v>44</v>
      </c>
    </row>
    <row r="250" spans="1:25" x14ac:dyDescent="0.25">
      <c r="A250" t="s">
        <v>49</v>
      </c>
      <c r="B250" t="s">
        <v>889</v>
      </c>
      <c r="C250" t="s">
        <v>67</v>
      </c>
      <c r="D250" t="s">
        <v>336</v>
      </c>
      <c r="E250" t="s">
        <v>71</v>
      </c>
      <c r="F250" t="s">
        <v>336</v>
      </c>
      <c r="G250" t="s">
        <v>336</v>
      </c>
      <c r="H250" t="s">
        <v>339</v>
      </c>
      <c r="I250">
        <v>1</v>
      </c>
      <c r="J250">
        <v>0</v>
      </c>
      <c r="K250">
        <v>0</v>
      </c>
      <c r="L250">
        <v>30.1</v>
      </c>
      <c r="M250" t="s">
        <v>890</v>
      </c>
      <c r="N250" t="s">
        <v>228</v>
      </c>
      <c r="O250" t="s">
        <v>229</v>
      </c>
      <c r="P250" t="s">
        <v>891</v>
      </c>
      <c r="Q250" t="s">
        <v>37</v>
      </c>
      <c r="R250" t="s">
        <v>38</v>
      </c>
      <c r="Y250" t="s">
        <v>44</v>
      </c>
    </row>
    <row r="251" spans="1:25" x14ac:dyDescent="0.25">
      <c r="A251" t="s">
        <v>49</v>
      </c>
      <c r="B251" t="s">
        <v>892</v>
      </c>
      <c r="C251" t="s">
        <v>67</v>
      </c>
      <c r="D251" t="s">
        <v>336</v>
      </c>
      <c r="E251" t="s">
        <v>337</v>
      </c>
      <c r="F251" t="s">
        <v>336</v>
      </c>
      <c r="G251" t="s">
        <v>338</v>
      </c>
      <c r="H251" t="s">
        <v>339</v>
      </c>
      <c r="I251">
        <v>1</v>
      </c>
      <c r="J251">
        <v>0</v>
      </c>
      <c r="K251">
        <v>0</v>
      </c>
      <c r="L251">
        <v>21</v>
      </c>
      <c r="M251" t="s">
        <v>264</v>
      </c>
      <c r="N251" t="s">
        <v>123</v>
      </c>
      <c r="O251" t="s">
        <v>124</v>
      </c>
      <c r="P251">
        <v>90210</v>
      </c>
      <c r="Q251" t="s">
        <v>37</v>
      </c>
      <c r="R251" t="s">
        <v>38</v>
      </c>
      <c r="Y251" t="s">
        <v>44</v>
      </c>
    </row>
    <row r="252" spans="1:25" x14ac:dyDescent="0.25">
      <c r="A252" t="s">
        <v>49</v>
      </c>
      <c r="B252" t="s">
        <v>893</v>
      </c>
      <c r="C252" t="s">
        <v>67</v>
      </c>
      <c r="D252" t="s">
        <v>336</v>
      </c>
      <c r="E252" t="s">
        <v>71</v>
      </c>
      <c r="F252" t="s">
        <v>336</v>
      </c>
      <c r="G252" t="s">
        <v>336</v>
      </c>
      <c r="H252" t="s">
        <v>339</v>
      </c>
      <c r="I252">
        <v>1</v>
      </c>
      <c r="J252">
        <v>0</v>
      </c>
      <c r="K252">
        <v>0</v>
      </c>
      <c r="L252">
        <v>30.3</v>
      </c>
      <c r="M252" t="s">
        <v>894</v>
      </c>
      <c r="N252" t="s">
        <v>115</v>
      </c>
      <c r="O252" t="s">
        <v>116</v>
      </c>
      <c r="P252" t="s">
        <v>895</v>
      </c>
      <c r="Q252" t="s">
        <v>37</v>
      </c>
      <c r="R252" t="s">
        <v>38</v>
      </c>
      <c r="Y252" t="s">
        <v>44</v>
      </c>
    </row>
    <row r="253" spans="1:25" x14ac:dyDescent="0.25">
      <c r="A253" t="s">
        <v>49</v>
      </c>
      <c r="B253" t="s">
        <v>896</v>
      </c>
      <c r="C253" t="s">
        <v>67</v>
      </c>
      <c r="D253" t="s">
        <v>336</v>
      </c>
      <c r="E253" t="s">
        <v>337</v>
      </c>
      <c r="F253" t="s">
        <v>336</v>
      </c>
      <c r="G253" t="s">
        <v>338</v>
      </c>
      <c r="H253" t="s">
        <v>339</v>
      </c>
      <c r="I253">
        <v>1</v>
      </c>
      <c r="J253">
        <v>0</v>
      </c>
      <c r="K253">
        <v>0</v>
      </c>
      <c r="L253">
        <v>24.7</v>
      </c>
      <c r="M253" t="s">
        <v>897</v>
      </c>
      <c r="O253" t="s">
        <v>661</v>
      </c>
      <c r="P253">
        <v>90212</v>
      </c>
      <c r="Q253" t="s">
        <v>37</v>
      </c>
      <c r="R253" t="s">
        <v>38</v>
      </c>
      <c r="Y253" t="s">
        <v>44</v>
      </c>
    </row>
    <row r="254" spans="1:25" x14ac:dyDescent="0.25">
      <c r="A254" t="s">
        <v>49</v>
      </c>
      <c r="B254" t="s">
        <v>898</v>
      </c>
      <c r="C254" t="s">
        <v>67</v>
      </c>
      <c r="D254" t="s">
        <v>336</v>
      </c>
      <c r="E254" t="s">
        <v>337</v>
      </c>
      <c r="F254" t="s">
        <v>336</v>
      </c>
      <c r="G254" t="s">
        <v>338</v>
      </c>
      <c r="H254" t="s">
        <v>339</v>
      </c>
      <c r="I254">
        <v>2</v>
      </c>
      <c r="J254">
        <v>0</v>
      </c>
      <c r="K254">
        <v>0</v>
      </c>
      <c r="L254">
        <v>25</v>
      </c>
      <c r="M254" t="s">
        <v>329</v>
      </c>
      <c r="N254" t="s">
        <v>123</v>
      </c>
      <c r="O254" t="s">
        <v>124</v>
      </c>
      <c r="P254" t="s">
        <v>899</v>
      </c>
      <c r="Q254" t="s">
        <v>37</v>
      </c>
      <c r="R254" t="s">
        <v>38</v>
      </c>
      <c r="V254" t="s">
        <v>900</v>
      </c>
      <c r="Y254" t="s">
        <v>44</v>
      </c>
    </row>
    <row r="255" spans="1:25" x14ac:dyDescent="0.25">
      <c r="A255" t="s">
        <v>49</v>
      </c>
      <c r="B255" t="s">
        <v>901</v>
      </c>
      <c r="C255" t="s">
        <v>67</v>
      </c>
      <c r="D255" t="s">
        <v>336</v>
      </c>
      <c r="E255" t="s">
        <v>337</v>
      </c>
      <c r="F255" t="s">
        <v>336</v>
      </c>
      <c r="G255" t="s">
        <v>338</v>
      </c>
      <c r="H255" t="s">
        <v>339</v>
      </c>
      <c r="I255">
        <v>1</v>
      </c>
      <c r="J255">
        <v>0</v>
      </c>
      <c r="K255">
        <v>0</v>
      </c>
      <c r="L255">
        <v>26.8</v>
      </c>
      <c r="M255" t="s">
        <v>902</v>
      </c>
      <c r="N255" t="s">
        <v>115</v>
      </c>
      <c r="O255" t="s">
        <v>116</v>
      </c>
      <c r="P255" t="s">
        <v>903</v>
      </c>
      <c r="Q255" t="s">
        <v>37</v>
      </c>
      <c r="R255" t="s">
        <v>38</v>
      </c>
      <c r="Y255" t="s">
        <v>44</v>
      </c>
    </row>
    <row r="256" spans="1:25" x14ac:dyDescent="0.25">
      <c r="A256" t="s">
        <v>49</v>
      </c>
      <c r="B256" t="s">
        <v>904</v>
      </c>
      <c r="C256" t="s">
        <v>67</v>
      </c>
      <c r="D256" t="s">
        <v>336</v>
      </c>
      <c r="E256" t="s">
        <v>337</v>
      </c>
      <c r="F256" t="s">
        <v>336</v>
      </c>
      <c r="G256" t="s">
        <v>338</v>
      </c>
      <c r="H256" t="s">
        <v>339</v>
      </c>
      <c r="I256">
        <v>1</v>
      </c>
      <c r="J256">
        <v>0</v>
      </c>
      <c r="K256">
        <v>0</v>
      </c>
      <c r="L256">
        <v>22.2</v>
      </c>
      <c r="M256" t="s">
        <v>905</v>
      </c>
      <c r="O256" t="s">
        <v>906</v>
      </c>
      <c r="P256">
        <v>55428</v>
      </c>
      <c r="Q256" t="s">
        <v>37</v>
      </c>
      <c r="R256" t="s">
        <v>38</v>
      </c>
      <c r="Y256" t="s">
        <v>44</v>
      </c>
    </row>
    <row r="257" spans="1:25" x14ac:dyDescent="0.25">
      <c r="A257" t="s">
        <v>49</v>
      </c>
      <c r="B257" t="s">
        <v>907</v>
      </c>
      <c r="C257" t="s">
        <v>67</v>
      </c>
      <c r="D257" t="s">
        <v>336</v>
      </c>
      <c r="E257" t="s">
        <v>337</v>
      </c>
      <c r="F257" t="s">
        <v>336</v>
      </c>
      <c r="G257" t="s">
        <v>338</v>
      </c>
      <c r="H257" t="s">
        <v>339</v>
      </c>
      <c r="I257">
        <v>1</v>
      </c>
      <c r="J257">
        <v>0</v>
      </c>
      <c r="K257">
        <v>0</v>
      </c>
      <c r="L257">
        <v>20.2</v>
      </c>
      <c r="M257" t="s">
        <v>908</v>
      </c>
      <c r="N257" t="s">
        <v>530</v>
      </c>
      <c r="O257" t="s">
        <v>531</v>
      </c>
      <c r="P257" t="s">
        <v>909</v>
      </c>
      <c r="Q257" t="s">
        <v>37</v>
      </c>
      <c r="R257" t="s">
        <v>38</v>
      </c>
      <c r="Y257" t="s">
        <v>44</v>
      </c>
    </row>
    <row r="258" spans="1:25" x14ac:dyDescent="0.25">
      <c r="A258" t="s">
        <v>49</v>
      </c>
      <c r="B258" t="s">
        <v>910</v>
      </c>
      <c r="C258" t="s">
        <v>67</v>
      </c>
      <c r="D258" t="s">
        <v>336</v>
      </c>
      <c r="E258" t="s">
        <v>71</v>
      </c>
      <c r="F258" t="s">
        <v>336</v>
      </c>
      <c r="G258" t="s">
        <v>336</v>
      </c>
      <c r="H258" t="s">
        <v>339</v>
      </c>
      <c r="I258">
        <v>1</v>
      </c>
      <c r="J258">
        <v>0</v>
      </c>
      <c r="K258">
        <v>0</v>
      </c>
      <c r="L258">
        <v>31.2</v>
      </c>
      <c r="M258" t="s">
        <v>127</v>
      </c>
      <c r="O258" t="s">
        <v>911</v>
      </c>
      <c r="P258" t="s">
        <v>912</v>
      </c>
      <c r="Q258" t="s">
        <v>37</v>
      </c>
      <c r="R258" t="s">
        <v>38</v>
      </c>
      <c r="S258" t="s">
        <v>913</v>
      </c>
      <c r="T258" t="s">
        <v>914</v>
      </c>
      <c r="Y258" t="s">
        <v>44</v>
      </c>
    </row>
    <row r="259" spans="1:25" x14ac:dyDescent="0.25">
      <c r="A259" t="s">
        <v>49</v>
      </c>
      <c r="B259" t="s">
        <v>915</v>
      </c>
      <c r="C259" t="s">
        <v>67</v>
      </c>
      <c r="D259" t="s">
        <v>336</v>
      </c>
      <c r="E259" t="s">
        <v>379</v>
      </c>
      <c r="F259" t="s">
        <v>336</v>
      </c>
      <c r="G259" t="s">
        <v>380</v>
      </c>
      <c r="H259" t="s">
        <v>339</v>
      </c>
      <c r="I259">
        <v>1</v>
      </c>
      <c r="J259">
        <v>0</v>
      </c>
      <c r="K259">
        <v>0</v>
      </c>
      <c r="L259">
        <v>18.5</v>
      </c>
      <c r="M259" t="s">
        <v>193</v>
      </c>
      <c r="N259" t="s">
        <v>182</v>
      </c>
      <c r="O259" t="s">
        <v>183</v>
      </c>
      <c r="Q259" t="s">
        <v>37</v>
      </c>
      <c r="R259" t="s">
        <v>38</v>
      </c>
      <c r="Y259" t="s">
        <v>44</v>
      </c>
    </row>
    <row r="260" spans="1:25" x14ac:dyDescent="0.25">
      <c r="A260" t="s">
        <v>26</v>
      </c>
      <c r="B260" t="s">
        <v>916</v>
      </c>
      <c r="C260" t="s">
        <v>67</v>
      </c>
      <c r="D260" t="s">
        <v>336</v>
      </c>
      <c r="E260" t="s">
        <v>337</v>
      </c>
      <c r="F260" t="s">
        <v>336</v>
      </c>
      <c r="G260" t="s">
        <v>338</v>
      </c>
      <c r="H260" t="s">
        <v>339</v>
      </c>
      <c r="I260">
        <v>1</v>
      </c>
      <c r="J260">
        <v>0</v>
      </c>
      <c r="K260">
        <v>0</v>
      </c>
      <c r="L260">
        <v>20</v>
      </c>
      <c r="M260" t="s">
        <v>917</v>
      </c>
      <c r="N260" t="s">
        <v>135</v>
      </c>
      <c r="O260" t="s">
        <v>136</v>
      </c>
      <c r="P260">
        <v>1201</v>
      </c>
      <c r="Q260" t="s">
        <v>37</v>
      </c>
      <c r="R260" t="s">
        <v>38</v>
      </c>
      <c r="S260" t="s">
        <v>918</v>
      </c>
      <c r="T260" t="s">
        <v>919</v>
      </c>
      <c r="U260" t="s">
        <v>920</v>
      </c>
      <c r="V260" t="s">
        <v>921</v>
      </c>
      <c r="W260">
        <v>1980</v>
      </c>
      <c r="X260" t="s">
        <v>922</v>
      </c>
      <c r="Y260" t="s">
        <v>44</v>
      </c>
    </row>
    <row r="261" spans="1:25" x14ac:dyDescent="0.25">
      <c r="A261" t="s">
        <v>49</v>
      </c>
      <c r="B261" t="s">
        <v>923</v>
      </c>
      <c r="C261" t="s">
        <v>67</v>
      </c>
      <c r="D261" t="s">
        <v>336</v>
      </c>
      <c r="E261" t="s">
        <v>71</v>
      </c>
      <c r="F261" t="s">
        <v>336</v>
      </c>
      <c r="G261" t="s">
        <v>336</v>
      </c>
      <c r="H261" t="s">
        <v>339</v>
      </c>
      <c r="I261">
        <v>1</v>
      </c>
      <c r="J261">
        <v>0</v>
      </c>
      <c r="K261">
        <v>0</v>
      </c>
      <c r="L261">
        <v>31.3</v>
      </c>
      <c r="M261" t="s">
        <v>580</v>
      </c>
      <c r="N261" t="s">
        <v>115</v>
      </c>
      <c r="O261" t="s">
        <v>116</v>
      </c>
      <c r="P261" t="s">
        <v>924</v>
      </c>
      <c r="Q261" t="s">
        <v>37</v>
      </c>
      <c r="R261" t="s">
        <v>38</v>
      </c>
      <c r="Y261" t="s">
        <v>44</v>
      </c>
    </row>
    <row r="262" spans="1:25" x14ac:dyDescent="0.25">
      <c r="A262" t="s">
        <v>49</v>
      </c>
      <c r="B262" t="s">
        <v>925</v>
      </c>
      <c r="C262" t="s">
        <v>67</v>
      </c>
      <c r="D262" t="s">
        <v>336</v>
      </c>
      <c r="E262" t="s">
        <v>379</v>
      </c>
      <c r="F262" t="s">
        <v>336</v>
      </c>
      <c r="G262" t="s">
        <v>380</v>
      </c>
      <c r="H262" t="s">
        <v>339</v>
      </c>
      <c r="I262">
        <v>1</v>
      </c>
      <c r="J262">
        <v>0</v>
      </c>
      <c r="K262">
        <v>0</v>
      </c>
      <c r="L262">
        <v>18.600000000000001</v>
      </c>
      <c r="M262" t="s">
        <v>926</v>
      </c>
      <c r="N262" t="s">
        <v>35</v>
      </c>
      <c r="O262" t="s">
        <v>36</v>
      </c>
      <c r="P262" t="s">
        <v>927</v>
      </c>
      <c r="Q262" t="s">
        <v>37</v>
      </c>
      <c r="R262" t="s">
        <v>38</v>
      </c>
      <c r="Y262" t="s">
        <v>44</v>
      </c>
    </row>
    <row r="263" spans="1:25" x14ac:dyDescent="0.25">
      <c r="A263" t="s">
        <v>49</v>
      </c>
      <c r="B263" t="s">
        <v>928</v>
      </c>
      <c r="C263" t="s">
        <v>67</v>
      </c>
      <c r="D263" t="s">
        <v>336</v>
      </c>
      <c r="E263" t="s">
        <v>337</v>
      </c>
      <c r="F263" t="s">
        <v>336</v>
      </c>
      <c r="G263" t="s">
        <v>338</v>
      </c>
      <c r="H263" t="s">
        <v>339</v>
      </c>
      <c r="I263">
        <v>1</v>
      </c>
      <c r="J263">
        <v>0</v>
      </c>
      <c r="K263">
        <v>0</v>
      </c>
      <c r="L263">
        <v>21.3</v>
      </c>
      <c r="M263" t="s">
        <v>476</v>
      </c>
      <c r="N263" t="s">
        <v>35</v>
      </c>
      <c r="O263" t="s">
        <v>36</v>
      </c>
      <c r="P263">
        <v>33316</v>
      </c>
      <c r="Q263" t="s">
        <v>37</v>
      </c>
      <c r="R263" t="s">
        <v>38</v>
      </c>
      <c r="Y263" t="s">
        <v>44</v>
      </c>
    </row>
    <row r="264" spans="1:25" x14ac:dyDescent="0.25">
      <c r="A264" t="s">
        <v>49</v>
      </c>
      <c r="B264" t="s">
        <v>929</v>
      </c>
      <c r="C264" t="s">
        <v>67</v>
      </c>
      <c r="D264" t="s">
        <v>336</v>
      </c>
      <c r="E264" t="s">
        <v>343</v>
      </c>
      <c r="F264" t="s">
        <v>336</v>
      </c>
      <c r="G264" t="s">
        <v>344</v>
      </c>
      <c r="H264" t="s">
        <v>339</v>
      </c>
      <c r="I264">
        <v>1</v>
      </c>
      <c r="J264">
        <v>0</v>
      </c>
      <c r="K264">
        <v>0</v>
      </c>
      <c r="L264">
        <v>14.2</v>
      </c>
      <c r="M264" t="s">
        <v>345</v>
      </c>
      <c r="N264" t="s">
        <v>251</v>
      </c>
      <c r="O264" t="s">
        <v>252</v>
      </c>
      <c r="P264" t="s">
        <v>346</v>
      </c>
      <c r="Q264" t="s">
        <v>37</v>
      </c>
      <c r="R264" t="s">
        <v>38</v>
      </c>
      <c r="U264" t="s">
        <v>347</v>
      </c>
      <c r="V264" t="s">
        <v>348</v>
      </c>
      <c r="Y264" t="s">
        <v>44</v>
      </c>
    </row>
    <row r="265" spans="1:25" x14ac:dyDescent="0.25">
      <c r="A265" t="s">
        <v>49</v>
      </c>
      <c r="B265" t="s">
        <v>930</v>
      </c>
      <c r="C265" t="s">
        <v>67</v>
      </c>
      <c r="D265" t="s">
        <v>336</v>
      </c>
      <c r="E265" t="s">
        <v>71</v>
      </c>
      <c r="F265" t="s">
        <v>336</v>
      </c>
      <c r="G265" t="s">
        <v>336</v>
      </c>
      <c r="H265" t="s">
        <v>339</v>
      </c>
      <c r="I265">
        <v>1</v>
      </c>
      <c r="J265">
        <v>0</v>
      </c>
      <c r="K265">
        <v>0</v>
      </c>
      <c r="L265">
        <v>31.9</v>
      </c>
      <c r="M265" t="s">
        <v>795</v>
      </c>
      <c r="N265" t="s">
        <v>35</v>
      </c>
      <c r="O265" t="s">
        <v>36</v>
      </c>
      <c r="P265">
        <v>33134</v>
      </c>
      <c r="Q265" t="s">
        <v>37</v>
      </c>
      <c r="R265" t="s">
        <v>38</v>
      </c>
      <c r="Y265" t="s">
        <v>44</v>
      </c>
    </row>
    <row r="266" spans="1:25" x14ac:dyDescent="0.25">
      <c r="A266" t="s">
        <v>49</v>
      </c>
      <c r="B266" t="s">
        <v>931</v>
      </c>
      <c r="C266" t="s">
        <v>67</v>
      </c>
      <c r="D266" t="s">
        <v>336</v>
      </c>
      <c r="E266" t="s">
        <v>337</v>
      </c>
      <c r="F266" t="s">
        <v>336</v>
      </c>
      <c r="G266" t="s">
        <v>338</v>
      </c>
      <c r="H266" t="s">
        <v>339</v>
      </c>
      <c r="I266">
        <v>1</v>
      </c>
      <c r="J266">
        <v>0</v>
      </c>
      <c r="K266">
        <v>0</v>
      </c>
      <c r="L266">
        <v>20.2</v>
      </c>
      <c r="M266" t="s">
        <v>193</v>
      </c>
      <c r="N266" t="s">
        <v>756</v>
      </c>
      <c r="O266" t="s">
        <v>757</v>
      </c>
      <c r="Q266" t="s">
        <v>37</v>
      </c>
      <c r="R266" t="s">
        <v>38</v>
      </c>
      <c r="Y266" t="s">
        <v>44</v>
      </c>
    </row>
    <row r="267" spans="1:25" x14ac:dyDescent="0.25">
      <c r="A267" t="s">
        <v>49</v>
      </c>
      <c r="B267" t="s">
        <v>932</v>
      </c>
      <c r="C267" t="s">
        <v>67</v>
      </c>
      <c r="D267" t="s">
        <v>336</v>
      </c>
      <c r="E267" t="s">
        <v>337</v>
      </c>
      <c r="F267" t="s">
        <v>336</v>
      </c>
      <c r="G267" t="s">
        <v>338</v>
      </c>
      <c r="H267" t="s">
        <v>339</v>
      </c>
      <c r="I267">
        <v>1</v>
      </c>
      <c r="J267">
        <v>0</v>
      </c>
      <c r="K267">
        <v>0</v>
      </c>
      <c r="L267">
        <v>22.3</v>
      </c>
      <c r="M267" t="s">
        <v>294</v>
      </c>
      <c r="N267" t="s">
        <v>123</v>
      </c>
      <c r="O267" t="s">
        <v>124</v>
      </c>
      <c r="P267">
        <v>94105</v>
      </c>
      <c r="Q267" t="s">
        <v>37</v>
      </c>
      <c r="R267" t="s">
        <v>38</v>
      </c>
      <c r="Y267" t="s">
        <v>44</v>
      </c>
    </row>
    <row r="268" spans="1:25" x14ac:dyDescent="0.25">
      <c r="A268" t="s">
        <v>49</v>
      </c>
      <c r="B268" t="s">
        <v>933</v>
      </c>
      <c r="C268" t="s">
        <v>67</v>
      </c>
      <c r="D268" t="s">
        <v>336</v>
      </c>
      <c r="E268" t="s">
        <v>337</v>
      </c>
      <c r="F268" t="s">
        <v>336</v>
      </c>
      <c r="G268" t="s">
        <v>338</v>
      </c>
      <c r="H268" t="s">
        <v>339</v>
      </c>
      <c r="I268">
        <v>1</v>
      </c>
      <c r="J268">
        <v>0</v>
      </c>
      <c r="K268">
        <v>0</v>
      </c>
      <c r="L268">
        <v>19.100000000000001</v>
      </c>
      <c r="M268" t="s">
        <v>934</v>
      </c>
      <c r="N268" t="s">
        <v>277</v>
      </c>
      <c r="O268" t="s">
        <v>278</v>
      </c>
      <c r="P268" t="s">
        <v>935</v>
      </c>
      <c r="Q268" t="s">
        <v>37</v>
      </c>
      <c r="R268" t="s">
        <v>38</v>
      </c>
      <c r="S268" t="s">
        <v>936</v>
      </c>
      <c r="Y268" t="s">
        <v>44</v>
      </c>
    </row>
    <row r="269" spans="1:25" x14ac:dyDescent="0.25">
      <c r="A269" t="s">
        <v>49</v>
      </c>
      <c r="B269" t="s">
        <v>937</v>
      </c>
      <c r="C269" t="s">
        <v>67</v>
      </c>
      <c r="D269" t="s">
        <v>336</v>
      </c>
      <c r="E269" t="s">
        <v>71</v>
      </c>
      <c r="F269" t="s">
        <v>336</v>
      </c>
      <c r="G269" t="s">
        <v>336</v>
      </c>
      <c r="H269" t="s">
        <v>339</v>
      </c>
      <c r="I269">
        <v>1</v>
      </c>
      <c r="J269">
        <v>0</v>
      </c>
      <c r="K269">
        <v>0</v>
      </c>
      <c r="L269">
        <v>31.2</v>
      </c>
      <c r="M269" t="s">
        <v>938</v>
      </c>
      <c r="N269" t="s">
        <v>123</v>
      </c>
      <c r="O269" t="s">
        <v>124</v>
      </c>
      <c r="P269" t="s">
        <v>939</v>
      </c>
      <c r="Q269" t="s">
        <v>37</v>
      </c>
      <c r="R269" t="s">
        <v>38</v>
      </c>
      <c r="S269" t="s">
        <v>940</v>
      </c>
      <c r="Y269" t="s">
        <v>44</v>
      </c>
    </row>
    <row r="270" spans="1:25" x14ac:dyDescent="0.25">
      <c r="A270" t="s">
        <v>49</v>
      </c>
      <c r="B270" t="s">
        <v>941</v>
      </c>
      <c r="C270" t="s">
        <v>67</v>
      </c>
      <c r="D270" t="s">
        <v>336</v>
      </c>
      <c r="E270" t="s">
        <v>337</v>
      </c>
      <c r="F270" t="s">
        <v>336</v>
      </c>
      <c r="G270" t="s">
        <v>338</v>
      </c>
      <c r="H270" t="s">
        <v>339</v>
      </c>
      <c r="I270">
        <v>1</v>
      </c>
      <c r="J270">
        <v>0</v>
      </c>
      <c r="K270">
        <v>0</v>
      </c>
      <c r="L270">
        <v>19.8</v>
      </c>
      <c r="M270" t="s">
        <v>276</v>
      </c>
      <c r="N270" t="s">
        <v>277</v>
      </c>
      <c r="O270" t="s">
        <v>278</v>
      </c>
      <c r="P270" t="s">
        <v>942</v>
      </c>
      <c r="Q270" t="s">
        <v>37</v>
      </c>
      <c r="R270" t="s">
        <v>38</v>
      </c>
      <c r="Y270" t="s">
        <v>44</v>
      </c>
    </row>
    <row r="271" spans="1:25" x14ac:dyDescent="0.25">
      <c r="A271" t="s">
        <v>49</v>
      </c>
      <c r="B271" t="s">
        <v>943</v>
      </c>
      <c r="C271" t="s">
        <v>67</v>
      </c>
      <c r="D271" t="s">
        <v>336</v>
      </c>
      <c r="E271" t="s">
        <v>71</v>
      </c>
      <c r="F271" t="s">
        <v>336</v>
      </c>
      <c r="G271" t="s">
        <v>336</v>
      </c>
      <c r="H271" t="s">
        <v>339</v>
      </c>
      <c r="I271">
        <v>1</v>
      </c>
      <c r="J271">
        <v>0</v>
      </c>
      <c r="K271">
        <v>0</v>
      </c>
      <c r="L271">
        <v>28.5</v>
      </c>
      <c r="M271" t="s">
        <v>944</v>
      </c>
      <c r="N271" t="s">
        <v>115</v>
      </c>
      <c r="O271" t="s">
        <v>116</v>
      </c>
      <c r="P271">
        <v>48304</v>
      </c>
      <c r="Q271" t="s">
        <v>37</v>
      </c>
      <c r="R271" t="s">
        <v>38</v>
      </c>
      <c r="Y271" t="s">
        <v>44</v>
      </c>
    </row>
    <row r="272" spans="1:25" x14ac:dyDescent="0.25">
      <c r="A272" t="s">
        <v>49</v>
      </c>
      <c r="B272" t="s">
        <v>945</v>
      </c>
      <c r="C272" t="s">
        <v>67</v>
      </c>
      <c r="D272" t="s">
        <v>336</v>
      </c>
      <c r="E272" t="s">
        <v>71</v>
      </c>
      <c r="F272" t="s">
        <v>336</v>
      </c>
      <c r="G272" t="s">
        <v>336</v>
      </c>
      <c r="H272" t="s">
        <v>339</v>
      </c>
      <c r="I272">
        <v>1</v>
      </c>
      <c r="J272">
        <v>0</v>
      </c>
      <c r="K272">
        <v>0</v>
      </c>
      <c r="L272">
        <v>33.200000000000003</v>
      </c>
      <c r="M272" t="s">
        <v>946</v>
      </c>
      <c r="N272" t="s">
        <v>35</v>
      </c>
      <c r="O272" t="s">
        <v>36</v>
      </c>
      <c r="P272" t="s">
        <v>947</v>
      </c>
      <c r="Q272" t="s">
        <v>37</v>
      </c>
      <c r="R272" t="s">
        <v>38</v>
      </c>
      <c r="Y272" t="s">
        <v>44</v>
      </c>
    </row>
    <row r="273" spans="1:25" x14ac:dyDescent="0.25">
      <c r="A273" t="s">
        <v>49</v>
      </c>
      <c r="B273" t="s">
        <v>948</v>
      </c>
      <c r="C273" t="s">
        <v>67</v>
      </c>
      <c r="D273" t="s">
        <v>336</v>
      </c>
      <c r="E273" t="s">
        <v>337</v>
      </c>
      <c r="F273" t="s">
        <v>336</v>
      </c>
      <c r="G273" t="s">
        <v>338</v>
      </c>
      <c r="H273" t="s">
        <v>339</v>
      </c>
      <c r="I273">
        <v>1</v>
      </c>
      <c r="J273">
        <v>0</v>
      </c>
      <c r="K273">
        <v>0</v>
      </c>
      <c r="L273">
        <v>23.7</v>
      </c>
      <c r="M273" t="s">
        <v>949</v>
      </c>
      <c r="N273" t="s">
        <v>489</v>
      </c>
      <c r="O273" t="s">
        <v>490</v>
      </c>
      <c r="P273">
        <v>59803</v>
      </c>
      <c r="Q273" t="s">
        <v>37</v>
      </c>
      <c r="R273" t="s">
        <v>38</v>
      </c>
      <c r="Y273" t="s">
        <v>44</v>
      </c>
    </row>
    <row r="274" spans="1:25" x14ac:dyDescent="0.25">
      <c r="A274" t="s">
        <v>49</v>
      </c>
      <c r="B274" t="s">
        <v>950</v>
      </c>
      <c r="C274" t="s">
        <v>67</v>
      </c>
      <c r="D274" t="s">
        <v>336</v>
      </c>
      <c r="E274" t="s">
        <v>337</v>
      </c>
      <c r="F274" t="s">
        <v>336</v>
      </c>
      <c r="G274" t="s">
        <v>338</v>
      </c>
      <c r="H274" t="s">
        <v>339</v>
      </c>
      <c r="I274">
        <v>1</v>
      </c>
      <c r="J274">
        <v>0</v>
      </c>
      <c r="K274">
        <v>0</v>
      </c>
      <c r="L274">
        <v>20.100000000000001</v>
      </c>
      <c r="M274" t="s">
        <v>304</v>
      </c>
      <c r="N274" t="s">
        <v>128</v>
      </c>
      <c r="O274" t="s">
        <v>129</v>
      </c>
      <c r="P274" t="s">
        <v>951</v>
      </c>
      <c r="Q274" t="s">
        <v>37</v>
      </c>
      <c r="R274" t="s">
        <v>38</v>
      </c>
      <c r="Y274" t="s">
        <v>44</v>
      </c>
    </row>
    <row r="275" spans="1:25" x14ac:dyDescent="0.25">
      <c r="A275" t="s">
        <v>49</v>
      </c>
      <c r="B275" t="s">
        <v>952</v>
      </c>
      <c r="C275" t="s">
        <v>67</v>
      </c>
      <c r="D275" t="s">
        <v>336</v>
      </c>
      <c r="E275" t="s">
        <v>337</v>
      </c>
      <c r="F275" t="s">
        <v>336</v>
      </c>
      <c r="G275" t="s">
        <v>338</v>
      </c>
      <c r="H275" t="s">
        <v>339</v>
      </c>
      <c r="I275">
        <v>1</v>
      </c>
      <c r="J275">
        <v>0</v>
      </c>
      <c r="K275">
        <v>0</v>
      </c>
      <c r="L275">
        <v>27</v>
      </c>
      <c r="M275" t="s">
        <v>193</v>
      </c>
      <c r="N275" t="s">
        <v>255</v>
      </c>
      <c r="O275" t="s">
        <v>256</v>
      </c>
      <c r="Q275" t="s">
        <v>37</v>
      </c>
      <c r="R275" t="s">
        <v>38</v>
      </c>
      <c r="Y275" t="s">
        <v>44</v>
      </c>
    </row>
    <row r="276" spans="1:25" x14ac:dyDescent="0.25">
      <c r="A276" t="s">
        <v>49</v>
      </c>
      <c r="B276" t="s">
        <v>953</v>
      </c>
      <c r="C276" t="s">
        <v>67</v>
      </c>
      <c r="D276" t="s">
        <v>336</v>
      </c>
      <c r="E276" t="s">
        <v>337</v>
      </c>
      <c r="F276" t="s">
        <v>336</v>
      </c>
      <c r="G276" t="s">
        <v>338</v>
      </c>
      <c r="H276" t="s">
        <v>339</v>
      </c>
      <c r="I276">
        <v>1</v>
      </c>
      <c r="J276">
        <v>0</v>
      </c>
      <c r="K276">
        <v>0</v>
      </c>
      <c r="L276">
        <v>21.6</v>
      </c>
      <c r="M276" t="s">
        <v>954</v>
      </c>
      <c r="N276" t="s">
        <v>128</v>
      </c>
      <c r="O276" t="s">
        <v>129</v>
      </c>
      <c r="P276">
        <v>75063</v>
      </c>
      <c r="Q276" t="s">
        <v>37</v>
      </c>
      <c r="R276" t="s">
        <v>38</v>
      </c>
      <c r="Y276" t="s">
        <v>44</v>
      </c>
    </row>
    <row r="277" spans="1:25" x14ac:dyDescent="0.25">
      <c r="A277" t="s">
        <v>49</v>
      </c>
      <c r="B277" t="s">
        <v>955</v>
      </c>
      <c r="C277" t="s">
        <v>67</v>
      </c>
      <c r="D277" t="s">
        <v>336</v>
      </c>
      <c r="E277" t="s">
        <v>71</v>
      </c>
      <c r="F277" t="s">
        <v>336</v>
      </c>
      <c r="G277" t="s">
        <v>336</v>
      </c>
      <c r="H277" t="s">
        <v>339</v>
      </c>
      <c r="I277">
        <v>1</v>
      </c>
      <c r="J277">
        <v>0</v>
      </c>
      <c r="K277">
        <v>0</v>
      </c>
      <c r="L277">
        <v>31.3</v>
      </c>
      <c r="M277" t="s">
        <v>472</v>
      </c>
      <c r="N277" t="s">
        <v>123</v>
      </c>
      <c r="O277" t="s">
        <v>124</v>
      </c>
      <c r="P277">
        <v>90045</v>
      </c>
      <c r="Q277" t="s">
        <v>37</v>
      </c>
      <c r="R277" t="s">
        <v>38</v>
      </c>
      <c r="Y277" t="s">
        <v>44</v>
      </c>
    </row>
    <row r="278" spans="1:25" x14ac:dyDescent="0.25">
      <c r="A278" t="s">
        <v>49</v>
      </c>
      <c r="B278" t="s">
        <v>956</v>
      </c>
      <c r="C278" t="s">
        <v>67</v>
      </c>
      <c r="D278" t="s">
        <v>336</v>
      </c>
      <c r="E278" t="s">
        <v>71</v>
      </c>
      <c r="F278" t="s">
        <v>336</v>
      </c>
      <c r="G278" t="s">
        <v>336</v>
      </c>
      <c r="H278" t="s">
        <v>339</v>
      </c>
      <c r="I278">
        <v>1</v>
      </c>
      <c r="J278">
        <v>0</v>
      </c>
      <c r="K278">
        <v>0</v>
      </c>
      <c r="L278">
        <v>32.6</v>
      </c>
      <c r="M278" t="s">
        <v>216</v>
      </c>
      <c r="N278" t="s">
        <v>217</v>
      </c>
      <c r="O278" t="s">
        <v>218</v>
      </c>
      <c r="P278" t="s">
        <v>957</v>
      </c>
      <c r="Q278" t="s">
        <v>37</v>
      </c>
      <c r="R278" t="s">
        <v>38</v>
      </c>
      <c r="Y278" t="s">
        <v>44</v>
      </c>
    </row>
    <row r="279" spans="1:25" x14ac:dyDescent="0.25">
      <c r="A279" t="s">
        <v>65</v>
      </c>
      <c r="B279" t="s">
        <v>958</v>
      </c>
      <c r="C279" t="s">
        <v>67</v>
      </c>
      <c r="D279" t="s">
        <v>336</v>
      </c>
      <c r="E279" t="s">
        <v>959</v>
      </c>
      <c r="F279" t="s">
        <v>336</v>
      </c>
      <c r="G279" t="s">
        <v>960</v>
      </c>
      <c r="I279">
        <v>1</v>
      </c>
      <c r="J279" t="s">
        <v>71</v>
      </c>
      <c r="K279" t="s">
        <v>71</v>
      </c>
      <c r="L279">
        <v>0</v>
      </c>
      <c r="M279" t="s">
        <v>961</v>
      </c>
      <c r="O279" t="s">
        <v>962</v>
      </c>
      <c r="P279">
        <v>4830</v>
      </c>
      <c r="Q279" t="s">
        <v>194</v>
      </c>
      <c r="R279" t="s">
        <v>38</v>
      </c>
      <c r="S279" t="s">
        <v>963</v>
      </c>
      <c r="V279" t="s">
        <v>964</v>
      </c>
      <c r="X279" t="s">
        <v>78</v>
      </c>
      <c r="Y279" t="s">
        <v>44</v>
      </c>
    </row>
    <row r="280" spans="1:25" x14ac:dyDescent="0.25">
      <c r="A280" t="s">
        <v>49</v>
      </c>
      <c r="B280" t="s">
        <v>965</v>
      </c>
      <c r="C280" t="s">
        <v>67</v>
      </c>
      <c r="D280" t="s">
        <v>336</v>
      </c>
      <c r="E280" t="s">
        <v>337</v>
      </c>
      <c r="F280" t="s">
        <v>336</v>
      </c>
      <c r="G280" t="s">
        <v>338</v>
      </c>
      <c r="H280" t="s">
        <v>339</v>
      </c>
      <c r="I280">
        <v>1</v>
      </c>
      <c r="J280">
        <v>0</v>
      </c>
      <c r="K280">
        <v>0</v>
      </c>
      <c r="L280">
        <v>26.2</v>
      </c>
      <c r="M280" t="s">
        <v>589</v>
      </c>
      <c r="N280" t="s">
        <v>182</v>
      </c>
      <c r="O280" t="s">
        <v>183</v>
      </c>
      <c r="P280">
        <v>19720</v>
      </c>
      <c r="Q280" t="s">
        <v>37</v>
      </c>
      <c r="R280" t="s">
        <v>38</v>
      </c>
      <c r="Y280" t="s">
        <v>44</v>
      </c>
    </row>
    <row r="281" spans="1:25" x14ac:dyDescent="0.25">
      <c r="A281" t="s">
        <v>49</v>
      </c>
      <c r="B281" t="s">
        <v>966</v>
      </c>
      <c r="C281" t="s">
        <v>67</v>
      </c>
      <c r="D281" t="s">
        <v>336</v>
      </c>
      <c r="E281" t="s">
        <v>337</v>
      </c>
      <c r="F281" t="s">
        <v>336</v>
      </c>
      <c r="G281" t="s">
        <v>338</v>
      </c>
      <c r="H281" t="s">
        <v>339</v>
      </c>
      <c r="I281">
        <v>1</v>
      </c>
      <c r="J281">
        <v>0</v>
      </c>
      <c r="K281">
        <v>0</v>
      </c>
      <c r="L281">
        <v>19.3</v>
      </c>
      <c r="M281" t="s">
        <v>967</v>
      </c>
      <c r="N281" t="s">
        <v>123</v>
      </c>
      <c r="O281" t="s">
        <v>124</v>
      </c>
      <c r="P281">
        <v>91406</v>
      </c>
      <c r="Q281" t="s">
        <v>37</v>
      </c>
      <c r="R281" t="s">
        <v>38</v>
      </c>
      <c r="S281" t="s">
        <v>968</v>
      </c>
      <c r="V281" t="s">
        <v>969</v>
      </c>
      <c r="Y281" t="s">
        <v>44</v>
      </c>
    </row>
    <row r="282" spans="1:25" x14ac:dyDescent="0.25">
      <c r="A282" t="s">
        <v>49</v>
      </c>
      <c r="B282" t="s">
        <v>970</v>
      </c>
      <c r="C282" t="s">
        <v>67</v>
      </c>
      <c r="D282" t="s">
        <v>336</v>
      </c>
      <c r="E282" t="s">
        <v>71</v>
      </c>
      <c r="F282" t="s">
        <v>336</v>
      </c>
      <c r="G282" t="s">
        <v>336</v>
      </c>
      <c r="H282" t="s">
        <v>339</v>
      </c>
      <c r="I282">
        <v>1</v>
      </c>
      <c r="J282">
        <v>0</v>
      </c>
      <c r="K282">
        <v>0</v>
      </c>
      <c r="L282">
        <v>33.1</v>
      </c>
      <c r="M282" t="s">
        <v>971</v>
      </c>
      <c r="N282" t="s">
        <v>115</v>
      </c>
      <c r="O282" t="s">
        <v>116</v>
      </c>
      <c r="P282">
        <v>49301</v>
      </c>
      <c r="Q282" t="s">
        <v>37</v>
      </c>
      <c r="R282" t="s">
        <v>38</v>
      </c>
      <c r="Y282" t="s">
        <v>44</v>
      </c>
    </row>
    <row r="283" spans="1:25" x14ac:dyDescent="0.25">
      <c r="A283" t="s">
        <v>49</v>
      </c>
      <c r="B283" t="s">
        <v>131</v>
      </c>
      <c r="C283" t="s">
        <v>67</v>
      </c>
      <c r="D283" t="s">
        <v>336</v>
      </c>
      <c r="E283" t="s">
        <v>972</v>
      </c>
      <c r="F283" t="s">
        <v>336</v>
      </c>
      <c r="G283" t="s">
        <v>973</v>
      </c>
      <c r="H283" t="s">
        <v>339</v>
      </c>
      <c r="I283">
        <v>1</v>
      </c>
      <c r="J283">
        <v>0</v>
      </c>
      <c r="K283">
        <v>0</v>
      </c>
      <c r="L283">
        <v>26.9</v>
      </c>
      <c r="M283" t="s">
        <v>134</v>
      </c>
      <c r="N283" t="s">
        <v>135</v>
      </c>
      <c r="O283" t="s">
        <v>136</v>
      </c>
      <c r="P283" t="s">
        <v>137</v>
      </c>
      <c r="Q283" t="s">
        <v>37</v>
      </c>
      <c r="R283" t="s">
        <v>38</v>
      </c>
      <c r="S283" t="s">
        <v>138</v>
      </c>
      <c r="V283" t="s">
        <v>139</v>
      </c>
      <c r="Y283" t="s">
        <v>44</v>
      </c>
    </row>
    <row r="284" spans="1:25" x14ac:dyDescent="0.25">
      <c r="A284" t="s">
        <v>49</v>
      </c>
      <c r="B284" t="s">
        <v>131</v>
      </c>
      <c r="C284" t="s">
        <v>67</v>
      </c>
      <c r="D284" t="s">
        <v>336</v>
      </c>
      <c r="E284" t="s">
        <v>337</v>
      </c>
      <c r="F284" t="s">
        <v>336</v>
      </c>
      <c r="G284" t="s">
        <v>338</v>
      </c>
      <c r="H284" t="s">
        <v>339</v>
      </c>
      <c r="I284">
        <v>1</v>
      </c>
      <c r="J284">
        <v>0</v>
      </c>
      <c r="K284">
        <v>0</v>
      </c>
      <c r="L284">
        <v>21.8</v>
      </c>
      <c r="M284" t="s">
        <v>134</v>
      </c>
      <c r="N284" t="s">
        <v>135</v>
      </c>
      <c r="O284" t="s">
        <v>136</v>
      </c>
      <c r="P284" t="s">
        <v>137</v>
      </c>
      <c r="Q284" t="s">
        <v>37</v>
      </c>
      <c r="R284" t="s">
        <v>38</v>
      </c>
      <c r="S284" t="s">
        <v>138</v>
      </c>
      <c r="V284" t="s">
        <v>139</v>
      </c>
      <c r="Y284" t="s">
        <v>44</v>
      </c>
    </row>
    <row r="285" spans="1:25" x14ac:dyDescent="0.25">
      <c r="A285" t="s">
        <v>49</v>
      </c>
      <c r="B285" t="s">
        <v>974</v>
      </c>
      <c r="C285" t="s">
        <v>67</v>
      </c>
      <c r="D285" t="s">
        <v>336</v>
      </c>
      <c r="E285" t="s">
        <v>337</v>
      </c>
      <c r="F285" t="s">
        <v>336</v>
      </c>
      <c r="G285" t="s">
        <v>338</v>
      </c>
      <c r="H285" t="s">
        <v>339</v>
      </c>
      <c r="I285">
        <v>1</v>
      </c>
      <c r="J285">
        <v>0</v>
      </c>
      <c r="K285">
        <v>0</v>
      </c>
      <c r="L285">
        <v>27</v>
      </c>
      <c r="M285" t="s">
        <v>814</v>
      </c>
      <c r="P285" t="s">
        <v>975</v>
      </c>
      <c r="Q285" t="s">
        <v>816</v>
      </c>
      <c r="R285" t="s">
        <v>238</v>
      </c>
      <c r="S285" t="s">
        <v>976</v>
      </c>
      <c r="T285" t="s">
        <v>977</v>
      </c>
      <c r="V285" t="s">
        <v>978</v>
      </c>
      <c r="Y285" t="s">
        <v>44</v>
      </c>
    </row>
    <row r="286" spans="1:25" x14ac:dyDescent="0.25">
      <c r="A286" t="s">
        <v>49</v>
      </c>
      <c r="B286" t="s">
        <v>979</v>
      </c>
      <c r="C286" t="s">
        <v>67</v>
      </c>
      <c r="D286" t="s">
        <v>336</v>
      </c>
      <c r="E286" t="s">
        <v>337</v>
      </c>
      <c r="F286" t="s">
        <v>336</v>
      </c>
      <c r="G286" t="s">
        <v>338</v>
      </c>
      <c r="H286" t="s">
        <v>339</v>
      </c>
      <c r="I286">
        <v>1</v>
      </c>
      <c r="J286">
        <v>0</v>
      </c>
      <c r="K286">
        <v>0</v>
      </c>
      <c r="L286">
        <v>21.8</v>
      </c>
      <c r="M286" t="s">
        <v>967</v>
      </c>
      <c r="N286" t="s">
        <v>123</v>
      </c>
      <c r="O286" t="s">
        <v>124</v>
      </c>
      <c r="P286" t="s">
        <v>980</v>
      </c>
      <c r="Q286" t="s">
        <v>37</v>
      </c>
      <c r="R286" t="s">
        <v>38</v>
      </c>
      <c r="Y286" t="s">
        <v>44</v>
      </c>
    </row>
    <row r="287" spans="1:25" x14ac:dyDescent="0.25">
      <c r="A287" t="s">
        <v>49</v>
      </c>
      <c r="B287" t="s">
        <v>981</v>
      </c>
      <c r="C287" t="s">
        <v>67</v>
      </c>
      <c r="D287" t="s">
        <v>336</v>
      </c>
      <c r="E287" t="s">
        <v>337</v>
      </c>
      <c r="F287" t="s">
        <v>336</v>
      </c>
      <c r="G287" t="s">
        <v>338</v>
      </c>
      <c r="H287" t="s">
        <v>339</v>
      </c>
      <c r="I287">
        <v>1</v>
      </c>
      <c r="J287">
        <v>0</v>
      </c>
      <c r="K287">
        <v>0</v>
      </c>
      <c r="L287">
        <v>20.2</v>
      </c>
      <c r="M287" t="s">
        <v>696</v>
      </c>
      <c r="N287" t="s">
        <v>128</v>
      </c>
      <c r="O287" t="s">
        <v>129</v>
      </c>
      <c r="P287" t="s">
        <v>982</v>
      </c>
      <c r="Q287" t="s">
        <v>37</v>
      </c>
      <c r="R287" t="s">
        <v>38</v>
      </c>
      <c r="V287" t="s">
        <v>983</v>
      </c>
      <c r="Y287" t="s">
        <v>44</v>
      </c>
    </row>
    <row r="288" spans="1:25" x14ac:dyDescent="0.25">
      <c r="A288" t="s">
        <v>49</v>
      </c>
      <c r="B288" t="s">
        <v>984</v>
      </c>
      <c r="C288" t="s">
        <v>67</v>
      </c>
      <c r="D288" t="s">
        <v>336</v>
      </c>
      <c r="E288" t="s">
        <v>337</v>
      </c>
      <c r="F288" t="s">
        <v>336</v>
      </c>
      <c r="G288" t="s">
        <v>338</v>
      </c>
      <c r="H288" t="s">
        <v>339</v>
      </c>
      <c r="I288">
        <v>1</v>
      </c>
      <c r="J288">
        <v>0</v>
      </c>
      <c r="K288">
        <v>0</v>
      </c>
      <c r="L288">
        <v>19.899999999999999</v>
      </c>
      <c r="M288" t="s">
        <v>985</v>
      </c>
      <c r="N288" t="s">
        <v>710</v>
      </c>
      <c r="O288" t="s">
        <v>711</v>
      </c>
      <c r="P288" t="s">
        <v>986</v>
      </c>
      <c r="Q288" t="s">
        <v>37</v>
      </c>
      <c r="R288" t="s">
        <v>38</v>
      </c>
      <c r="Y288" t="s">
        <v>44</v>
      </c>
    </row>
    <row r="289" spans="1:25" x14ac:dyDescent="0.25">
      <c r="A289" t="s">
        <v>49</v>
      </c>
      <c r="B289" t="s">
        <v>987</v>
      </c>
      <c r="C289" t="s">
        <v>67</v>
      </c>
      <c r="D289" t="s">
        <v>336</v>
      </c>
      <c r="E289" t="s">
        <v>337</v>
      </c>
      <c r="F289" t="s">
        <v>336</v>
      </c>
      <c r="G289" t="s">
        <v>338</v>
      </c>
      <c r="H289" t="s">
        <v>339</v>
      </c>
      <c r="I289">
        <v>1</v>
      </c>
      <c r="J289">
        <v>0</v>
      </c>
      <c r="K289">
        <v>0</v>
      </c>
      <c r="L289">
        <v>26.9</v>
      </c>
      <c r="M289" t="s">
        <v>988</v>
      </c>
      <c r="P289" t="s">
        <v>989</v>
      </c>
      <c r="Q289" t="s">
        <v>990</v>
      </c>
      <c r="R289" t="s">
        <v>383</v>
      </c>
      <c r="Y289" t="s">
        <v>44</v>
      </c>
    </row>
    <row r="290" spans="1:25" x14ac:dyDescent="0.25">
      <c r="A290" t="s">
        <v>49</v>
      </c>
      <c r="B290" t="s">
        <v>991</v>
      </c>
      <c r="C290" t="s">
        <v>67</v>
      </c>
      <c r="D290" t="s">
        <v>336</v>
      </c>
      <c r="E290" t="s">
        <v>337</v>
      </c>
      <c r="F290" t="s">
        <v>336</v>
      </c>
      <c r="G290" t="s">
        <v>338</v>
      </c>
      <c r="H290" t="s">
        <v>339</v>
      </c>
      <c r="I290">
        <v>1</v>
      </c>
      <c r="J290">
        <v>0</v>
      </c>
      <c r="K290">
        <v>0</v>
      </c>
      <c r="L290">
        <v>27.2</v>
      </c>
      <c r="M290" t="s">
        <v>193</v>
      </c>
      <c r="Q290" t="s">
        <v>37</v>
      </c>
      <c r="R290" t="s">
        <v>38</v>
      </c>
      <c r="Y290" t="s">
        <v>44</v>
      </c>
    </row>
    <row r="291" spans="1:25" x14ac:dyDescent="0.25">
      <c r="A291" t="s">
        <v>49</v>
      </c>
      <c r="B291" t="s">
        <v>992</v>
      </c>
      <c r="C291" t="s">
        <v>67</v>
      </c>
      <c r="D291" t="s">
        <v>336</v>
      </c>
      <c r="E291" t="s">
        <v>71</v>
      </c>
      <c r="F291" t="s">
        <v>336</v>
      </c>
      <c r="G291" t="s">
        <v>336</v>
      </c>
      <c r="H291" t="s">
        <v>339</v>
      </c>
      <c r="I291">
        <v>1</v>
      </c>
      <c r="J291">
        <v>0</v>
      </c>
      <c r="K291">
        <v>0</v>
      </c>
      <c r="L291">
        <v>35.200000000000003</v>
      </c>
      <c r="M291" t="s">
        <v>466</v>
      </c>
      <c r="N291" t="s">
        <v>128</v>
      </c>
      <c r="O291" t="s">
        <v>129</v>
      </c>
      <c r="P291" t="s">
        <v>993</v>
      </c>
      <c r="Q291" t="s">
        <v>37</v>
      </c>
      <c r="R291" t="s">
        <v>38</v>
      </c>
      <c r="S291" t="s">
        <v>994</v>
      </c>
      <c r="Y291" t="s">
        <v>44</v>
      </c>
    </row>
    <row r="292" spans="1:25" x14ac:dyDescent="0.25">
      <c r="A292" t="s">
        <v>49</v>
      </c>
      <c r="B292" t="s">
        <v>995</v>
      </c>
      <c r="C292" t="s">
        <v>67</v>
      </c>
      <c r="D292" t="s">
        <v>336</v>
      </c>
      <c r="E292" t="s">
        <v>71</v>
      </c>
      <c r="F292" t="s">
        <v>336</v>
      </c>
      <c r="G292" t="s">
        <v>336</v>
      </c>
      <c r="H292" t="s">
        <v>339</v>
      </c>
      <c r="I292">
        <v>1</v>
      </c>
      <c r="J292">
        <v>0</v>
      </c>
      <c r="K292">
        <v>0</v>
      </c>
      <c r="L292">
        <v>33.799999999999997</v>
      </c>
      <c r="M292" t="s">
        <v>261</v>
      </c>
      <c r="N292" t="s">
        <v>182</v>
      </c>
      <c r="O292" t="s">
        <v>183</v>
      </c>
      <c r="P292" t="s">
        <v>501</v>
      </c>
      <c r="Q292" t="s">
        <v>37</v>
      </c>
      <c r="R292" t="s">
        <v>38</v>
      </c>
      <c r="Y292" t="s">
        <v>44</v>
      </c>
    </row>
    <row r="293" spans="1:25" x14ac:dyDescent="0.25">
      <c r="A293" t="s">
        <v>49</v>
      </c>
      <c r="B293" t="s">
        <v>996</v>
      </c>
      <c r="C293" t="s">
        <v>67</v>
      </c>
      <c r="D293" t="s">
        <v>336</v>
      </c>
      <c r="E293" t="s">
        <v>71</v>
      </c>
      <c r="F293" t="s">
        <v>336</v>
      </c>
      <c r="G293" t="s">
        <v>336</v>
      </c>
      <c r="H293" t="s">
        <v>339</v>
      </c>
      <c r="I293">
        <v>1</v>
      </c>
      <c r="J293">
        <v>0</v>
      </c>
      <c r="K293">
        <v>0</v>
      </c>
      <c r="L293">
        <v>30.2</v>
      </c>
      <c r="M293" t="s">
        <v>573</v>
      </c>
      <c r="N293" t="s">
        <v>35</v>
      </c>
      <c r="O293" t="s">
        <v>36</v>
      </c>
      <c r="P293" t="s">
        <v>997</v>
      </c>
      <c r="Q293" t="s">
        <v>37</v>
      </c>
      <c r="R293" t="s">
        <v>38</v>
      </c>
      <c r="Y293" t="s">
        <v>44</v>
      </c>
    </row>
    <row r="294" spans="1:25" x14ac:dyDescent="0.25">
      <c r="A294" t="s">
        <v>49</v>
      </c>
      <c r="B294" t="s">
        <v>998</v>
      </c>
      <c r="C294" t="s">
        <v>67</v>
      </c>
      <c r="D294" t="s">
        <v>336</v>
      </c>
      <c r="E294" t="s">
        <v>337</v>
      </c>
      <c r="F294" t="s">
        <v>336</v>
      </c>
      <c r="G294" t="s">
        <v>338</v>
      </c>
      <c r="H294" t="s">
        <v>339</v>
      </c>
      <c r="I294">
        <v>1</v>
      </c>
      <c r="J294">
        <v>0</v>
      </c>
      <c r="K294">
        <v>0</v>
      </c>
      <c r="L294">
        <v>19.7</v>
      </c>
      <c r="M294" t="s">
        <v>193</v>
      </c>
      <c r="N294" t="s">
        <v>182</v>
      </c>
      <c r="O294" t="s">
        <v>183</v>
      </c>
      <c r="Q294" t="s">
        <v>37</v>
      </c>
      <c r="R294" t="s">
        <v>38</v>
      </c>
      <c r="Y294" t="s">
        <v>44</v>
      </c>
    </row>
    <row r="295" spans="1:25" x14ac:dyDescent="0.25">
      <c r="A295" t="s">
        <v>49</v>
      </c>
      <c r="B295" t="s">
        <v>999</v>
      </c>
      <c r="C295" t="s">
        <v>67</v>
      </c>
      <c r="D295" t="s">
        <v>336</v>
      </c>
      <c r="E295" t="s">
        <v>337</v>
      </c>
      <c r="F295" t="s">
        <v>336</v>
      </c>
      <c r="G295" t="s">
        <v>338</v>
      </c>
      <c r="H295" t="s">
        <v>339</v>
      </c>
      <c r="I295">
        <v>1</v>
      </c>
      <c r="J295">
        <v>0</v>
      </c>
      <c r="K295">
        <v>0</v>
      </c>
      <c r="L295">
        <v>21.3</v>
      </c>
      <c r="M295" t="s">
        <v>281</v>
      </c>
      <c r="N295" t="s">
        <v>151</v>
      </c>
      <c r="O295" t="s">
        <v>152</v>
      </c>
      <c r="P295">
        <v>30341</v>
      </c>
      <c r="Q295" t="s">
        <v>37</v>
      </c>
      <c r="R295" t="s">
        <v>38</v>
      </c>
      <c r="Y295" t="s">
        <v>44</v>
      </c>
    </row>
    <row r="296" spans="1:25" x14ac:dyDescent="0.25">
      <c r="A296" t="s">
        <v>49</v>
      </c>
      <c r="B296" t="s">
        <v>1000</v>
      </c>
      <c r="C296" t="s">
        <v>67</v>
      </c>
      <c r="D296" t="s">
        <v>336</v>
      </c>
      <c r="E296" t="s">
        <v>337</v>
      </c>
      <c r="F296" t="s">
        <v>336</v>
      </c>
      <c r="G296" t="s">
        <v>338</v>
      </c>
      <c r="H296" t="s">
        <v>339</v>
      </c>
      <c r="I296">
        <v>1</v>
      </c>
      <c r="J296">
        <v>0</v>
      </c>
      <c r="K296">
        <v>0</v>
      </c>
      <c r="L296">
        <v>20.7</v>
      </c>
      <c r="M296" t="s">
        <v>1001</v>
      </c>
      <c r="N296" t="s">
        <v>35</v>
      </c>
      <c r="O296" t="s">
        <v>36</v>
      </c>
      <c r="P296" t="s">
        <v>1002</v>
      </c>
      <c r="Q296" t="s">
        <v>37</v>
      </c>
      <c r="R296" t="s">
        <v>38</v>
      </c>
      <c r="Y296" t="s">
        <v>44</v>
      </c>
    </row>
    <row r="297" spans="1:25" x14ac:dyDescent="0.25">
      <c r="A297" t="s">
        <v>49</v>
      </c>
      <c r="B297" t="s">
        <v>1003</v>
      </c>
      <c r="C297" t="s">
        <v>67</v>
      </c>
      <c r="D297" t="s">
        <v>336</v>
      </c>
      <c r="E297" t="s">
        <v>379</v>
      </c>
      <c r="F297" t="s">
        <v>336</v>
      </c>
      <c r="G297" t="s">
        <v>380</v>
      </c>
      <c r="H297" t="s">
        <v>339</v>
      </c>
      <c r="I297">
        <v>1</v>
      </c>
      <c r="J297">
        <v>0</v>
      </c>
      <c r="K297">
        <v>0</v>
      </c>
      <c r="L297">
        <v>17.399999999999999</v>
      </c>
      <c r="M297" t="s">
        <v>345</v>
      </c>
      <c r="N297" t="s">
        <v>251</v>
      </c>
      <c r="O297" t="s">
        <v>252</v>
      </c>
      <c r="P297" t="s">
        <v>346</v>
      </c>
      <c r="Q297" t="s">
        <v>37</v>
      </c>
      <c r="R297" t="s">
        <v>38</v>
      </c>
      <c r="U297" t="s">
        <v>347</v>
      </c>
      <c r="V297" t="s">
        <v>348</v>
      </c>
      <c r="Y297" t="s">
        <v>44</v>
      </c>
    </row>
    <row r="298" spans="1:25" x14ac:dyDescent="0.25">
      <c r="A298" t="s">
        <v>49</v>
      </c>
      <c r="B298" t="s">
        <v>1004</v>
      </c>
      <c r="C298" t="s">
        <v>67</v>
      </c>
      <c r="D298" t="s">
        <v>336</v>
      </c>
      <c r="E298" t="s">
        <v>337</v>
      </c>
      <c r="F298" t="s">
        <v>336</v>
      </c>
      <c r="G298" t="s">
        <v>338</v>
      </c>
      <c r="H298" t="s">
        <v>339</v>
      </c>
      <c r="I298">
        <v>1</v>
      </c>
      <c r="J298">
        <v>0</v>
      </c>
      <c r="K298">
        <v>0</v>
      </c>
      <c r="L298">
        <v>21.8</v>
      </c>
      <c r="M298" t="s">
        <v>1005</v>
      </c>
      <c r="Q298" t="s">
        <v>210</v>
      </c>
      <c r="R298" t="s">
        <v>211</v>
      </c>
      <c r="V298" t="s">
        <v>1006</v>
      </c>
      <c r="Y298" t="s">
        <v>44</v>
      </c>
    </row>
    <row r="299" spans="1:25" x14ac:dyDescent="0.25">
      <c r="A299" t="s">
        <v>49</v>
      </c>
      <c r="B299" t="s">
        <v>1007</v>
      </c>
      <c r="C299" t="s">
        <v>67</v>
      </c>
      <c r="D299" t="s">
        <v>336</v>
      </c>
      <c r="E299" t="s">
        <v>71</v>
      </c>
      <c r="F299" t="s">
        <v>336</v>
      </c>
      <c r="G299" t="s">
        <v>336</v>
      </c>
      <c r="H299" t="s">
        <v>339</v>
      </c>
      <c r="I299">
        <v>1</v>
      </c>
      <c r="J299">
        <v>0</v>
      </c>
      <c r="K299">
        <v>0</v>
      </c>
      <c r="L299">
        <v>33.299999999999997</v>
      </c>
      <c r="M299" t="s">
        <v>424</v>
      </c>
      <c r="N299" t="s">
        <v>255</v>
      </c>
      <c r="O299" t="s">
        <v>256</v>
      </c>
      <c r="P299">
        <v>89703</v>
      </c>
      <c r="Q299" t="s">
        <v>37</v>
      </c>
      <c r="R299" t="s">
        <v>38</v>
      </c>
      <c r="Y299" t="s">
        <v>44</v>
      </c>
    </row>
    <row r="300" spans="1:25" x14ac:dyDescent="0.25">
      <c r="A300" t="s">
        <v>49</v>
      </c>
      <c r="B300" t="s">
        <v>1008</v>
      </c>
      <c r="C300" t="s">
        <v>67</v>
      </c>
      <c r="D300" t="s">
        <v>336</v>
      </c>
      <c r="E300" t="s">
        <v>71</v>
      </c>
      <c r="F300" t="s">
        <v>336</v>
      </c>
      <c r="G300" t="s">
        <v>336</v>
      </c>
      <c r="H300" t="s">
        <v>339</v>
      </c>
      <c r="I300">
        <v>1</v>
      </c>
      <c r="J300">
        <v>0</v>
      </c>
      <c r="K300">
        <v>0</v>
      </c>
      <c r="L300">
        <v>31.7</v>
      </c>
      <c r="M300" t="s">
        <v>424</v>
      </c>
      <c r="N300" t="s">
        <v>255</v>
      </c>
      <c r="O300" t="s">
        <v>256</v>
      </c>
      <c r="P300">
        <v>89703</v>
      </c>
      <c r="Q300" t="s">
        <v>37</v>
      </c>
      <c r="R300" t="s">
        <v>38</v>
      </c>
      <c r="Y300" t="s">
        <v>44</v>
      </c>
    </row>
    <row r="301" spans="1:25" x14ac:dyDescent="0.25">
      <c r="A301" t="s">
        <v>49</v>
      </c>
      <c r="B301" t="s">
        <v>1009</v>
      </c>
      <c r="C301" t="s">
        <v>67</v>
      </c>
      <c r="D301" t="s">
        <v>336</v>
      </c>
      <c r="E301" t="s">
        <v>71</v>
      </c>
      <c r="F301" t="s">
        <v>336</v>
      </c>
      <c r="G301" t="s">
        <v>336</v>
      </c>
      <c r="H301" t="s">
        <v>339</v>
      </c>
      <c r="I301">
        <v>1</v>
      </c>
      <c r="J301">
        <v>0</v>
      </c>
      <c r="K301">
        <v>0</v>
      </c>
      <c r="L301">
        <v>30.9</v>
      </c>
      <c r="M301" t="s">
        <v>667</v>
      </c>
      <c r="N301" t="s">
        <v>255</v>
      </c>
      <c r="O301" t="s">
        <v>256</v>
      </c>
      <c r="P301" t="s">
        <v>1010</v>
      </c>
      <c r="Q301" t="s">
        <v>37</v>
      </c>
      <c r="R301" t="s">
        <v>38</v>
      </c>
      <c r="Y301" t="s">
        <v>44</v>
      </c>
    </row>
    <row r="302" spans="1:25" x14ac:dyDescent="0.25">
      <c r="A302" t="s">
        <v>49</v>
      </c>
      <c r="B302" t="s">
        <v>1011</v>
      </c>
      <c r="C302" t="s">
        <v>67</v>
      </c>
      <c r="D302" t="s">
        <v>336</v>
      </c>
      <c r="E302" t="s">
        <v>71</v>
      </c>
      <c r="F302" t="s">
        <v>336</v>
      </c>
      <c r="G302" t="s">
        <v>336</v>
      </c>
      <c r="H302" t="s">
        <v>339</v>
      </c>
      <c r="I302">
        <v>1</v>
      </c>
      <c r="J302">
        <v>0</v>
      </c>
      <c r="K302">
        <v>0</v>
      </c>
      <c r="L302">
        <v>30.3</v>
      </c>
      <c r="M302" t="s">
        <v>127</v>
      </c>
      <c r="N302" t="s">
        <v>128</v>
      </c>
      <c r="O302" t="s">
        <v>129</v>
      </c>
      <c r="P302" t="s">
        <v>1012</v>
      </c>
      <c r="Q302" t="s">
        <v>37</v>
      </c>
      <c r="R302" t="s">
        <v>38</v>
      </c>
      <c r="Y302" t="s">
        <v>44</v>
      </c>
    </row>
    <row r="303" spans="1:25" x14ac:dyDescent="0.25">
      <c r="A303" t="s">
        <v>49</v>
      </c>
      <c r="B303" t="s">
        <v>1013</v>
      </c>
      <c r="C303" t="s">
        <v>67</v>
      </c>
      <c r="D303" t="s">
        <v>336</v>
      </c>
      <c r="E303" t="s">
        <v>71</v>
      </c>
      <c r="F303" t="s">
        <v>336</v>
      </c>
      <c r="G303" t="s">
        <v>336</v>
      </c>
      <c r="H303" t="s">
        <v>339</v>
      </c>
      <c r="I303">
        <v>1</v>
      </c>
      <c r="J303">
        <v>0</v>
      </c>
      <c r="K303">
        <v>0</v>
      </c>
      <c r="L303">
        <v>29.3</v>
      </c>
      <c r="M303" t="s">
        <v>213</v>
      </c>
      <c r="N303" t="s">
        <v>35</v>
      </c>
      <c r="O303" t="s">
        <v>36</v>
      </c>
      <c r="P303" t="s">
        <v>1014</v>
      </c>
      <c r="Q303" t="s">
        <v>37</v>
      </c>
      <c r="R303" t="s">
        <v>38</v>
      </c>
      <c r="Y303" t="s">
        <v>44</v>
      </c>
    </row>
    <row r="304" spans="1:25" x14ac:dyDescent="0.25">
      <c r="A304" t="s">
        <v>49</v>
      </c>
      <c r="B304" t="s">
        <v>140</v>
      </c>
      <c r="C304" t="s">
        <v>67</v>
      </c>
      <c r="D304" t="s">
        <v>336</v>
      </c>
      <c r="E304" t="s">
        <v>337</v>
      </c>
      <c r="F304" t="s">
        <v>336</v>
      </c>
      <c r="G304" t="s">
        <v>338</v>
      </c>
      <c r="H304" t="s">
        <v>339</v>
      </c>
      <c r="I304">
        <v>1</v>
      </c>
      <c r="J304">
        <v>0</v>
      </c>
      <c r="K304">
        <v>0</v>
      </c>
      <c r="L304">
        <v>27.2</v>
      </c>
      <c r="M304" t="s">
        <v>141</v>
      </c>
      <c r="N304" t="s">
        <v>123</v>
      </c>
      <c r="O304" t="s">
        <v>124</v>
      </c>
      <c r="P304">
        <v>22042</v>
      </c>
      <c r="Q304" t="s">
        <v>37</v>
      </c>
      <c r="R304" t="s">
        <v>38</v>
      </c>
      <c r="V304" t="s">
        <v>142</v>
      </c>
      <c r="Y304" t="s">
        <v>44</v>
      </c>
    </row>
    <row r="305" spans="1:25" x14ac:dyDescent="0.25">
      <c r="A305" t="s">
        <v>49</v>
      </c>
      <c r="B305" t="s">
        <v>1015</v>
      </c>
      <c r="C305" t="s">
        <v>67</v>
      </c>
      <c r="D305" t="s">
        <v>336</v>
      </c>
      <c r="E305" t="s">
        <v>71</v>
      </c>
      <c r="F305" t="s">
        <v>336</v>
      </c>
      <c r="G305" t="s">
        <v>336</v>
      </c>
      <c r="H305" t="s">
        <v>339</v>
      </c>
      <c r="I305">
        <v>1</v>
      </c>
      <c r="J305">
        <v>0</v>
      </c>
      <c r="K305">
        <v>0</v>
      </c>
      <c r="L305">
        <v>33.700000000000003</v>
      </c>
      <c r="M305" t="s">
        <v>463</v>
      </c>
      <c r="N305" t="s">
        <v>123</v>
      </c>
      <c r="O305" t="s">
        <v>124</v>
      </c>
      <c r="P305">
        <v>92618</v>
      </c>
      <c r="Q305" t="s">
        <v>37</v>
      </c>
      <c r="R305" t="s">
        <v>38</v>
      </c>
      <c r="Y305" t="s">
        <v>44</v>
      </c>
    </row>
    <row r="306" spans="1:25" x14ac:dyDescent="0.25">
      <c r="A306" t="s">
        <v>49</v>
      </c>
      <c r="B306" t="s">
        <v>1016</v>
      </c>
      <c r="C306" t="s">
        <v>67</v>
      </c>
      <c r="D306" t="s">
        <v>336</v>
      </c>
      <c r="E306" t="s">
        <v>337</v>
      </c>
      <c r="F306" t="s">
        <v>336</v>
      </c>
      <c r="G306" t="s">
        <v>338</v>
      </c>
      <c r="H306" t="s">
        <v>339</v>
      </c>
      <c r="I306">
        <v>1</v>
      </c>
      <c r="J306">
        <v>0</v>
      </c>
      <c r="K306">
        <v>0</v>
      </c>
      <c r="L306">
        <v>20.2</v>
      </c>
      <c r="M306" t="s">
        <v>261</v>
      </c>
      <c r="N306" t="s">
        <v>182</v>
      </c>
      <c r="O306" t="s">
        <v>183</v>
      </c>
      <c r="P306" t="s">
        <v>262</v>
      </c>
      <c r="Q306" t="s">
        <v>37</v>
      </c>
      <c r="R306" t="s">
        <v>38</v>
      </c>
      <c r="Y306" t="s">
        <v>44</v>
      </c>
    </row>
    <row r="307" spans="1:25" x14ac:dyDescent="0.25">
      <c r="A307" t="s">
        <v>49</v>
      </c>
      <c r="B307" t="s">
        <v>1017</v>
      </c>
      <c r="C307" t="s">
        <v>67</v>
      </c>
      <c r="D307" t="s">
        <v>336</v>
      </c>
      <c r="E307" t="s">
        <v>71</v>
      </c>
      <c r="F307" t="s">
        <v>336</v>
      </c>
      <c r="G307" t="s">
        <v>336</v>
      </c>
      <c r="H307" t="s">
        <v>339</v>
      </c>
      <c r="I307">
        <v>1</v>
      </c>
      <c r="J307">
        <v>0</v>
      </c>
      <c r="K307">
        <v>0</v>
      </c>
      <c r="L307">
        <v>30.1</v>
      </c>
      <c r="M307" t="s">
        <v>193</v>
      </c>
      <c r="Q307" t="s">
        <v>210</v>
      </c>
      <c r="R307" t="s">
        <v>211</v>
      </c>
      <c r="Y307" t="s">
        <v>44</v>
      </c>
    </row>
    <row r="308" spans="1:25" x14ac:dyDescent="0.25">
      <c r="A308" t="s">
        <v>49</v>
      </c>
      <c r="B308" t="s">
        <v>1018</v>
      </c>
      <c r="C308" t="s">
        <v>67</v>
      </c>
      <c r="D308" t="s">
        <v>336</v>
      </c>
      <c r="E308" t="s">
        <v>337</v>
      </c>
      <c r="F308" t="s">
        <v>336</v>
      </c>
      <c r="G308" t="s">
        <v>338</v>
      </c>
      <c r="H308" t="s">
        <v>339</v>
      </c>
      <c r="I308">
        <v>1</v>
      </c>
      <c r="J308">
        <v>0</v>
      </c>
      <c r="K308">
        <v>0</v>
      </c>
      <c r="L308">
        <v>28.8</v>
      </c>
      <c r="M308" t="s">
        <v>667</v>
      </c>
      <c r="N308" t="s">
        <v>255</v>
      </c>
      <c r="O308" t="s">
        <v>256</v>
      </c>
      <c r="P308" t="s">
        <v>1019</v>
      </c>
      <c r="Q308" t="s">
        <v>37</v>
      </c>
      <c r="R308" t="s">
        <v>38</v>
      </c>
      <c r="Y308" t="s">
        <v>44</v>
      </c>
    </row>
    <row r="309" spans="1:25" x14ac:dyDescent="0.25">
      <c r="A309" t="s">
        <v>49</v>
      </c>
      <c r="B309" t="s">
        <v>1020</v>
      </c>
      <c r="C309" t="s">
        <v>67</v>
      </c>
      <c r="D309" t="s">
        <v>336</v>
      </c>
      <c r="E309" t="s">
        <v>379</v>
      </c>
      <c r="F309" t="s">
        <v>336</v>
      </c>
      <c r="G309" t="s">
        <v>380</v>
      </c>
      <c r="H309" t="s">
        <v>339</v>
      </c>
      <c r="I309">
        <v>1</v>
      </c>
      <c r="J309">
        <v>0</v>
      </c>
      <c r="K309">
        <v>0</v>
      </c>
      <c r="L309">
        <v>17.2</v>
      </c>
      <c r="M309" t="s">
        <v>196</v>
      </c>
      <c r="N309" t="s">
        <v>197</v>
      </c>
      <c r="O309" t="s">
        <v>198</v>
      </c>
      <c r="P309">
        <v>11021</v>
      </c>
      <c r="Q309" t="s">
        <v>37</v>
      </c>
      <c r="R309" t="s">
        <v>38</v>
      </c>
      <c r="Y309" t="s">
        <v>44</v>
      </c>
    </row>
    <row r="310" spans="1:25" x14ac:dyDescent="0.25">
      <c r="A310" t="s">
        <v>49</v>
      </c>
      <c r="B310" t="s">
        <v>1021</v>
      </c>
      <c r="C310" t="s">
        <v>67</v>
      </c>
      <c r="D310" t="s">
        <v>336</v>
      </c>
      <c r="E310" t="s">
        <v>337</v>
      </c>
      <c r="F310" t="s">
        <v>336</v>
      </c>
      <c r="G310" t="s">
        <v>338</v>
      </c>
      <c r="H310" t="s">
        <v>339</v>
      </c>
      <c r="I310">
        <v>1</v>
      </c>
      <c r="J310">
        <v>0</v>
      </c>
      <c r="K310">
        <v>0</v>
      </c>
      <c r="L310">
        <v>21.7</v>
      </c>
      <c r="M310" t="s">
        <v>1022</v>
      </c>
      <c r="N310" t="s">
        <v>351</v>
      </c>
      <c r="O310" t="s">
        <v>352</v>
      </c>
      <c r="P310" t="s">
        <v>1023</v>
      </c>
      <c r="Q310" t="s">
        <v>37</v>
      </c>
      <c r="R310" t="s">
        <v>38</v>
      </c>
      <c r="S310" t="s">
        <v>1024</v>
      </c>
      <c r="T310" t="s">
        <v>1025</v>
      </c>
      <c r="V310" t="s">
        <v>1026</v>
      </c>
      <c r="Y310" t="s">
        <v>44</v>
      </c>
    </row>
    <row r="311" spans="1:25" x14ac:dyDescent="0.25">
      <c r="A311" t="s">
        <v>49</v>
      </c>
      <c r="B311" t="s">
        <v>1027</v>
      </c>
      <c r="C311" t="s">
        <v>67</v>
      </c>
      <c r="D311" t="s">
        <v>336</v>
      </c>
      <c r="E311" t="s">
        <v>337</v>
      </c>
      <c r="F311" t="s">
        <v>336</v>
      </c>
      <c r="G311" t="s">
        <v>338</v>
      </c>
      <c r="H311" t="s">
        <v>339</v>
      </c>
      <c r="I311">
        <v>1</v>
      </c>
      <c r="J311">
        <v>0</v>
      </c>
      <c r="K311">
        <v>0</v>
      </c>
      <c r="L311">
        <v>19.399999999999999</v>
      </c>
      <c r="M311" t="s">
        <v>463</v>
      </c>
      <c r="N311" t="s">
        <v>123</v>
      </c>
      <c r="O311" t="s">
        <v>124</v>
      </c>
      <c r="P311" t="s">
        <v>1028</v>
      </c>
      <c r="Q311" t="s">
        <v>37</v>
      </c>
      <c r="R311" t="s">
        <v>38</v>
      </c>
      <c r="Y311" t="s">
        <v>44</v>
      </c>
    </row>
    <row r="312" spans="1:25" x14ac:dyDescent="0.25">
      <c r="A312" t="s">
        <v>65</v>
      </c>
      <c r="B312" t="s">
        <v>1029</v>
      </c>
      <c r="C312" t="s">
        <v>67</v>
      </c>
      <c r="D312" t="s">
        <v>336</v>
      </c>
      <c r="E312" t="s">
        <v>959</v>
      </c>
      <c r="F312" t="s">
        <v>336</v>
      </c>
      <c r="G312" t="s">
        <v>960</v>
      </c>
      <c r="I312">
        <v>2</v>
      </c>
      <c r="J312" t="s">
        <v>71</v>
      </c>
      <c r="K312" t="s">
        <v>71</v>
      </c>
      <c r="L312">
        <v>0</v>
      </c>
      <c r="M312" t="s">
        <v>1030</v>
      </c>
      <c r="Q312" t="s">
        <v>1031</v>
      </c>
      <c r="R312" t="s">
        <v>439</v>
      </c>
      <c r="S312" t="s">
        <v>1032</v>
      </c>
      <c r="T312" t="s">
        <v>1033</v>
      </c>
      <c r="U312" t="s">
        <v>1034</v>
      </c>
      <c r="V312" t="s">
        <v>1035</v>
      </c>
      <c r="W312">
        <v>1947</v>
      </c>
      <c r="X312" t="s">
        <v>78</v>
      </c>
      <c r="Y312" t="s">
        <v>44</v>
      </c>
    </row>
    <row r="313" spans="1:25" x14ac:dyDescent="0.25">
      <c r="A313" t="s">
        <v>65</v>
      </c>
      <c r="B313" t="s">
        <v>1029</v>
      </c>
      <c r="C313" t="s">
        <v>67</v>
      </c>
      <c r="D313" t="s">
        <v>336</v>
      </c>
      <c r="E313" t="s">
        <v>379</v>
      </c>
      <c r="F313" t="s">
        <v>336</v>
      </c>
      <c r="G313" t="s">
        <v>380</v>
      </c>
      <c r="I313">
        <v>1</v>
      </c>
      <c r="J313" t="s">
        <v>71</v>
      </c>
      <c r="K313" t="s">
        <v>71</v>
      </c>
      <c r="L313">
        <v>0</v>
      </c>
      <c r="M313" t="s">
        <v>1030</v>
      </c>
      <c r="Q313" t="s">
        <v>1031</v>
      </c>
      <c r="R313" t="s">
        <v>439</v>
      </c>
      <c r="S313" t="s">
        <v>1032</v>
      </c>
      <c r="T313" t="s">
        <v>1033</v>
      </c>
      <c r="U313" t="s">
        <v>1034</v>
      </c>
      <c r="V313" t="s">
        <v>1035</v>
      </c>
      <c r="W313">
        <v>1947</v>
      </c>
      <c r="X313" t="s">
        <v>78</v>
      </c>
      <c r="Y313" t="s">
        <v>44</v>
      </c>
    </row>
    <row r="314" spans="1:25" x14ac:dyDescent="0.25">
      <c r="A314" t="s">
        <v>49</v>
      </c>
      <c r="B314" t="s">
        <v>1036</v>
      </c>
      <c r="C314" t="s">
        <v>67</v>
      </c>
      <c r="D314" t="s">
        <v>336</v>
      </c>
      <c r="E314" t="s">
        <v>71</v>
      </c>
      <c r="F314" t="s">
        <v>336</v>
      </c>
      <c r="G314" t="s">
        <v>336</v>
      </c>
      <c r="H314" t="s">
        <v>339</v>
      </c>
      <c r="I314">
        <v>1</v>
      </c>
      <c r="J314">
        <v>0</v>
      </c>
      <c r="K314">
        <v>0</v>
      </c>
      <c r="L314">
        <v>29.6</v>
      </c>
      <c r="M314" t="s">
        <v>476</v>
      </c>
      <c r="N314" t="s">
        <v>35</v>
      </c>
      <c r="O314" t="s">
        <v>36</v>
      </c>
      <c r="P314">
        <v>33316</v>
      </c>
      <c r="Q314" t="s">
        <v>37</v>
      </c>
      <c r="R314" t="s">
        <v>38</v>
      </c>
      <c r="Y314" t="s">
        <v>44</v>
      </c>
    </row>
    <row r="315" spans="1:25" x14ac:dyDescent="0.25">
      <c r="A315" t="s">
        <v>49</v>
      </c>
      <c r="B315" t="s">
        <v>1037</v>
      </c>
      <c r="C315" t="s">
        <v>67</v>
      </c>
      <c r="D315" t="s">
        <v>336</v>
      </c>
      <c r="E315" t="s">
        <v>71</v>
      </c>
      <c r="F315" t="s">
        <v>336</v>
      </c>
      <c r="G315" t="s">
        <v>336</v>
      </c>
      <c r="H315" t="s">
        <v>339</v>
      </c>
      <c r="I315">
        <v>1</v>
      </c>
      <c r="J315">
        <v>0</v>
      </c>
      <c r="K315">
        <v>0</v>
      </c>
      <c r="L315">
        <v>34.200000000000003</v>
      </c>
      <c r="M315" t="s">
        <v>636</v>
      </c>
      <c r="N315" t="s">
        <v>123</v>
      </c>
      <c r="O315" t="s">
        <v>124</v>
      </c>
      <c r="P315" t="s">
        <v>1038</v>
      </c>
      <c r="Q315" t="s">
        <v>37</v>
      </c>
      <c r="R315" t="s">
        <v>38</v>
      </c>
      <c r="S315" t="s">
        <v>1039</v>
      </c>
      <c r="T315" t="s">
        <v>1040</v>
      </c>
      <c r="Y315" t="s">
        <v>44</v>
      </c>
    </row>
    <row r="316" spans="1:25" x14ac:dyDescent="0.25">
      <c r="A316" t="s">
        <v>49</v>
      </c>
      <c r="B316" t="s">
        <v>1041</v>
      </c>
      <c r="C316" t="s">
        <v>67</v>
      </c>
      <c r="D316" t="s">
        <v>336</v>
      </c>
      <c r="E316" t="s">
        <v>71</v>
      </c>
      <c r="F316" t="s">
        <v>336</v>
      </c>
      <c r="G316" t="s">
        <v>336</v>
      </c>
      <c r="H316" t="s">
        <v>339</v>
      </c>
      <c r="I316">
        <v>1</v>
      </c>
      <c r="J316">
        <v>0</v>
      </c>
      <c r="K316">
        <v>0</v>
      </c>
      <c r="L316">
        <v>31</v>
      </c>
      <c r="M316" t="s">
        <v>304</v>
      </c>
      <c r="N316" t="s">
        <v>128</v>
      </c>
      <c r="O316" t="s">
        <v>129</v>
      </c>
      <c r="P316">
        <v>78232</v>
      </c>
      <c r="Q316" t="s">
        <v>37</v>
      </c>
      <c r="R316" t="s">
        <v>38</v>
      </c>
      <c r="Y316" t="s">
        <v>44</v>
      </c>
    </row>
    <row r="317" spans="1:25" x14ac:dyDescent="0.25">
      <c r="A317" t="s">
        <v>49</v>
      </c>
      <c r="B317" t="s">
        <v>1042</v>
      </c>
      <c r="C317" t="s">
        <v>67</v>
      </c>
      <c r="D317" t="s">
        <v>336</v>
      </c>
      <c r="E317" t="s">
        <v>337</v>
      </c>
      <c r="F317" t="s">
        <v>336</v>
      </c>
      <c r="G317" t="s">
        <v>338</v>
      </c>
      <c r="H317" t="s">
        <v>339</v>
      </c>
      <c r="I317">
        <v>2</v>
      </c>
      <c r="J317">
        <v>0</v>
      </c>
      <c r="K317">
        <v>0</v>
      </c>
      <c r="L317">
        <v>19.8</v>
      </c>
      <c r="M317" t="s">
        <v>1043</v>
      </c>
      <c r="N317" t="s">
        <v>197</v>
      </c>
      <c r="O317" t="s">
        <v>198</v>
      </c>
      <c r="P317" t="s">
        <v>1044</v>
      </c>
      <c r="Q317" t="s">
        <v>37</v>
      </c>
      <c r="R317" t="s">
        <v>38</v>
      </c>
      <c r="S317" t="s">
        <v>1045</v>
      </c>
      <c r="V317" t="s">
        <v>1046</v>
      </c>
      <c r="Y317" t="s">
        <v>44</v>
      </c>
    </row>
    <row r="318" spans="1:25" x14ac:dyDescent="0.25">
      <c r="A318" t="s">
        <v>49</v>
      </c>
      <c r="B318" t="s">
        <v>1047</v>
      </c>
      <c r="C318" t="s">
        <v>67</v>
      </c>
      <c r="D318" t="s">
        <v>336</v>
      </c>
      <c r="E318" t="s">
        <v>337</v>
      </c>
      <c r="F318" t="s">
        <v>336</v>
      </c>
      <c r="G318" t="s">
        <v>338</v>
      </c>
      <c r="H318" t="s">
        <v>339</v>
      </c>
      <c r="I318">
        <v>1</v>
      </c>
      <c r="J318">
        <v>0</v>
      </c>
      <c r="K318">
        <v>0</v>
      </c>
      <c r="L318">
        <v>18.8</v>
      </c>
      <c r="M318" t="s">
        <v>1048</v>
      </c>
      <c r="N318" t="s">
        <v>73</v>
      </c>
      <c r="O318" t="s">
        <v>74</v>
      </c>
      <c r="P318" t="s">
        <v>1049</v>
      </c>
      <c r="Q318" t="s">
        <v>37</v>
      </c>
      <c r="R318" t="s">
        <v>38</v>
      </c>
      <c r="Y318" t="s">
        <v>44</v>
      </c>
    </row>
    <row r="319" spans="1:25" x14ac:dyDescent="0.25">
      <c r="A319" t="s">
        <v>49</v>
      </c>
      <c r="B319" t="s">
        <v>1050</v>
      </c>
      <c r="C319" t="s">
        <v>67</v>
      </c>
      <c r="D319" t="s">
        <v>336</v>
      </c>
      <c r="E319" t="s">
        <v>71</v>
      </c>
      <c r="F319" t="s">
        <v>336</v>
      </c>
      <c r="G319" t="s">
        <v>336</v>
      </c>
      <c r="H319" t="s">
        <v>339</v>
      </c>
      <c r="I319">
        <v>1</v>
      </c>
      <c r="J319">
        <v>0</v>
      </c>
      <c r="K319">
        <v>0</v>
      </c>
      <c r="L319">
        <v>30.4</v>
      </c>
      <c r="M319" t="s">
        <v>847</v>
      </c>
      <c r="N319" t="s">
        <v>115</v>
      </c>
      <c r="O319" t="s">
        <v>116</v>
      </c>
      <c r="P319">
        <v>48084</v>
      </c>
      <c r="Q319" t="s">
        <v>37</v>
      </c>
      <c r="R319" t="s">
        <v>38</v>
      </c>
      <c r="Y319" t="s">
        <v>44</v>
      </c>
    </row>
    <row r="320" spans="1:25" x14ac:dyDescent="0.25">
      <c r="A320" t="s">
        <v>49</v>
      </c>
      <c r="B320" t="s">
        <v>1051</v>
      </c>
      <c r="C320" t="s">
        <v>67</v>
      </c>
      <c r="D320" t="s">
        <v>336</v>
      </c>
      <c r="E320" t="s">
        <v>337</v>
      </c>
      <c r="F320" t="s">
        <v>336</v>
      </c>
      <c r="G320" t="s">
        <v>338</v>
      </c>
      <c r="H320" t="s">
        <v>339</v>
      </c>
      <c r="I320">
        <v>1</v>
      </c>
      <c r="J320">
        <v>0</v>
      </c>
      <c r="K320">
        <v>0</v>
      </c>
      <c r="L320">
        <v>27.2</v>
      </c>
      <c r="M320" t="s">
        <v>193</v>
      </c>
      <c r="N320" t="s">
        <v>123</v>
      </c>
      <c r="O320" t="s">
        <v>124</v>
      </c>
      <c r="Q320" t="s">
        <v>37</v>
      </c>
      <c r="R320" t="s">
        <v>38</v>
      </c>
      <c r="Y320" t="s">
        <v>44</v>
      </c>
    </row>
    <row r="321" spans="1:26" x14ac:dyDescent="0.25">
      <c r="A321" t="s">
        <v>26</v>
      </c>
      <c r="B321" t="s">
        <v>147</v>
      </c>
      <c r="C321" t="s">
        <v>67</v>
      </c>
      <c r="D321" t="s">
        <v>336</v>
      </c>
      <c r="E321" t="s">
        <v>71</v>
      </c>
      <c r="F321" t="s">
        <v>336</v>
      </c>
      <c r="G321" t="s">
        <v>336</v>
      </c>
      <c r="H321" t="s">
        <v>339</v>
      </c>
      <c r="I321">
        <v>1</v>
      </c>
      <c r="J321">
        <v>0</v>
      </c>
      <c r="K321">
        <v>0</v>
      </c>
      <c r="L321">
        <v>33.299999999999997</v>
      </c>
      <c r="M321" t="s">
        <v>150</v>
      </c>
      <c r="N321" t="s">
        <v>151</v>
      </c>
      <c r="O321" t="s">
        <v>152</v>
      </c>
      <c r="P321">
        <v>30120</v>
      </c>
      <c r="Q321" t="s">
        <v>37</v>
      </c>
      <c r="R321" t="s">
        <v>38</v>
      </c>
      <c r="S321" t="s">
        <v>153</v>
      </c>
      <c r="T321" t="s">
        <v>154</v>
      </c>
      <c r="U321" t="s">
        <v>155</v>
      </c>
      <c r="V321" t="s">
        <v>156</v>
      </c>
      <c r="X321" t="s">
        <v>157</v>
      </c>
      <c r="Y321" t="s">
        <v>44</v>
      </c>
      <c r="Z321" t="s">
        <v>158</v>
      </c>
    </row>
    <row r="322" spans="1:26" x14ac:dyDescent="0.25">
      <c r="A322" t="s">
        <v>49</v>
      </c>
      <c r="B322" t="s">
        <v>1052</v>
      </c>
      <c r="C322" t="s">
        <v>67</v>
      </c>
      <c r="D322" t="s">
        <v>336</v>
      </c>
      <c r="E322" t="s">
        <v>71</v>
      </c>
      <c r="F322" t="s">
        <v>336</v>
      </c>
      <c r="G322" t="s">
        <v>336</v>
      </c>
      <c r="H322" t="s">
        <v>339</v>
      </c>
      <c r="I322">
        <v>1</v>
      </c>
      <c r="J322">
        <v>0</v>
      </c>
      <c r="K322">
        <v>0</v>
      </c>
      <c r="L322">
        <v>33.6</v>
      </c>
      <c r="M322" t="s">
        <v>1053</v>
      </c>
      <c r="N322" t="s">
        <v>395</v>
      </c>
      <c r="O322" t="s">
        <v>396</v>
      </c>
      <c r="P322" t="s">
        <v>1054</v>
      </c>
      <c r="Q322" t="s">
        <v>37</v>
      </c>
      <c r="R322" t="s">
        <v>38</v>
      </c>
      <c r="Y322" t="s">
        <v>44</v>
      </c>
    </row>
    <row r="323" spans="1:26" x14ac:dyDescent="0.25">
      <c r="A323" t="s">
        <v>49</v>
      </c>
      <c r="B323" t="s">
        <v>1055</v>
      </c>
      <c r="C323" t="s">
        <v>67</v>
      </c>
      <c r="D323" t="s">
        <v>336</v>
      </c>
      <c r="E323" t="s">
        <v>337</v>
      </c>
      <c r="F323" t="s">
        <v>336</v>
      </c>
      <c r="G323" t="s">
        <v>338</v>
      </c>
      <c r="H323" t="s">
        <v>339</v>
      </c>
      <c r="I323">
        <v>1</v>
      </c>
      <c r="J323">
        <v>0</v>
      </c>
      <c r="K323">
        <v>0</v>
      </c>
      <c r="L323">
        <v>22.1</v>
      </c>
      <c r="M323" t="s">
        <v>1056</v>
      </c>
      <c r="N323" t="s">
        <v>123</v>
      </c>
      <c r="O323" t="s">
        <v>124</v>
      </c>
      <c r="P323" t="s">
        <v>1057</v>
      </c>
      <c r="Q323" t="s">
        <v>37</v>
      </c>
      <c r="R323" t="s">
        <v>38</v>
      </c>
      <c r="S323" t="s">
        <v>1058</v>
      </c>
      <c r="Y323" t="s">
        <v>44</v>
      </c>
    </row>
    <row r="324" spans="1:26" x14ac:dyDescent="0.25">
      <c r="A324" t="s">
        <v>49</v>
      </c>
      <c r="B324" t="s">
        <v>1059</v>
      </c>
      <c r="C324" t="s">
        <v>67</v>
      </c>
      <c r="D324" t="s">
        <v>336</v>
      </c>
      <c r="E324" t="s">
        <v>71</v>
      </c>
      <c r="F324" t="s">
        <v>336</v>
      </c>
      <c r="G324" t="s">
        <v>336</v>
      </c>
      <c r="H324" t="s">
        <v>339</v>
      </c>
      <c r="I324">
        <v>1</v>
      </c>
      <c r="J324">
        <v>0</v>
      </c>
      <c r="K324">
        <v>0</v>
      </c>
      <c r="L324">
        <v>28.7</v>
      </c>
      <c r="M324" t="s">
        <v>424</v>
      </c>
      <c r="N324" t="s">
        <v>255</v>
      </c>
      <c r="O324" t="s">
        <v>256</v>
      </c>
      <c r="P324" t="s">
        <v>1060</v>
      </c>
      <c r="Q324" t="s">
        <v>37</v>
      </c>
      <c r="R324" t="s">
        <v>38</v>
      </c>
      <c r="Y324" t="s">
        <v>44</v>
      </c>
    </row>
    <row r="325" spans="1:26" x14ac:dyDescent="0.25">
      <c r="A325" t="s">
        <v>49</v>
      </c>
      <c r="B325" t="s">
        <v>1061</v>
      </c>
      <c r="C325" t="s">
        <v>67</v>
      </c>
      <c r="D325" t="s">
        <v>336</v>
      </c>
      <c r="E325" t="s">
        <v>337</v>
      </c>
      <c r="F325" t="s">
        <v>336</v>
      </c>
      <c r="G325" t="s">
        <v>338</v>
      </c>
      <c r="H325" t="s">
        <v>339</v>
      </c>
      <c r="I325">
        <v>1</v>
      </c>
      <c r="J325">
        <v>0</v>
      </c>
      <c r="K325">
        <v>0</v>
      </c>
      <c r="L325">
        <v>23</v>
      </c>
      <c r="M325" t="s">
        <v>593</v>
      </c>
      <c r="N325" t="s">
        <v>805</v>
      </c>
      <c r="O325" t="s">
        <v>806</v>
      </c>
      <c r="P325">
        <v>60606</v>
      </c>
      <c r="Q325" t="s">
        <v>37</v>
      </c>
      <c r="R325" t="s">
        <v>38</v>
      </c>
      <c r="Y325" t="s">
        <v>44</v>
      </c>
    </row>
    <row r="326" spans="1:26" x14ac:dyDescent="0.25">
      <c r="A326" t="s">
        <v>49</v>
      </c>
      <c r="B326" t="s">
        <v>1062</v>
      </c>
      <c r="C326" t="s">
        <v>67</v>
      </c>
      <c r="D326" t="s">
        <v>336</v>
      </c>
      <c r="E326" t="s">
        <v>337</v>
      </c>
      <c r="F326" t="s">
        <v>336</v>
      </c>
      <c r="G326" t="s">
        <v>338</v>
      </c>
      <c r="H326" t="s">
        <v>339</v>
      </c>
      <c r="I326">
        <v>1</v>
      </c>
      <c r="J326">
        <v>0</v>
      </c>
      <c r="K326">
        <v>0</v>
      </c>
      <c r="L326">
        <v>28.6</v>
      </c>
      <c r="M326" t="s">
        <v>1063</v>
      </c>
      <c r="N326" t="s">
        <v>301</v>
      </c>
      <c r="O326" t="s">
        <v>302</v>
      </c>
      <c r="P326" t="s">
        <v>1064</v>
      </c>
      <c r="Q326" t="s">
        <v>37</v>
      </c>
      <c r="R326" t="s">
        <v>38</v>
      </c>
      <c r="Y326" t="s">
        <v>44</v>
      </c>
    </row>
    <row r="327" spans="1:26" x14ac:dyDescent="0.25">
      <c r="A327" t="s">
        <v>49</v>
      </c>
      <c r="B327" t="s">
        <v>1065</v>
      </c>
      <c r="C327" t="s">
        <v>67</v>
      </c>
      <c r="D327" t="s">
        <v>336</v>
      </c>
      <c r="E327" t="s">
        <v>337</v>
      </c>
      <c r="F327" t="s">
        <v>336</v>
      </c>
      <c r="G327" t="s">
        <v>338</v>
      </c>
      <c r="H327" t="s">
        <v>339</v>
      </c>
      <c r="I327">
        <v>1</v>
      </c>
      <c r="J327">
        <v>0</v>
      </c>
      <c r="K327">
        <v>0</v>
      </c>
      <c r="L327">
        <v>25.7</v>
      </c>
      <c r="M327" t="s">
        <v>1066</v>
      </c>
      <c r="N327" t="s">
        <v>555</v>
      </c>
      <c r="O327" t="s">
        <v>556</v>
      </c>
      <c r="P327">
        <v>29715</v>
      </c>
      <c r="Q327" t="s">
        <v>37</v>
      </c>
      <c r="R327" t="s">
        <v>38</v>
      </c>
      <c r="Y327" t="s">
        <v>44</v>
      </c>
    </row>
    <row r="328" spans="1:26" x14ac:dyDescent="0.25">
      <c r="A328" t="s">
        <v>49</v>
      </c>
      <c r="B328" t="s">
        <v>1067</v>
      </c>
      <c r="C328" t="s">
        <v>67</v>
      </c>
      <c r="D328" t="s">
        <v>336</v>
      </c>
      <c r="E328" t="s">
        <v>71</v>
      </c>
      <c r="F328" t="s">
        <v>336</v>
      </c>
      <c r="G328" t="s">
        <v>336</v>
      </c>
      <c r="H328" t="s">
        <v>339</v>
      </c>
      <c r="I328">
        <v>1</v>
      </c>
      <c r="J328">
        <v>0</v>
      </c>
      <c r="K328">
        <v>0</v>
      </c>
      <c r="L328">
        <v>34.200000000000003</v>
      </c>
      <c r="M328" t="s">
        <v>1068</v>
      </c>
      <c r="N328" t="s">
        <v>251</v>
      </c>
      <c r="O328" t="s">
        <v>252</v>
      </c>
      <c r="P328">
        <v>82604</v>
      </c>
      <c r="Q328" t="s">
        <v>37</v>
      </c>
      <c r="R328" t="s">
        <v>38</v>
      </c>
      <c r="S328" t="s">
        <v>1069</v>
      </c>
      <c r="V328" t="s">
        <v>1070</v>
      </c>
      <c r="Y328" t="s">
        <v>44</v>
      </c>
    </row>
    <row r="329" spans="1:26" x14ac:dyDescent="0.25">
      <c r="A329" t="s">
        <v>49</v>
      </c>
      <c r="B329" t="s">
        <v>1071</v>
      </c>
      <c r="C329" t="s">
        <v>67</v>
      </c>
      <c r="D329" t="s">
        <v>336</v>
      </c>
      <c r="E329" t="s">
        <v>337</v>
      </c>
      <c r="F329" t="s">
        <v>336</v>
      </c>
      <c r="G329" t="s">
        <v>338</v>
      </c>
      <c r="H329" t="s">
        <v>339</v>
      </c>
      <c r="I329">
        <v>1</v>
      </c>
      <c r="J329">
        <v>0</v>
      </c>
      <c r="K329">
        <v>0</v>
      </c>
      <c r="L329">
        <v>20.2</v>
      </c>
      <c r="M329" t="s">
        <v>1072</v>
      </c>
      <c r="N329" t="s">
        <v>873</v>
      </c>
      <c r="O329" t="s">
        <v>874</v>
      </c>
      <c r="P329" t="s">
        <v>1073</v>
      </c>
      <c r="Q329" t="s">
        <v>37</v>
      </c>
      <c r="R329" t="s">
        <v>38</v>
      </c>
      <c r="S329" t="s">
        <v>1074</v>
      </c>
      <c r="U329" t="s">
        <v>1075</v>
      </c>
      <c r="V329" t="s">
        <v>1076</v>
      </c>
      <c r="Y329" t="s">
        <v>44</v>
      </c>
    </row>
    <row r="330" spans="1:26" x14ac:dyDescent="0.25">
      <c r="A330" t="s">
        <v>49</v>
      </c>
      <c r="B330" t="s">
        <v>1077</v>
      </c>
      <c r="C330" t="s">
        <v>67</v>
      </c>
      <c r="D330" t="s">
        <v>336</v>
      </c>
      <c r="E330" t="s">
        <v>337</v>
      </c>
      <c r="F330" t="s">
        <v>336</v>
      </c>
      <c r="G330" t="s">
        <v>338</v>
      </c>
      <c r="H330" t="s">
        <v>339</v>
      </c>
      <c r="I330">
        <v>2</v>
      </c>
      <c r="J330">
        <v>0</v>
      </c>
      <c r="K330">
        <v>0</v>
      </c>
      <c r="L330">
        <v>23.6</v>
      </c>
      <c r="M330" t="s">
        <v>281</v>
      </c>
      <c r="N330" t="s">
        <v>151</v>
      </c>
      <c r="O330" t="s">
        <v>152</v>
      </c>
      <c r="P330">
        <v>30305</v>
      </c>
      <c r="Q330" t="s">
        <v>37</v>
      </c>
      <c r="R330" t="s">
        <v>38</v>
      </c>
      <c r="S330" t="s">
        <v>1078</v>
      </c>
      <c r="T330" t="s">
        <v>1079</v>
      </c>
      <c r="V330" t="s">
        <v>1080</v>
      </c>
      <c r="Y330" t="s">
        <v>44</v>
      </c>
    </row>
    <row r="331" spans="1:26" x14ac:dyDescent="0.25">
      <c r="A331" t="s">
        <v>49</v>
      </c>
      <c r="B331" t="s">
        <v>1081</v>
      </c>
      <c r="C331" t="s">
        <v>67</v>
      </c>
      <c r="D331" t="s">
        <v>336</v>
      </c>
      <c r="E331" t="s">
        <v>71</v>
      </c>
      <c r="F331" t="s">
        <v>336</v>
      </c>
      <c r="G331" t="s">
        <v>336</v>
      </c>
      <c r="H331" t="s">
        <v>339</v>
      </c>
      <c r="I331">
        <v>1</v>
      </c>
      <c r="J331">
        <v>0</v>
      </c>
      <c r="K331">
        <v>0</v>
      </c>
      <c r="L331">
        <v>30.6</v>
      </c>
      <c r="M331" t="s">
        <v>304</v>
      </c>
      <c r="N331" t="s">
        <v>128</v>
      </c>
      <c r="O331" t="s">
        <v>129</v>
      </c>
      <c r="P331" t="s">
        <v>1082</v>
      </c>
      <c r="Q331" t="s">
        <v>37</v>
      </c>
      <c r="R331" t="s">
        <v>38</v>
      </c>
      <c r="S331" t="s">
        <v>1083</v>
      </c>
      <c r="V331" t="s">
        <v>1084</v>
      </c>
      <c r="Y331" t="s">
        <v>44</v>
      </c>
    </row>
    <row r="332" spans="1:26" x14ac:dyDescent="0.25">
      <c r="A332" t="s">
        <v>49</v>
      </c>
      <c r="B332" t="s">
        <v>1085</v>
      </c>
      <c r="C332" t="s">
        <v>67</v>
      </c>
      <c r="D332" t="s">
        <v>336</v>
      </c>
      <c r="E332" t="s">
        <v>71</v>
      </c>
      <c r="F332" t="s">
        <v>336</v>
      </c>
      <c r="G332" t="s">
        <v>336</v>
      </c>
      <c r="H332" t="s">
        <v>339</v>
      </c>
      <c r="I332">
        <v>1</v>
      </c>
      <c r="J332">
        <v>0</v>
      </c>
      <c r="K332">
        <v>0</v>
      </c>
      <c r="L332">
        <v>31.6</v>
      </c>
      <c r="M332" t="s">
        <v>197</v>
      </c>
      <c r="N332" t="s">
        <v>197</v>
      </c>
      <c r="O332" t="s">
        <v>198</v>
      </c>
      <c r="P332" t="s">
        <v>1086</v>
      </c>
      <c r="Q332" t="s">
        <v>37</v>
      </c>
      <c r="R332" t="s">
        <v>38</v>
      </c>
      <c r="Y332" t="s">
        <v>44</v>
      </c>
    </row>
    <row r="333" spans="1:26" x14ac:dyDescent="0.25">
      <c r="A333" t="s">
        <v>49</v>
      </c>
      <c r="B333" t="s">
        <v>1087</v>
      </c>
      <c r="C333" t="s">
        <v>67</v>
      </c>
      <c r="D333" t="s">
        <v>336</v>
      </c>
      <c r="E333" t="s">
        <v>337</v>
      </c>
      <c r="F333" t="s">
        <v>336</v>
      </c>
      <c r="G333" t="s">
        <v>338</v>
      </c>
      <c r="H333" t="s">
        <v>339</v>
      </c>
      <c r="I333">
        <v>1</v>
      </c>
      <c r="J333">
        <v>0</v>
      </c>
      <c r="K333">
        <v>0</v>
      </c>
      <c r="L333">
        <v>24.2</v>
      </c>
      <c r="M333" t="s">
        <v>785</v>
      </c>
      <c r="N333" t="s">
        <v>35</v>
      </c>
      <c r="O333" t="s">
        <v>36</v>
      </c>
      <c r="P333">
        <v>33912</v>
      </c>
      <c r="Q333" t="s">
        <v>37</v>
      </c>
      <c r="R333" t="s">
        <v>38</v>
      </c>
      <c r="Y333" t="s">
        <v>44</v>
      </c>
    </row>
    <row r="334" spans="1:26" x14ac:dyDescent="0.25">
      <c r="A334" t="s">
        <v>49</v>
      </c>
      <c r="B334" t="s">
        <v>1088</v>
      </c>
      <c r="C334" t="s">
        <v>67</v>
      </c>
      <c r="D334" t="s">
        <v>336</v>
      </c>
      <c r="E334" t="s">
        <v>337</v>
      </c>
      <c r="F334" t="s">
        <v>336</v>
      </c>
      <c r="G334" t="s">
        <v>338</v>
      </c>
      <c r="H334" t="s">
        <v>339</v>
      </c>
      <c r="I334">
        <v>1</v>
      </c>
      <c r="J334">
        <v>0</v>
      </c>
      <c r="K334">
        <v>0</v>
      </c>
      <c r="L334">
        <v>23.7</v>
      </c>
      <c r="M334" t="s">
        <v>497</v>
      </c>
      <c r="N334" t="s">
        <v>123</v>
      </c>
      <c r="O334" t="s">
        <v>124</v>
      </c>
      <c r="P334" t="s">
        <v>1089</v>
      </c>
      <c r="Q334" t="s">
        <v>37</v>
      </c>
      <c r="R334" t="s">
        <v>38</v>
      </c>
      <c r="V334" t="s">
        <v>1090</v>
      </c>
      <c r="Y334" t="s">
        <v>44</v>
      </c>
    </row>
    <row r="335" spans="1:26" x14ac:dyDescent="0.25">
      <c r="A335" t="s">
        <v>49</v>
      </c>
      <c r="B335" t="s">
        <v>1091</v>
      </c>
      <c r="C335" t="s">
        <v>67</v>
      </c>
      <c r="D335" t="s">
        <v>336</v>
      </c>
      <c r="E335" t="s">
        <v>337</v>
      </c>
      <c r="F335" t="s">
        <v>336</v>
      </c>
      <c r="G335" t="s">
        <v>338</v>
      </c>
      <c r="H335" t="s">
        <v>339</v>
      </c>
      <c r="I335">
        <v>1</v>
      </c>
      <c r="J335">
        <v>0</v>
      </c>
      <c r="K335">
        <v>0</v>
      </c>
      <c r="L335">
        <v>22.2</v>
      </c>
      <c r="M335" t="s">
        <v>1092</v>
      </c>
      <c r="N335" t="s">
        <v>405</v>
      </c>
      <c r="O335" t="s">
        <v>406</v>
      </c>
      <c r="P335">
        <v>20743</v>
      </c>
      <c r="Q335" t="s">
        <v>37</v>
      </c>
      <c r="R335" t="s">
        <v>38</v>
      </c>
      <c r="Y335" t="s">
        <v>44</v>
      </c>
    </row>
    <row r="336" spans="1:26" x14ac:dyDescent="0.25">
      <c r="A336" t="s">
        <v>49</v>
      </c>
      <c r="B336" t="s">
        <v>1093</v>
      </c>
      <c r="C336" t="s">
        <v>67</v>
      </c>
      <c r="D336" t="s">
        <v>336</v>
      </c>
      <c r="E336" t="s">
        <v>71</v>
      </c>
      <c r="F336" t="s">
        <v>336</v>
      </c>
      <c r="G336" t="s">
        <v>336</v>
      </c>
      <c r="H336" t="s">
        <v>339</v>
      </c>
      <c r="I336">
        <v>1</v>
      </c>
      <c r="J336">
        <v>0</v>
      </c>
      <c r="K336">
        <v>0</v>
      </c>
      <c r="L336">
        <v>34.700000000000003</v>
      </c>
      <c r="M336" t="s">
        <v>472</v>
      </c>
      <c r="N336" t="s">
        <v>123</v>
      </c>
      <c r="O336" t="s">
        <v>124</v>
      </c>
      <c r="P336">
        <v>90015</v>
      </c>
      <c r="Q336" t="s">
        <v>37</v>
      </c>
      <c r="R336" t="s">
        <v>38</v>
      </c>
      <c r="Y336" t="s">
        <v>44</v>
      </c>
    </row>
    <row r="337" spans="1:25" x14ac:dyDescent="0.25">
      <c r="A337" t="s">
        <v>49</v>
      </c>
      <c r="B337" t="s">
        <v>1094</v>
      </c>
      <c r="C337" t="s">
        <v>67</v>
      </c>
      <c r="D337" t="s">
        <v>336</v>
      </c>
      <c r="E337" t="s">
        <v>337</v>
      </c>
      <c r="F337" t="s">
        <v>336</v>
      </c>
      <c r="G337" t="s">
        <v>338</v>
      </c>
      <c r="H337" t="s">
        <v>339</v>
      </c>
      <c r="I337">
        <v>1</v>
      </c>
      <c r="J337">
        <v>0</v>
      </c>
      <c r="K337">
        <v>0</v>
      </c>
      <c r="L337">
        <v>24.3</v>
      </c>
      <c r="M337" t="s">
        <v>1095</v>
      </c>
      <c r="N337" t="s">
        <v>123</v>
      </c>
      <c r="O337" t="s">
        <v>124</v>
      </c>
      <c r="P337">
        <v>92075</v>
      </c>
      <c r="Q337" t="s">
        <v>37</v>
      </c>
      <c r="R337" t="s">
        <v>38</v>
      </c>
      <c r="Y337" t="s">
        <v>44</v>
      </c>
    </row>
    <row r="338" spans="1:25" x14ac:dyDescent="0.25">
      <c r="A338" t="s">
        <v>49</v>
      </c>
      <c r="B338" t="s">
        <v>1096</v>
      </c>
      <c r="C338" t="s">
        <v>67</v>
      </c>
      <c r="D338" t="s">
        <v>336</v>
      </c>
      <c r="E338" t="s">
        <v>71</v>
      </c>
      <c r="F338" t="s">
        <v>336</v>
      </c>
      <c r="G338" t="s">
        <v>336</v>
      </c>
      <c r="H338" t="s">
        <v>339</v>
      </c>
      <c r="I338">
        <v>1</v>
      </c>
      <c r="J338">
        <v>0</v>
      </c>
      <c r="K338">
        <v>0</v>
      </c>
      <c r="L338">
        <v>30.3</v>
      </c>
      <c r="M338" t="s">
        <v>193</v>
      </c>
      <c r="Q338" t="s">
        <v>37</v>
      </c>
      <c r="R338" t="s">
        <v>38</v>
      </c>
      <c r="Y338" t="s">
        <v>44</v>
      </c>
    </row>
    <row r="339" spans="1:25" x14ac:dyDescent="0.25">
      <c r="A339" t="s">
        <v>49</v>
      </c>
      <c r="B339" t="s">
        <v>1097</v>
      </c>
      <c r="C339" t="s">
        <v>67</v>
      </c>
      <c r="D339" t="s">
        <v>336</v>
      </c>
      <c r="E339" t="s">
        <v>343</v>
      </c>
      <c r="F339" t="s">
        <v>336</v>
      </c>
      <c r="G339" t="s">
        <v>344</v>
      </c>
      <c r="H339" t="s">
        <v>339</v>
      </c>
      <c r="I339">
        <v>1</v>
      </c>
      <c r="J339">
        <v>0</v>
      </c>
      <c r="K339">
        <v>0</v>
      </c>
      <c r="L339">
        <v>16.2</v>
      </c>
      <c r="M339" t="s">
        <v>1098</v>
      </c>
      <c r="N339" t="s">
        <v>123</v>
      </c>
      <c r="O339" t="s">
        <v>124</v>
      </c>
      <c r="P339" t="s">
        <v>1099</v>
      </c>
      <c r="Q339" t="s">
        <v>37</v>
      </c>
      <c r="R339" t="s">
        <v>38</v>
      </c>
      <c r="Y339" t="s">
        <v>44</v>
      </c>
    </row>
    <row r="340" spans="1:25" x14ac:dyDescent="0.25">
      <c r="A340" t="s">
        <v>49</v>
      </c>
      <c r="B340" t="s">
        <v>1100</v>
      </c>
      <c r="C340" t="s">
        <v>67</v>
      </c>
      <c r="D340" t="s">
        <v>336</v>
      </c>
      <c r="E340" t="s">
        <v>71</v>
      </c>
      <c r="F340" t="s">
        <v>336</v>
      </c>
      <c r="G340" t="s">
        <v>336</v>
      </c>
      <c r="H340" t="s">
        <v>339</v>
      </c>
      <c r="I340">
        <v>1</v>
      </c>
      <c r="J340">
        <v>0</v>
      </c>
      <c r="K340">
        <v>0</v>
      </c>
      <c r="L340">
        <v>32.799999999999997</v>
      </c>
      <c r="M340" t="s">
        <v>1101</v>
      </c>
      <c r="N340" t="s">
        <v>319</v>
      </c>
      <c r="O340" t="s">
        <v>320</v>
      </c>
      <c r="P340" t="s">
        <v>1102</v>
      </c>
      <c r="Q340" t="s">
        <v>37</v>
      </c>
      <c r="R340" t="s">
        <v>38</v>
      </c>
      <c r="S340" t="s">
        <v>1103</v>
      </c>
      <c r="T340" t="s">
        <v>1104</v>
      </c>
      <c r="Y340" t="s">
        <v>44</v>
      </c>
    </row>
    <row r="341" spans="1:25" x14ac:dyDescent="0.25">
      <c r="A341" t="s">
        <v>49</v>
      </c>
      <c r="B341" t="s">
        <v>1105</v>
      </c>
      <c r="C341" t="s">
        <v>67</v>
      </c>
      <c r="D341" t="s">
        <v>336</v>
      </c>
      <c r="E341" t="s">
        <v>71</v>
      </c>
      <c r="F341" t="s">
        <v>336</v>
      </c>
      <c r="G341" t="s">
        <v>336</v>
      </c>
      <c r="H341" t="s">
        <v>339</v>
      </c>
      <c r="I341">
        <v>1</v>
      </c>
      <c r="J341">
        <v>0</v>
      </c>
      <c r="K341">
        <v>0</v>
      </c>
      <c r="L341">
        <v>31.2</v>
      </c>
      <c r="M341" t="s">
        <v>1106</v>
      </c>
      <c r="N341" t="s">
        <v>881</v>
      </c>
      <c r="O341" t="s">
        <v>882</v>
      </c>
      <c r="P341">
        <v>37203</v>
      </c>
      <c r="Q341" t="s">
        <v>37</v>
      </c>
      <c r="R341" t="s">
        <v>38</v>
      </c>
      <c r="Y341" t="s">
        <v>44</v>
      </c>
    </row>
    <row r="342" spans="1:25" x14ac:dyDescent="0.25">
      <c r="A342" t="s">
        <v>49</v>
      </c>
      <c r="B342" t="s">
        <v>1107</v>
      </c>
      <c r="C342" t="s">
        <v>67</v>
      </c>
      <c r="D342" t="s">
        <v>336</v>
      </c>
      <c r="E342" t="s">
        <v>337</v>
      </c>
      <c r="F342" t="s">
        <v>336</v>
      </c>
      <c r="G342" t="s">
        <v>338</v>
      </c>
      <c r="H342" t="s">
        <v>339</v>
      </c>
      <c r="I342">
        <v>1</v>
      </c>
      <c r="J342">
        <v>0</v>
      </c>
      <c r="K342">
        <v>0</v>
      </c>
      <c r="L342">
        <v>21.1</v>
      </c>
      <c r="M342" t="s">
        <v>696</v>
      </c>
      <c r="N342" t="s">
        <v>128</v>
      </c>
      <c r="O342" t="s">
        <v>129</v>
      </c>
      <c r="P342" t="s">
        <v>1108</v>
      </c>
      <c r="Q342" t="s">
        <v>37</v>
      </c>
      <c r="R342" t="s">
        <v>38</v>
      </c>
      <c r="S342" t="s">
        <v>1109</v>
      </c>
      <c r="T342" t="s">
        <v>1110</v>
      </c>
      <c r="Y342" t="s">
        <v>44</v>
      </c>
    </row>
    <row r="343" spans="1:25" x14ac:dyDescent="0.25">
      <c r="A343" t="s">
        <v>49</v>
      </c>
      <c r="B343" t="s">
        <v>1111</v>
      </c>
      <c r="C343" t="s">
        <v>67</v>
      </c>
      <c r="D343" t="s">
        <v>336</v>
      </c>
      <c r="E343" t="s">
        <v>337</v>
      </c>
      <c r="F343" t="s">
        <v>336</v>
      </c>
      <c r="G343" t="s">
        <v>338</v>
      </c>
      <c r="H343" t="s">
        <v>339</v>
      </c>
      <c r="I343">
        <v>1</v>
      </c>
      <c r="J343">
        <v>0</v>
      </c>
      <c r="K343">
        <v>0</v>
      </c>
      <c r="L343">
        <v>27.5</v>
      </c>
      <c r="M343" t="s">
        <v>470</v>
      </c>
      <c r="N343" t="s">
        <v>123</v>
      </c>
      <c r="O343" t="s">
        <v>124</v>
      </c>
      <c r="P343">
        <v>92663</v>
      </c>
      <c r="Q343" t="s">
        <v>37</v>
      </c>
      <c r="R343" t="s">
        <v>38</v>
      </c>
      <c r="Y343" t="s">
        <v>44</v>
      </c>
    </row>
    <row r="344" spans="1:25" x14ac:dyDescent="0.25">
      <c r="A344" t="s">
        <v>49</v>
      </c>
      <c r="B344" t="s">
        <v>1112</v>
      </c>
      <c r="C344" t="s">
        <v>67</v>
      </c>
      <c r="D344" t="s">
        <v>336</v>
      </c>
      <c r="E344" t="s">
        <v>337</v>
      </c>
      <c r="F344" t="s">
        <v>336</v>
      </c>
      <c r="G344" t="s">
        <v>338</v>
      </c>
      <c r="H344" t="s">
        <v>339</v>
      </c>
      <c r="I344">
        <v>1</v>
      </c>
      <c r="J344">
        <v>0</v>
      </c>
      <c r="K344">
        <v>0</v>
      </c>
      <c r="L344">
        <v>19.2</v>
      </c>
      <c r="M344" t="s">
        <v>472</v>
      </c>
      <c r="N344" t="s">
        <v>123</v>
      </c>
      <c r="O344" t="s">
        <v>124</v>
      </c>
      <c r="P344" t="s">
        <v>1113</v>
      </c>
      <c r="Q344" t="s">
        <v>37</v>
      </c>
      <c r="R344" t="s">
        <v>38</v>
      </c>
      <c r="S344" t="s">
        <v>1114</v>
      </c>
      <c r="V344" t="s">
        <v>1115</v>
      </c>
      <c r="Y344" t="s">
        <v>44</v>
      </c>
    </row>
    <row r="345" spans="1:25" x14ac:dyDescent="0.25">
      <c r="A345" t="s">
        <v>49</v>
      </c>
      <c r="B345" t="s">
        <v>1116</v>
      </c>
      <c r="C345" t="s">
        <v>67</v>
      </c>
      <c r="D345" t="s">
        <v>336</v>
      </c>
      <c r="E345" t="s">
        <v>337</v>
      </c>
      <c r="F345" t="s">
        <v>336</v>
      </c>
      <c r="G345" t="s">
        <v>338</v>
      </c>
      <c r="H345" t="s">
        <v>339</v>
      </c>
      <c r="I345">
        <v>1</v>
      </c>
      <c r="J345">
        <v>0</v>
      </c>
      <c r="K345">
        <v>0</v>
      </c>
      <c r="L345">
        <v>21.2</v>
      </c>
      <c r="M345" t="s">
        <v>261</v>
      </c>
      <c r="N345" t="s">
        <v>182</v>
      </c>
      <c r="O345" t="s">
        <v>183</v>
      </c>
      <c r="P345" t="s">
        <v>1117</v>
      </c>
      <c r="Q345" t="s">
        <v>37</v>
      </c>
      <c r="R345" t="s">
        <v>38</v>
      </c>
      <c r="Y345" t="s">
        <v>44</v>
      </c>
    </row>
    <row r="346" spans="1:25" x14ac:dyDescent="0.25">
      <c r="A346" t="s">
        <v>49</v>
      </c>
      <c r="B346" t="s">
        <v>1118</v>
      </c>
      <c r="C346" t="s">
        <v>67</v>
      </c>
      <c r="D346" t="s">
        <v>336</v>
      </c>
      <c r="E346" t="s">
        <v>71</v>
      </c>
      <c r="F346" t="s">
        <v>336</v>
      </c>
      <c r="G346" t="s">
        <v>336</v>
      </c>
      <c r="H346" t="s">
        <v>339</v>
      </c>
      <c r="I346">
        <v>1</v>
      </c>
      <c r="J346">
        <v>0</v>
      </c>
      <c r="K346">
        <v>0</v>
      </c>
      <c r="L346">
        <v>32.799999999999997</v>
      </c>
      <c r="M346" t="s">
        <v>193</v>
      </c>
      <c r="N346" t="s">
        <v>255</v>
      </c>
      <c r="O346" t="s">
        <v>256</v>
      </c>
      <c r="Q346" t="s">
        <v>37</v>
      </c>
      <c r="R346" t="s">
        <v>38</v>
      </c>
      <c r="Y346" t="s">
        <v>44</v>
      </c>
    </row>
    <row r="347" spans="1:25" x14ac:dyDescent="0.25">
      <c r="A347" t="s">
        <v>49</v>
      </c>
      <c r="B347" t="s">
        <v>1119</v>
      </c>
      <c r="C347" t="s">
        <v>67</v>
      </c>
      <c r="D347" t="s">
        <v>336</v>
      </c>
      <c r="E347" t="s">
        <v>337</v>
      </c>
      <c r="F347" t="s">
        <v>336</v>
      </c>
      <c r="G347" t="s">
        <v>338</v>
      </c>
      <c r="H347" t="s">
        <v>339</v>
      </c>
      <c r="I347">
        <v>1</v>
      </c>
      <c r="J347">
        <v>0</v>
      </c>
      <c r="K347">
        <v>0</v>
      </c>
      <c r="L347">
        <v>21.5</v>
      </c>
      <c r="M347" t="s">
        <v>1120</v>
      </c>
      <c r="N347" t="s">
        <v>277</v>
      </c>
      <c r="O347" t="s">
        <v>278</v>
      </c>
      <c r="P347">
        <v>81657</v>
      </c>
      <c r="Q347" t="s">
        <v>37</v>
      </c>
      <c r="R347" t="s">
        <v>38</v>
      </c>
      <c r="Y347" t="s">
        <v>44</v>
      </c>
    </row>
    <row r="348" spans="1:25" x14ac:dyDescent="0.25">
      <c r="A348" t="s">
        <v>65</v>
      </c>
      <c r="B348" t="s">
        <v>1121</v>
      </c>
      <c r="C348" t="s">
        <v>67</v>
      </c>
      <c r="D348" t="s">
        <v>336</v>
      </c>
      <c r="E348" t="s">
        <v>379</v>
      </c>
      <c r="F348" t="s">
        <v>336</v>
      </c>
      <c r="G348" t="s">
        <v>380</v>
      </c>
      <c r="I348">
        <v>2</v>
      </c>
      <c r="J348" t="s">
        <v>71</v>
      </c>
      <c r="K348" t="s">
        <v>71</v>
      </c>
      <c r="L348">
        <v>0</v>
      </c>
      <c r="M348" t="s">
        <v>1122</v>
      </c>
      <c r="P348">
        <v>111</v>
      </c>
      <c r="Q348" t="s">
        <v>1123</v>
      </c>
      <c r="R348" t="s">
        <v>439</v>
      </c>
      <c r="S348" t="s">
        <v>1124</v>
      </c>
      <c r="V348" t="s">
        <v>1125</v>
      </c>
      <c r="W348">
        <v>1959</v>
      </c>
      <c r="X348" t="s">
        <v>78</v>
      </c>
      <c r="Y348" t="s">
        <v>44</v>
      </c>
    </row>
    <row r="349" spans="1:25" x14ac:dyDescent="0.25">
      <c r="A349" t="s">
        <v>65</v>
      </c>
      <c r="B349" t="s">
        <v>1126</v>
      </c>
      <c r="C349" t="s">
        <v>67</v>
      </c>
      <c r="D349" t="s">
        <v>336</v>
      </c>
      <c r="E349" t="s">
        <v>379</v>
      </c>
      <c r="F349" t="s">
        <v>336</v>
      </c>
      <c r="G349" t="s">
        <v>380</v>
      </c>
      <c r="I349">
        <v>1</v>
      </c>
      <c r="J349" t="s">
        <v>71</v>
      </c>
      <c r="K349" t="s">
        <v>71</v>
      </c>
      <c r="L349">
        <v>0</v>
      </c>
      <c r="M349" t="s">
        <v>1127</v>
      </c>
      <c r="P349" t="s">
        <v>1128</v>
      </c>
      <c r="Q349" t="s">
        <v>1129</v>
      </c>
      <c r="R349" t="s">
        <v>358</v>
      </c>
      <c r="S349" t="s">
        <v>1130</v>
      </c>
      <c r="V349" t="s">
        <v>1131</v>
      </c>
      <c r="X349" t="s">
        <v>78</v>
      </c>
      <c r="Y349" t="s">
        <v>44</v>
      </c>
    </row>
    <row r="350" spans="1:25" x14ac:dyDescent="0.25">
      <c r="A350" t="s">
        <v>49</v>
      </c>
      <c r="B350" t="s">
        <v>1132</v>
      </c>
      <c r="C350" t="s">
        <v>67</v>
      </c>
      <c r="D350" t="s">
        <v>336</v>
      </c>
      <c r="E350" t="s">
        <v>337</v>
      </c>
      <c r="F350" t="s">
        <v>336</v>
      </c>
      <c r="G350" t="s">
        <v>338</v>
      </c>
      <c r="H350" t="s">
        <v>339</v>
      </c>
      <c r="I350">
        <v>3</v>
      </c>
      <c r="J350">
        <v>0</v>
      </c>
      <c r="K350">
        <v>0</v>
      </c>
      <c r="L350">
        <v>21.4</v>
      </c>
      <c r="M350" t="s">
        <v>193</v>
      </c>
      <c r="Q350" t="s">
        <v>1133</v>
      </c>
      <c r="R350" t="s">
        <v>383</v>
      </c>
      <c r="Y350" t="s">
        <v>44</v>
      </c>
    </row>
    <row r="351" spans="1:25" x14ac:dyDescent="0.25">
      <c r="A351" t="s">
        <v>49</v>
      </c>
      <c r="B351" t="s">
        <v>1132</v>
      </c>
      <c r="C351" t="s">
        <v>67</v>
      </c>
      <c r="D351" t="s">
        <v>336</v>
      </c>
      <c r="E351" t="s">
        <v>71</v>
      </c>
      <c r="F351" t="s">
        <v>336</v>
      </c>
      <c r="G351" t="s">
        <v>336</v>
      </c>
      <c r="H351" t="s">
        <v>339</v>
      </c>
      <c r="I351">
        <v>2</v>
      </c>
      <c r="J351">
        <v>0</v>
      </c>
      <c r="K351">
        <v>0</v>
      </c>
      <c r="L351">
        <v>32.4</v>
      </c>
      <c r="M351" t="s">
        <v>193</v>
      </c>
      <c r="Q351" t="s">
        <v>1133</v>
      </c>
      <c r="R351" t="s">
        <v>383</v>
      </c>
      <c r="Y351" t="s">
        <v>44</v>
      </c>
    </row>
    <row r="352" spans="1:25" x14ac:dyDescent="0.25">
      <c r="A352" t="s">
        <v>49</v>
      </c>
      <c r="B352" t="s">
        <v>1134</v>
      </c>
      <c r="C352" t="s">
        <v>67</v>
      </c>
      <c r="D352" t="s">
        <v>336</v>
      </c>
      <c r="E352" t="s">
        <v>337</v>
      </c>
      <c r="F352" t="s">
        <v>336</v>
      </c>
      <c r="G352" t="s">
        <v>338</v>
      </c>
      <c r="H352" t="s">
        <v>339</v>
      </c>
      <c r="I352">
        <v>1</v>
      </c>
      <c r="J352">
        <v>0</v>
      </c>
      <c r="K352">
        <v>0</v>
      </c>
      <c r="L352">
        <v>19.399999999999999</v>
      </c>
      <c r="M352" t="s">
        <v>470</v>
      </c>
      <c r="N352" t="s">
        <v>123</v>
      </c>
      <c r="O352" t="s">
        <v>124</v>
      </c>
      <c r="P352" t="s">
        <v>1135</v>
      </c>
      <c r="Q352" t="s">
        <v>37</v>
      </c>
      <c r="R352" t="s">
        <v>38</v>
      </c>
      <c r="Y352" t="s">
        <v>44</v>
      </c>
    </row>
    <row r="353" spans="1:25" x14ac:dyDescent="0.25">
      <c r="A353" t="s">
        <v>49</v>
      </c>
      <c r="B353" t="s">
        <v>1136</v>
      </c>
      <c r="C353" t="s">
        <v>67</v>
      </c>
      <c r="D353" t="s">
        <v>336</v>
      </c>
      <c r="E353" t="s">
        <v>379</v>
      </c>
      <c r="F353" t="s">
        <v>336</v>
      </c>
      <c r="G353" t="s">
        <v>380</v>
      </c>
      <c r="H353" t="s">
        <v>339</v>
      </c>
      <c r="I353">
        <v>1</v>
      </c>
      <c r="J353">
        <v>0</v>
      </c>
      <c r="K353">
        <v>0</v>
      </c>
      <c r="L353">
        <v>18.2</v>
      </c>
      <c r="M353" t="s">
        <v>426</v>
      </c>
      <c r="N353" t="s">
        <v>35</v>
      </c>
      <c r="O353" t="s">
        <v>36</v>
      </c>
      <c r="P353">
        <v>34102</v>
      </c>
      <c r="Q353" t="s">
        <v>37</v>
      </c>
      <c r="R353" t="s">
        <v>38</v>
      </c>
      <c r="Y353" t="s">
        <v>44</v>
      </c>
    </row>
    <row r="354" spans="1:25" x14ac:dyDescent="0.25">
      <c r="A354" t="s">
        <v>49</v>
      </c>
      <c r="B354" t="s">
        <v>1137</v>
      </c>
      <c r="C354" t="s">
        <v>67</v>
      </c>
      <c r="D354" t="s">
        <v>336</v>
      </c>
      <c r="E354" t="s">
        <v>337</v>
      </c>
      <c r="F354" t="s">
        <v>336</v>
      </c>
      <c r="G354" t="s">
        <v>338</v>
      </c>
      <c r="H354" t="s">
        <v>339</v>
      </c>
      <c r="I354">
        <v>1</v>
      </c>
      <c r="J354">
        <v>0</v>
      </c>
      <c r="K354">
        <v>0</v>
      </c>
      <c r="L354">
        <v>21.7</v>
      </c>
      <c r="M354" t="s">
        <v>281</v>
      </c>
      <c r="N354" t="s">
        <v>151</v>
      </c>
      <c r="O354" t="s">
        <v>152</v>
      </c>
      <c r="P354">
        <v>30339</v>
      </c>
      <c r="Q354" t="s">
        <v>37</v>
      </c>
      <c r="R354" t="s">
        <v>38</v>
      </c>
      <c r="Y354" t="s">
        <v>44</v>
      </c>
    </row>
    <row r="355" spans="1:25" x14ac:dyDescent="0.25">
      <c r="A355" t="s">
        <v>49</v>
      </c>
      <c r="B355" t="s">
        <v>1138</v>
      </c>
      <c r="C355" t="s">
        <v>67</v>
      </c>
      <c r="D355" t="s">
        <v>336</v>
      </c>
      <c r="E355" t="s">
        <v>71</v>
      </c>
      <c r="F355" t="s">
        <v>336</v>
      </c>
      <c r="G355" t="s">
        <v>336</v>
      </c>
      <c r="H355" t="s">
        <v>339</v>
      </c>
      <c r="I355">
        <v>1</v>
      </c>
      <c r="J355">
        <v>0</v>
      </c>
      <c r="K355">
        <v>0</v>
      </c>
      <c r="L355">
        <v>32.9</v>
      </c>
      <c r="M355" t="s">
        <v>1139</v>
      </c>
      <c r="N355" t="s">
        <v>128</v>
      </c>
      <c r="O355" t="s">
        <v>129</v>
      </c>
      <c r="P355" t="s">
        <v>1140</v>
      </c>
      <c r="Q355" t="s">
        <v>37</v>
      </c>
      <c r="R355" t="s">
        <v>38</v>
      </c>
      <c r="Y355" t="s">
        <v>44</v>
      </c>
    </row>
    <row r="356" spans="1:25" x14ac:dyDescent="0.25">
      <c r="A356" t="s">
        <v>49</v>
      </c>
      <c r="B356" t="s">
        <v>1141</v>
      </c>
      <c r="C356" t="s">
        <v>67</v>
      </c>
      <c r="D356" t="s">
        <v>336</v>
      </c>
      <c r="E356" t="s">
        <v>71</v>
      </c>
      <c r="F356" t="s">
        <v>336</v>
      </c>
      <c r="G356" t="s">
        <v>336</v>
      </c>
      <c r="H356" t="s">
        <v>339</v>
      </c>
      <c r="I356">
        <v>1</v>
      </c>
      <c r="J356">
        <v>0</v>
      </c>
      <c r="K356">
        <v>0</v>
      </c>
      <c r="L356">
        <v>30.7</v>
      </c>
      <c r="M356" t="s">
        <v>1142</v>
      </c>
      <c r="N356" t="s">
        <v>123</v>
      </c>
      <c r="O356" t="s">
        <v>124</v>
      </c>
      <c r="P356" t="s">
        <v>1143</v>
      </c>
      <c r="Q356" t="s">
        <v>37</v>
      </c>
      <c r="R356" t="s">
        <v>38</v>
      </c>
      <c r="Y356" t="s">
        <v>44</v>
      </c>
    </row>
    <row r="357" spans="1:25" x14ac:dyDescent="0.25">
      <c r="A357" t="s">
        <v>49</v>
      </c>
      <c r="B357" t="s">
        <v>1144</v>
      </c>
      <c r="C357" t="s">
        <v>67</v>
      </c>
      <c r="D357" t="s">
        <v>336</v>
      </c>
      <c r="E357" t="s">
        <v>337</v>
      </c>
      <c r="F357" t="s">
        <v>336</v>
      </c>
      <c r="G357" t="s">
        <v>338</v>
      </c>
      <c r="H357" t="s">
        <v>339</v>
      </c>
      <c r="I357">
        <v>1</v>
      </c>
      <c r="J357">
        <v>0</v>
      </c>
      <c r="K357">
        <v>0</v>
      </c>
      <c r="L357">
        <v>22.2</v>
      </c>
      <c r="M357" t="s">
        <v>902</v>
      </c>
      <c r="N357" t="s">
        <v>115</v>
      </c>
      <c r="O357" t="s">
        <v>116</v>
      </c>
      <c r="P357" t="s">
        <v>1145</v>
      </c>
      <c r="Q357" t="s">
        <v>37</v>
      </c>
      <c r="R357" t="s">
        <v>38</v>
      </c>
      <c r="Y357" t="s">
        <v>44</v>
      </c>
    </row>
    <row r="358" spans="1:25" x14ac:dyDescent="0.25">
      <c r="A358" t="s">
        <v>49</v>
      </c>
      <c r="B358" t="s">
        <v>1146</v>
      </c>
      <c r="C358" t="s">
        <v>67</v>
      </c>
      <c r="D358" t="s">
        <v>336</v>
      </c>
      <c r="E358" t="s">
        <v>337</v>
      </c>
      <c r="F358" t="s">
        <v>336</v>
      </c>
      <c r="G358" t="s">
        <v>338</v>
      </c>
      <c r="H358" t="s">
        <v>339</v>
      </c>
      <c r="I358">
        <v>1</v>
      </c>
      <c r="J358">
        <v>0</v>
      </c>
      <c r="K358">
        <v>0</v>
      </c>
      <c r="L358">
        <v>22.6</v>
      </c>
      <c r="M358" t="s">
        <v>1147</v>
      </c>
      <c r="N358" t="s">
        <v>123</v>
      </c>
      <c r="O358" t="s">
        <v>124</v>
      </c>
      <c r="P358">
        <v>92625</v>
      </c>
      <c r="Q358" t="s">
        <v>37</v>
      </c>
      <c r="R358" t="s">
        <v>38</v>
      </c>
      <c r="Y358" t="s">
        <v>44</v>
      </c>
    </row>
    <row r="359" spans="1:25" x14ac:dyDescent="0.25">
      <c r="A359" t="s">
        <v>49</v>
      </c>
      <c r="B359" t="s">
        <v>1148</v>
      </c>
      <c r="C359" t="s">
        <v>67</v>
      </c>
      <c r="D359" t="s">
        <v>336</v>
      </c>
      <c r="E359" t="s">
        <v>343</v>
      </c>
      <c r="F359" t="s">
        <v>336</v>
      </c>
      <c r="G359" t="s">
        <v>344</v>
      </c>
      <c r="H359" t="s">
        <v>339</v>
      </c>
      <c r="I359">
        <v>1</v>
      </c>
      <c r="J359">
        <v>0</v>
      </c>
      <c r="K359">
        <v>0</v>
      </c>
      <c r="L359">
        <v>16.100000000000001</v>
      </c>
      <c r="M359" t="s">
        <v>1149</v>
      </c>
      <c r="N359" t="s">
        <v>35</v>
      </c>
      <c r="O359" t="s">
        <v>36</v>
      </c>
      <c r="P359" t="s">
        <v>1150</v>
      </c>
      <c r="Q359" t="s">
        <v>37</v>
      </c>
      <c r="R359" t="s">
        <v>38</v>
      </c>
      <c r="S359" t="s">
        <v>1151</v>
      </c>
      <c r="V359" t="s">
        <v>1152</v>
      </c>
      <c r="Y359" t="s">
        <v>44</v>
      </c>
    </row>
    <row r="360" spans="1:25" x14ac:dyDescent="0.25">
      <c r="A360" t="s">
        <v>49</v>
      </c>
      <c r="B360" t="s">
        <v>1153</v>
      </c>
      <c r="C360" t="s">
        <v>67</v>
      </c>
      <c r="D360" t="s">
        <v>336</v>
      </c>
      <c r="E360" t="s">
        <v>337</v>
      </c>
      <c r="F360" t="s">
        <v>336</v>
      </c>
      <c r="G360" t="s">
        <v>338</v>
      </c>
      <c r="H360" t="s">
        <v>339</v>
      </c>
      <c r="I360">
        <v>1</v>
      </c>
      <c r="J360">
        <v>0</v>
      </c>
      <c r="K360">
        <v>0</v>
      </c>
      <c r="L360">
        <v>28.7</v>
      </c>
      <c r="M360" t="s">
        <v>472</v>
      </c>
      <c r="N360" t="s">
        <v>123</v>
      </c>
      <c r="O360" t="s">
        <v>124</v>
      </c>
      <c r="P360">
        <v>90036</v>
      </c>
      <c r="Q360" t="s">
        <v>37</v>
      </c>
      <c r="R360" t="s">
        <v>38</v>
      </c>
      <c r="S360" t="s">
        <v>1154</v>
      </c>
      <c r="U360" t="s">
        <v>1155</v>
      </c>
      <c r="V360" t="s">
        <v>1156</v>
      </c>
      <c r="Y360" t="s">
        <v>44</v>
      </c>
    </row>
    <row r="361" spans="1:25" x14ac:dyDescent="0.25">
      <c r="A361" t="s">
        <v>49</v>
      </c>
      <c r="B361" t="s">
        <v>1157</v>
      </c>
      <c r="C361" t="s">
        <v>67</v>
      </c>
      <c r="D361" t="s">
        <v>336</v>
      </c>
      <c r="E361" t="s">
        <v>337</v>
      </c>
      <c r="F361" t="s">
        <v>336</v>
      </c>
      <c r="G361" t="s">
        <v>338</v>
      </c>
      <c r="H361" t="s">
        <v>339</v>
      </c>
      <c r="I361">
        <v>1</v>
      </c>
      <c r="J361">
        <v>0</v>
      </c>
      <c r="K361">
        <v>0</v>
      </c>
      <c r="L361">
        <v>20.3</v>
      </c>
      <c r="M361" t="s">
        <v>197</v>
      </c>
      <c r="N361" t="s">
        <v>197</v>
      </c>
      <c r="O361" t="s">
        <v>198</v>
      </c>
      <c r="P361">
        <v>10065</v>
      </c>
      <c r="Q361" t="s">
        <v>37</v>
      </c>
      <c r="R361" t="s">
        <v>38</v>
      </c>
      <c r="Y361" t="s">
        <v>44</v>
      </c>
    </row>
    <row r="362" spans="1:25" x14ac:dyDescent="0.25">
      <c r="A362" t="s">
        <v>49</v>
      </c>
      <c r="B362" t="s">
        <v>1158</v>
      </c>
      <c r="C362" t="s">
        <v>67</v>
      </c>
      <c r="D362" t="s">
        <v>336</v>
      </c>
      <c r="E362" t="s">
        <v>337</v>
      </c>
      <c r="F362" t="s">
        <v>336</v>
      </c>
      <c r="G362" t="s">
        <v>338</v>
      </c>
      <c r="H362" t="s">
        <v>339</v>
      </c>
      <c r="I362">
        <v>1</v>
      </c>
      <c r="J362">
        <v>0</v>
      </c>
      <c r="K362">
        <v>0</v>
      </c>
      <c r="L362">
        <v>19</v>
      </c>
      <c r="M362" t="s">
        <v>1159</v>
      </c>
      <c r="N362" t="s">
        <v>351</v>
      </c>
      <c r="O362" t="s">
        <v>352</v>
      </c>
      <c r="P362" t="s">
        <v>1160</v>
      </c>
      <c r="Q362" t="s">
        <v>37</v>
      </c>
      <c r="R362" t="s">
        <v>38</v>
      </c>
      <c r="Y362" t="s">
        <v>44</v>
      </c>
    </row>
    <row r="363" spans="1:25" x14ac:dyDescent="0.25">
      <c r="A363" t="s">
        <v>49</v>
      </c>
      <c r="B363" t="s">
        <v>1161</v>
      </c>
      <c r="C363" t="s">
        <v>67</v>
      </c>
      <c r="D363" t="s">
        <v>336</v>
      </c>
      <c r="E363" t="s">
        <v>337</v>
      </c>
      <c r="F363" t="s">
        <v>336</v>
      </c>
      <c r="G363" t="s">
        <v>338</v>
      </c>
      <c r="H363" t="s">
        <v>339</v>
      </c>
      <c r="I363">
        <v>1</v>
      </c>
      <c r="J363">
        <v>0</v>
      </c>
      <c r="K363">
        <v>0</v>
      </c>
      <c r="L363">
        <v>27.2</v>
      </c>
      <c r="M363" t="s">
        <v>1162</v>
      </c>
      <c r="N363" t="s">
        <v>555</v>
      </c>
      <c r="O363" t="s">
        <v>556</v>
      </c>
      <c r="P363">
        <v>29483</v>
      </c>
      <c r="Q363" t="s">
        <v>37</v>
      </c>
      <c r="R363" t="s">
        <v>38</v>
      </c>
      <c r="S363" t="s">
        <v>1163</v>
      </c>
      <c r="U363" t="s">
        <v>1164</v>
      </c>
      <c r="V363" t="s">
        <v>1165</v>
      </c>
      <c r="Y363" t="s">
        <v>44</v>
      </c>
    </row>
    <row r="364" spans="1:25" x14ac:dyDescent="0.25">
      <c r="A364" t="s">
        <v>49</v>
      </c>
      <c r="B364" t="s">
        <v>1166</v>
      </c>
      <c r="C364" t="s">
        <v>67</v>
      </c>
      <c r="D364" t="s">
        <v>336</v>
      </c>
      <c r="E364" t="s">
        <v>337</v>
      </c>
      <c r="F364" t="s">
        <v>336</v>
      </c>
      <c r="G364" t="s">
        <v>338</v>
      </c>
      <c r="H364" t="s">
        <v>339</v>
      </c>
      <c r="I364">
        <v>1</v>
      </c>
      <c r="J364">
        <v>0</v>
      </c>
      <c r="K364">
        <v>0</v>
      </c>
      <c r="L364">
        <v>23</v>
      </c>
      <c r="M364" t="s">
        <v>789</v>
      </c>
      <c r="N364" t="s">
        <v>35</v>
      </c>
      <c r="O364" t="s">
        <v>36</v>
      </c>
      <c r="P364" t="s">
        <v>1167</v>
      </c>
      <c r="Q364" t="s">
        <v>37</v>
      </c>
      <c r="R364" t="s">
        <v>38</v>
      </c>
      <c r="Y364" t="s">
        <v>44</v>
      </c>
    </row>
    <row r="365" spans="1:25" x14ac:dyDescent="0.25">
      <c r="A365" t="s">
        <v>49</v>
      </c>
      <c r="B365" t="s">
        <v>1168</v>
      </c>
      <c r="C365" t="s">
        <v>67</v>
      </c>
      <c r="D365" t="s">
        <v>336</v>
      </c>
      <c r="E365" t="s">
        <v>379</v>
      </c>
      <c r="F365" t="s">
        <v>336</v>
      </c>
      <c r="G365" t="s">
        <v>380</v>
      </c>
      <c r="H365" t="s">
        <v>339</v>
      </c>
      <c r="I365">
        <v>1</v>
      </c>
      <c r="J365">
        <v>0</v>
      </c>
      <c r="K365">
        <v>0</v>
      </c>
      <c r="L365">
        <v>17.899999999999999</v>
      </c>
      <c r="M365" t="s">
        <v>127</v>
      </c>
      <c r="N365" t="s">
        <v>128</v>
      </c>
      <c r="O365" t="s">
        <v>129</v>
      </c>
      <c r="P365" t="s">
        <v>1169</v>
      </c>
      <c r="Q365" t="s">
        <v>37</v>
      </c>
      <c r="R365" t="s">
        <v>38</v>
      </c>
      <c r="S365" t="s">
        <v>1170</v>
      </c>
      <c r="U365" t="s">
        <v>1171</v>
      </c>
      <c r="V365" t="s">
        <v>1172</v>
      </c>
      <c r="Y365" t="s">
        <v>44</v>
      </c>
    </row>
    <row r="366" spans="1:25" x14ac:dyDescent="0.25">
      <c r="A366" t="s">
        <v>49</v>
      </c>
      <c r="B366" t="s">
        <v>1173</v>
      </c>
      <c r="C366" t="s">
        <v>67</v>
      </c>
      <c r="D366" t="s">
        <v>336</v>
      </c>
      <c r="E366" t="s">
        <v>337</v>
      </c>
      <c r="F366" t="s">
        <v>336</v>
      </c>
      <c r="G366" t="s">
        <v>338</v>
      </c>
      <c r="H366" t="s">
        <v>339</v>
      </c>
      <c r="I366">
        <v>1</v>
      </c>
      <c r="J366">
        <v>0</v>
      </c>
      <c r="K366">
        <v>0</v>
      </c>
      <c r="L366">
        <v>20.7</v>
      </c>
      <c r="M366" t="s">
        <v>1174</v>
      </c>
      <c r="N366" t="s">
        <v>1175</v>
      </c>
      <c r="O366" t="s">
        <v>1176</v>
      </c>
      <c r="P366">
        <v>72917</v>
      </c>
      <c r="Q366" t="s">
        <v>37</v>
      </c>
      <c r="R366" t="s">
        <v>38</v>
      </c>
      <c r="Y366" t="s">
        <v>44</v>
      </c>
    </row>
    <row r="367" spans="1:25" x14ac:dyDescent="0.25">
      <c r="A367" t="s">
        <v>49</v>
      </c>
      <c r="B367" t="s">
        <v>1177</v>
      </c>
      <c r="C367" t="s">
        <v>67</v>
      </c>
      <c r="D367" t="s">
        <v>336</v>
      </c>
      <c r="E367" t="s">
        <v>71</v>
      </c>
      <c r="F367" t="s">
        <v>336</v>
      </c>
      <c r="G367" t="s">
        <v>336</v>
      </c>
      <c r="H367" t="s">
        <v>339</v>
      </c>
      <c r="I367">
        <v>1</v>
      </c>
      <c r="J367">
        <v>0</v>
      </c>
      <c r="K367">
        <v>0</v>
      </c>
      <c r="L367">
        <v>28.7</v>
      </c>
      <c r="M367" t="s">
        <v>193</v>
      </c>
      <c r="Q367" t="s">
        <v>37</v>
      </c>
      <c r="R367" t="s">
        <v>38</v>
      </c>
      <c r="Y367" t="s">
        <v>44</v>
      </c>
    </row>
    <row r="368" spans="1:25" x14ac:dyDescent="0.25">
      <c r="A368" t="s">
        <v>26</v>
      </c>
      <c r="B368" t="s">
        <v>1178</v>
      </c>
      <c r="C368" t="s">
        <v>67</v>
      </c>
      <c r="D368" t="s">
        <v>336</v>
      </c>
      <c r="E368" t="s">
        <v>337</v>
      </c>
      <c r="F368" t="s">
        <v>336</v>
      </c>
      <c r="G368" t="s">
        <v>338</v>
      </c>
      <c r="H368" t="s">
        <v>339</v>
      </c>
      <c r="I368">
        <v>1</v>
      </c>
      <c r="J368">
        <v>0</v>
      </c>
      <c r="K368">
        <v>0</v>
      </c>
      <c r="L368">
        <v>19.7</v>
      </c>
      <c r="M368" t="s">
        <v>1179</v>
      </c>
      <c r="N368" t="s">
        <v>1180</v>
      </c>
      <c r="O368" t="s">
        <v>1181</v>
      </c>
      <c r="P368" t="s">
        <v>1182</v>
      </c>
      <c r="Q368" t="s">
        <v>432</v>
      </c>
      <c r="R368" t="s">
        <v>38</v>
      </c>
      <c r="S368" t="s">
        <v>1183</v>
      </c>
      <c r="T368" t="s">
        <v>1184</v>
      </c>
      <c r="U368" t="s">
        <v>1185</v>
      </c>
      <c r="V368" t="s">
        <v>1186</v>
      </c>
      <c r="W368">
        <v>1986</v>
      </c>
      <c r="X368" t="s">
        <v>1187</v>
      </c>
      <c r="Y368" t="s">
        <v>541</v>
      </c>
    </row>
    <row r="369" spans="1:25" x14ac:dyDescent="0.25">
      <c r="A369" t="s">
        <v>49</v>
      </c>
      <c r="B369" t="s">
        <v>1188</v>
      </c>
      <c r="C369" t="s">
        <v>67</v>
      </c>
      <c r="D369" t="s">
        <v>336</v>
      </c>
      <c r="E369" t="s">
        <v>337</v>
      </c>
      <c r="F369" t="s">
        <v>336</v>
      </c>
      <c r="G369" t="s">
        <v>338</v>
      </c>
      <c r="H369" t="s">
        <v>339</v>
      </c>
      <c r="I369">
        <v>1</v>
      </c>
      <c r="J369">
        <v>0</v>
      </c>
      <c r="K369">
        <v>0</v>
      </c>
      <c r="L369">
        <v>21.8</v>
      </c>
      <c r="M369" t="s">
        <v>193</v>
      </c>
      <c r="Q369" t="s">
        <v>37</v>
      </c>
      <c r="R369" t="s">
        <v>38</v>
      </c>
      <c r="Y369" t="s">
        <v>44</v>
      </c>
    </row>
    <row r="370" spans="1:25" x14ac:dyDescent="0.25">
      <c r="A370" t="s">
        <v>49</v>
      </c>
      <c r="B370" t="s">
        <v>1189</v>
      </c>
      <c r="C370" t="s">
        <v>67</v>
      </c>
      <c r="D370" t="s">
        <v>336</v>
      </c>
      <c r="E370" t="s">
        <v>337</v>
      </c>
      <c r="F370" t="s">
        <v>336</v>
      </c>
      <c r="G370" t="s">
        <v>338</v>
      </c>
      <c r="H370" t="s">
        <v>339</v>
      </c>
      <c r="I370">
        <v>1</v>
      </c>
      <c r="J370">
        <v>0</v>
      </c>
      <c r="K370">
        <v>0</v>
      </c>
      <c r="L370">
        <v>18.7</v>
      </c>
      <c r="M370" t="s">
        <v>1190</v>
      </c>
      <c r="N370" t="s">
        <v>123</v>
      </c>
      <c r="O370" t="s">
        <v>124</v>
      </c>
      <c r="P370">
        <v>92115</v>
      </c>
      <c r="Q370" t="s">
        <v>37</v>
      </c>
      <c r="R370" t="s">
        <v>38</v>
      </c>
      <c r="Y370" t="s">
        <v>44</v>
      </c>
    </row>
    <row r="371" spans="1:25" x14ac:dyDescent="0.25">
      <c r="A371" t="s">
        <v>49</v>
      </c>
      <c r="B371" t="s">
        <v>1191</v>
      </c>
      <c r="C371" t="s">
        <v>67</v>
      </c>
      <c r="D371" t="s">
        <v>336</v>
      </c>
      <c r="E371" t="s">
        <v>337</v>
      </c>
      <c r="F371" t="s">
        <v>336</v>
      </c>
      <c r="G371" t="s">
        <v>338</v>
      </c>
      <c r="H371" t="s">
        <v>339</v>
      </c>
      <c r="I371">
        <v>1</v>
      </c>
      <c r="J371">
        <v>0</v>
      </c>
      <c r="K371">
        <v>0</v>
      </c>
      <c r="L371">
        <v>26.2</v>
      </c>
      <c r="M371" t="s">
        <v>1192</v>
      </c>
      <c r="Q371" t="s">
        <v>1193</v>
      </c>
      <c r="R371" t="s">
        <v>211</v>
      </c>
      <c r="Y371" t="s">
        <v>44</v>
      </c>
    </row>
    <row r="372" spans="1:25" x14ac:dyDescent="0.25">
      <c r="A372" t="s">
        <v>49</v>
      </c>
      <c r="B372" t="s">
        <v>1194</v>
      </c>
      <c r="C372" t="s">
        <v>67</v>
      </c>
      <c r="D372" t="s">
        <v>336</v>
      </c>
      <c r="E372" t="s">
        <v>337</v>
      </c>
      <c r="F372" t="s">
        <v>336</v>
      </c>
      <c r="G372" t="s">
        <v>338</v>
      </c>
      <c r="H372" t="s">
        <v>339</v>
      </c>
      <c r="I372">
        <v>1</v>
      </c>
      <c r="J372">
        <v>0</v>
      </c>
      <c r="K372">
        <v>0</v>
      </c>
      <c r="L372">
        <v>22.2</v>
      </c>
      <c r="M372" t="s">
        <v>193</v>
      </c>
      <c r="N372" t="s">
        <v>123</v>
      </c>
      <c r="O372" t="s">
        <v>124</v>
      </c>
      <c r="Q372" t="s">
        <v>37</v>
      </c>
      <c r="R372" t="s">
        <v>38</v>
      </c>
      <c r="Y372" t="s">
        <v>44</v>
      </c>
    </row>
    <row r="373" spans="1:25" x14ac:dyDescent="0.25">
      <c r="A373" t="s">
        <v>49</v>
      </c>
      <c r="B373" t="s">
        <v>1195</v>
      </c>
      <c r="C373" t="s">
        <v>67</v>
      </c>
      <c r="D373" t="s">
        <v>336</v>
      </c>
      <c r="E373" t="s">
        <v>337</v>
      </c>
      <c r="F373" t="s">
        <v>336</v>
      </c>
      <c r="G373" t="s">
        <v>338</v>
      </c>
      <c r="H373" t="s">
        <v>339</v>
      </c>
      <c r="I373">
        <v>1</v>
      </c>
      <c r="J373">
        <v>0</v>
      </c>
      <c r="K373">
        <v>0</v>
      </c>
      <c r="L373">
        <v>21.3</v>
      </c>
      <c r="M373" t="s">
        <v>127</v>
      </c>
      <c r="O373" t="s">
        <v>1196</v>
      </c>
      <c r="P373">
        <v>77056</v>
      </c>
      <c r="Q373" t="s">
        <v>37</v>
      </c>
      <c r="R373" t="s">
        <v>38</v>
      </c>
      <c r="Y373" t="s">
        <v>44</v>
      </c>
    </row>
    <row r="374" spans="1:25" x14ac:dyDescent="0.25">
      <c r="A374" t="s">
        <v>49</v>
      </c>
      <c r="B374" t="s">
        <v>1197</v>
      </c>
      <c r="C374" t="s">
        <v>67</v>
      </c>
      <c r="D374" t="s">
        <v>336</v>
      </c>
      <c r="E374" t="s">
        <v>71</v>
      </c>
      <c r="F374" t="s">
        <v>336</v>
      </c>
      <c r="G374" t="s">
        <v>336</v>
      </c>
      <c r="H374" t="s">
        <v>339</v>
      </c>
      <c r="I374">
        <v>1</v>
      </c>
      <c r="J374">
        <v>0</v>
      </c>
      <c r="K374">
        <v>0</v>
      </c>
      <c r="L374">
        <v>31.7</v>
      </c>
      <c r="M374" t="s">
        <v>1198</v>
      </c>
      <c r="N374" t="s">
        <v>123</v>
      </c>
      <c r="O374" t="s">
        <v>124</v>
      </c>
      <c r="P374" t="s">
        <v>1199</v>
      </c>
      <c r="Q374" t="s">
        <v>37</v>
      </c>
      <c r="R374" t="s">
        <v>38</v>
      </c>
      <c r="Y374" t="s">
        <v>44</v>
      </c>
    </row>
    <row r="375" spans="1:25" x14ac:dyDescent="0.25">
      <c r="A375" t="s">
        <v>49</v>
      </c>
      <c r="B375" t="s">
        <v>293</v>
      </c>
      <c r="C375" t="s">
        <v>67</v>
      </c>
      <c r="D375" t="s">
        <v>336</v>
      </c>
      <c r="E375" t="s">
        <v>337</v>
      </c>
      <c r="F375" t="s">
        <v>336</v>
      </c>
      <c r="G375" t="s">
        <v>338</v>
      </c>
      <c r="H375" t="s">
        <v>339</v>
      </c>
      <c r="I375">
        <v>1</v>
      </c>
      <c r="J375">
        <v>0</v>
      </c>
      <c r="K375">
        <v>0</v>
      </c>
      <c r="L375">
        <v>19.2</v>
      </c>
      <c r="M375" t="s">
        <v>294</v>
      </c>
      <c r="N375" t="s">
        <v>123</v>
      </c>
      <c r="O375" t="s">
        <v>124</v>
      </c>
      <c r="P375" t="s">
        <v>295</v>
      </c>
      <c r="Q375" t="s">
        <v>37</v>
      </c>
      <c r="R375" t="s">
        <v>38</v>
      </c>
      <c r="S375" t="s">
        <v>296</v>
      </c>
      <c r="T375" t="s">
        <v>297</v>
      </c>
      <c r="V375" t="s">
        <v>298</v>
      </c>
      <c r="Y375" t="s">
        <v>44</v>
      </c>
    </row>
    <row r="376" spans="1:25" x14ac:dyDescent="0.25">
      <c r="A376" t="s">
        <v>49</v>
      </c>
      <c r="B376" t="s">
        <v>1200</v>
      </c>
      <c r="C376" t="s">
        <v>67</v>
      </c>
      <c r="D376" t="s">
        <v>336</v>
      </c>
      <c r="E376" t="s">
        <v>337</v>
      </c>
      <c r="F376" t="s">
        <v>336</v>
      </c>
      <c r="G376" t="s">
        <v>338</v>
      </c>
      <c r="H376" t="s">
        <v>339</v>
      </c>
      <c r="I376">
        <v>1</v>
      </c>
      <c r="J376">
        <v>0</v>
      </c>
      <c r="K376">
        <v>0</v>
      </c>
      <c r="L376">
        <v>23.1</v>
      </c>
      <c r="M376" t="s">
        <v>580</v>
      </c>
      <c r="N376" t="s">
        <v>581</v>
      </c>
      <c r="O376" t="s">
        <v>582</v>
      </c>
      <c r="P376" t="s">
        <v>1201</v>
      </c>
      <c r="Q376" t="s">
        <v>37</v>
      </c>
      <c r="R376" t="s">
        <v>38</v>
      </c>
      <c r="T376" t="s">
        <v>1202</v>
      </c>
      <c r="V376" t="s">
        <v>1203</v>
      </c>
      <c r="Y376" t="s">
        <v>44</v>
      </c>
    </row>
    <row r="377" spans="1:25" x14ac:dyDescent="0.25">
      <c r="A377" t="s">
        <v>49</v>
      </c>
      <c r="B377" t="s">
        <v>1204</v>
      </c>
      <c r="C377" t="s">
        <v>67</v>
      </c>
      <c r="D377" t="s">
        <v>336</v>
      </c>
      <c r="E377" t="s">
        <v>337</v>
      </c>
      <c r="F377" t="s">
        <v>336</v>
      </c>
      <c r="G377" t="s">
        <v>338</v>
      </c>
      <c r="H377" t="s">
        <v>339</v>
      </c>
      <c r="I377">
        <v>1</v>
      </c>
      <c r="J377">
        <v>0</v>
      </c>
      <c r="K377">
        <v>0</v>
      </c>
      <c r="L377">
        <v>29.3</v>
      </c>
      <c r="M377" t="s">
        <v>261</v>
      </c>
      <c r="N377" t="s">
        <v>182</v>
      </c>
      <c r="O377" t="s">
        <v>183</v>
      </c>
      <c r="P377">
        <v>19801</v>
      </c>
      <c r="Q377" t="s">
        <v>37</v>
      </c>
      <c r="R377" t="s">
        <v>38</v>
      </c>
      <c r="Y377" t="s">
        <v>44</v>
      </c>
    </row>
    <row r="378" spans="1:25" x14ac:dyDescent="0.25">
      <c r="A378" t="s">
        <v>49</v>
      </c>
      <c r="B378" t="s">
        <v>1205</v>
      </c>
      <c r="C378" t="s">
        <v>67</v>
      </c>
      <c r="D378" t="s">
        <v>336</v>
      </c>
      <c r="E378" t="s">
        <v>71</v>
      </c>
      <c r="F378" t="s">
        <v>336</v>
      </c>
      <c r="G378" t="s">
        <v>336</v>
      </c>
      <c r="H378" t="s">
        <v>339</v>
      </c>
      <c r="I378">
        <v>1</v>
      </c>
      <c r="J378">
        <v>0</v>
      </c>
      <c r="K378">
        <v>0</v>
      </c>
      <c r="L378">
        <v>32.1</v>
      </c>
      <c r="M378" t="s">
        <v>193</v>
      </c>
      <c r="Q378" t="s">
        <v>446</v>
      </c>
      <c r="R378" t="s">
        <v>439</v>
      </c>
      <c r="Y378" t="s">
        <v>44</v>
      </c>
    </row>
    <row r="379" spans="1:25" x14ac:dyDescent="0.25">
      <c r="A379" t="s">
        <v>65</v>
      </c>
      <c r="B379" t="s">
        <v>1206</v>
      </c>
      <c r="C379" t="s">
        <v>67</v>
      </c>
      <c r="D379" t="s">
        <v>336</v>
      </c>
      <c r="E379" t="s">
        <v>379</v>
      </c>
      <c r="F379" t="s">
        <v>336</v>
      </c>
      <c r="G379" t="s">
        <v>380</v>
      </c>
      <c r="I379">
        <v>1</v>
      </c>
      <c r="J379" t="s">
        <v>71</v>
      </c>
      <c r="K379" t="s">
        <v>71</v>
      </c>
      <c r="L379">
        <v>0</v>
      </c>
      <c r="M379" t="s">
        <v>1207</v>
      </c>
      <c r="P379">
        <v>10785</v>
      </c>
      <c r="Q379" t="s">
        <v>1208</v>
      </c>
      <c r="R379" t="s">
        <v>358</v>
      </c>
      <c r="S379" t="s">
        <v>1209</v>
      </c>
      <c r="T379">
        <v>-8528</v>
      </c>
      <c r="U379" t="s">
        <v>1210</v>
      </c>
      <c r="V379" t="s">
        <v>1211</v>
      </c>
      <c r="X379" t="s">
        <v>78</v>
      </c>
      <c r="Y379" t="s">
        <v>44</v>
      </c>
    </row>
    <row r="380" spans="1:25" x14ac:dyDescent="0.25">
      <c r="A380" t="s">
        <v>49</v>
      </c>
      <c r="B380" t="s">
        <v>1212</v>
      </c>
      <c r="C380" t="s">
        <v>67</v>
      </c>
      <c r="D380" t="s">
        <v>336</v>
      </c>
      <c r="E380" t="s">
        <v>337</v>
      </c>
      <c r="F380" t="s">
        <v>336</v>
      </c>
      <c r="G380" t="s">
        <v>338</v>
      </c>
      <c r="H380" t="s">
        <v>339</v>
      </c>
      <c r="I380">
        <v>1</v>
      </c>
      <c r="J380">
        <v>0</v>
      </c>
      <c r="K380">
        <v>0</v>
      </c>
      <c r="L380">
        <v>24</v>
      </c>
      <c r="M380" t="s">
        <v>1213</v>
      </c>
      <c r="N380" t="s">
        <v>123</v>
      </c>
      <c r="O380" t="s">
        <v>124</v>
      </c>
      <c r="P380">
        <v>94574</v>
      </c>
      <c r="Q380" t="s">
        <v>37</v>
      </c>
      <c r="R380" t="s">
        <v>38</v>
      </c>
      <c r="S380" t="s">
        <v>1214</v>
      </c>
      <c r="Y380" t="s">
        <v>44</v>
      </c>
    </row>
    <row r="381" spans="1:25" x14ac:dyDescent="0.25">
      <c r="A381" t="s">
        <v>49</v>
      </c>
      <c r="B381" t="s">
        <v>1215</v>
      </c>
      <c r="C381" t="s">
        <v>67</v>
      </c>
      <c r="D381" t="s">
        <v>336</v>
      </c>
      <c r="E381" t="s">
        <v>337</v>
      </c>
      <c r="F381" t="s">
        <v>336</v>
      </c>
      <c r="G381" t="s">
        <v>338</v>
      </c>
      <c r="H381" t="s">
        <v>339</v>
      </c>
      <c r="I381">
        <v>1</v>
      </c>
      <c r="J381">
        <v>0</v>
      </c>
      <c r="K381">
        <v>0</v>
      </c>
      <c r="L381">
        <v>19.3</v>
      </c>
      <c r="M381" t="s">
        <v>193</v>
      </c>
      <c r="Q381" t="s">
        <v>1216</v>
      </c>
      <c r="R381" t="s">
        <v>439</v>
      </c>
      <c r="Y381" t="s">
        <v>44</v>
      </c>
    </row>
    <row r="382" spans="1:25" x14ac:dyDescent="0.25">
      <c r="A382" t="s">
        <v>49</v>
      </c>
      <c r="B382" t="s">
        <v>1217</v>
      </c>
      <c r="C382" t="s">
        <v>67</v>
      </c>
      <c r="D382" t="s">
        <v>336</v>
      </c>
      <c r="E382" t="s">
        <v>337</v>
      </c>
      <c r="F382" t="s">
        <v>336</v>
      </c>
      <c r="G382" t="s">
        <v>338</v>
      </c>
      <c r="H382" t="s">
        <v>339</v>
      </c>
      <c r="I382">
        <v>1</v>
      </c>
      <c r="J382">
        <v>0</v>
      </c>
      <c r="K382">
        <v>0</v>
      </c>
      <c r="L382">
        <v>21.9</v>
      </c>
      <c r="M382" t="s">
        <v>741</v>
      </c>
      <c r="N382" t="s">
        <v>128</v>
      </c>
      <c r="O382" t="s">
        <v>129</v>
      </c>
      <c r="P382" t="s">
        <v>1218</v>
      </c>
      <c r="Q382" t="s">
        <v>37</v>
      </c>
      <c r="R382" t="s">
        <v>38</v>
      </c>
      <c r="Y382" t="s">
        <v>44</v>
      </c>
    </row>
    <row r="383" spans="1:25" x14ac:dyDescent="0.25">
      <c r="A383" t="s">
        <v>49</v>
      </c>
      <c r="B383" t="s">
        <v>1219</v>
      </c>
      <c r="C383" t="s">
        <v>67</v>
      </c>
      <c r="D383" t="s">
        <v>336</v>
      </c>
      <c r="E383" t="s">
        <v>71</v>
      </c>
      <c r="F383" t="s">
        <v>336</v>
      </c>
      <c r="G383" t="s">
        <v>336</v>
      </c>
      <c r="H383" t="s">
        <v>339</v>
      </c>
      <c r="I383">
        <v>1</v>
      </c>
      <c r="J383">
        <v>0</v>
      </c>
      <c r="K383">
        <v>0</v>
      </c>
      <c r="L383">
        <v>33</v>
      </c>
      <c r="M383" t="s">
        <v>639</v>
      </c>
      <c r="N383" t="s">
        <v>35</v>
      </c>
      <c r="O383" t="s">
        <v>36</v>
      </c>
      <c r="P383">
        <v>33477</v>
      </c>
      <c r="Q383" t="s">
        <v>37</v>
      </c>
      <c r="R383" t="s">
        <v>38</v>
      </c>
      <c r="Y383" t="s">
        <v>44</v>
      </c>
    </row>
    <row r="384" spans="1:25" x14ac:dyDescent="0.25">
      <c r="A384" t="s">
        <v>49</v>
      </c>
      <c r="B384" t="s">
        <v>1220</v>
      </c>
      <c r="C384" t="s">
        <v>67</v>
      </c>
      <c r="D384" t="s">
        <v>336</v>
      </c>
      <c r="E384" t="s">
        <v>337</v>
      </c>
      <c r="F384" t="s">
        <v>336</v>
      </c>
      <c r="G384" t="s">
        <v>338</v>
      </c>
      <c r="H384" t="s">
        <v>339</v>
      </c>
      <c r="I384">
        <v>1</v>
      </c>
      <c r="J384">
        <v>0</v>
      </c>
      <c r="K384">
        <v>0</v>
      </c>
      <c r="L384">
        <v>21.9</v>
      </c>
      <c r="M384" t="s">
        <v>160</v>
      </c>
      <c r="N384" t="s">
        <v>123</v>
      </c>
      <c r="O384" t="s">
        <v>124</v>
      </c>
      <c r="P384" t="s">
        <v>1221</v>
      </c>
      <c r="Q384" t="s">
        <v>37</v>
      </c>
      <c r="R384" t="s">
        <v>38</v>
      </c>
      <c r="Y384" t="s">
        <v>44</v>
      </c>
    </row>
    <row r="385" spans="1:25" x14ac:dyDescent="0.25">
      <c r="A385" t="s">
        <v>49</v>
      </c>
      <c r="B385" t="s">
        <v>1222</v>
      </c>
      <c r="C385" t="s">
        <v>67</v>
      </c>
      <c r="D385" t="s">
        <v>336</v>
      </c>
      <c r="E385" t="s">
        <v>337</v>
      </c>
      <c r="F385" t="s">
        <v>336</v>
      </c>
      <c r="G385" t="s">
        <v>338</v>
      </c>
      <c r="H385" t="s">
        <v>339</v>
      </c>
      <c r="I385">
        <v>1</v>
      </c>
      <c r="J385">
        <v>0</v>
      </c>
      <c r="K385">
        <v>0</v>
      </c>
      <c r="L385">
        <v>25.3</v>
      </c>
      <c r="M385" t="s">
        <v>1223</v>
      </c>
      <c r="N385" t="s">
        <v>35</v>
      </c>
      <c r="O385" t="s">
        <v>36</v>
      </c>
      <c r="P385">
        <v>33414</v>
      </c>
      <c r="Q385" t="s">
        <v>37</v>
      </c>
      <c r="R385" t="s">
        <v>38</v>
      </c>
      <c r="Y385" t="s">
        <v>44</v>
      </c>
    </row>
    <row r="386" spans="1:25" x14ac:dyDescent="0.25">
      <c r="A386" t="s">
        <v>49</v>
      </c>
      <c r="B386" t="s">
        <v>1224</v>
      </c>
      <c r="C386" t="s">
        <v>67</v>
      </c>
      <c r="D386" t="s">
        <v>336</v>
      </c>
      <c r="E386" t="s">
        <v>337</v>
      </c>
      <c r="F386" t="s">
        <v>336</v>
      </c>
      <c r="G386" t="s">
        <v>338</v>
      </c>
      <c r="H386" t="s">
        <v>339</v>
      </c>
      <c r="I386">
        <v>1</v>
      </c>
      <c r="J386">
        <v>0</v>
      </c>
      <c r="K386">
        <v>0</v>
      </c>
      <c r="L386">
        <v>24.7</v>
      </c>
      <c r="M386" t="s">
        <v>445</v>
      </c>
      <c r="Q386" t="s">
        <v>446</v>
      </c>
      <c r="R386" t="s">
        <v>439</v>
      </c>
      <c r="Y386" t="s">
        <v>44</v>
      </c>
    </row>
    <row r="387" spans="1:25" x14ac:dyDescent="0.25">
      <c r="A387" t="s">
        <v>49</v>
      </c>
      <c r="B387" t="s">
        <v>1225</v>
      </c>
      <c r="C387" t="s">
        <v>67</v>
      </c>
      <c r="D387" t="s">
        <v>336</v>
      </c>
      <c r="E387" t="s">
        <v>71</v>
      </c>
      <c r="F387" t="s">
        <v>336</v>
      </c>
      <c r="G387" t="s">
        <v>336</v>
      </c>
      <c r="H387" t="s">
        <v>339</v>
      </c>
      <c r="I387">
        <v>1</v>
      </c>
      <c r="J387">
        <v>0</v>
      </c>
      <c r="K387">
        <v>0</v>
      </c>
      <c r="L387">
        <v>33.700000000000003</v>
      </c>
      <c r="M387" t="s">
        <v>472</v>
      </c>
      <c r="N387" t="s">
        <v>123</v>
      </c>
      <c r="O387" t="s">
        <v>124</v>
      </c>
      <c r="P387">
        <v>90017</v>
      </c>
      <c r="Q387" t="s">
        <v>37</v>
      </c>
      <c r="R387" t="s">
        <v>38</v>
      </c>
      <c r="S387" t="s">
        <v>1226</v>
      </c>
      <c r="T387" t="s">
        <v>1227</v>
      </c>
      <c r="V387" t="s">
        <v>1228</v>
      </c>
      <c r="Y387" t="s">
        <v>44</v>
      </c>
    </row>
    <row r="388" spans="1:25" x14ac:dyDescent="0.25">
      <c r="A388" t="s">
        <v>49</v>
      </c>
      <c r="B388" t="s">
        <v>1229</v>
      </c>
      <c r="C388" t="s">
        <v>67</v>
      </c>
      <c r="D388" t="s">
        <v>336</v>
      </c>
      <c r="E388" t="s">
        <v>435</v>
      </c>
      <c r="F388" t="s">
        <v>336</v>
      </c>
      <c r="G388" t="s">
        <v>436</v>
      </c>
      <c r="H388" t="s">
        <v>339</v>
      </c>
      <c r="I388">
        <v>1</v>
      </c>
      <c r="J388">
        <v>0</v>
      </c>
      <c r="K388">
        <v>0</v>
      </c>
      <c r="L388">
        <v>18.2</v>
      </c>
      <c r="M388" t="s">
        <v>1106</v>
      </c>
      <c r="N388" t="s">
        <v>881</v>
      </c>
      <c r="O388" t="s">
        <v>882</v>
      </c>
      <c r="P388">
        <v>37203</v>
      </c>
      <c r="Q388" t="s">
        <v>37</v>
      </c>
      <c r="R388" t="s">
        <v>38</v>
      </c>
      <c r="Y388" t="s">
        <v>44</v>
      </c>
    </row>
    <row r="389" spans="1:25" x14ac:dyDescent="0.25">
      <c r="A389" t="s">
        <v>49</v>
      </c>
      <c r="B389" t="s">
        <v>1230</v>
      </c>
      <c r="C389" t="s">
        <v>67</v>
      </c>
      <c r="D389" t="s">
        <v>336</v>
      </c>
      <c r="E389" t="s">
        <v>337</v>
      </c>
      <c r="F389" t="s">
        <v>336</v>
      </c>
      <c r="G389" t="s">
        <v>338</v>
      </c>
      <c r="H389" t="s">
        <v>339</v>
      </c>
      <c r="I389">
        <v>1</v>
      </c>
      <c r="J389">
        <v>0</v>
      </c>
      <c r="K389">
        <v>0</v>
      </c>
      <c r="L389">
        <v>21.7</v>
      </c>
      <c r="M389" t="s">
        <v>197</v>
      </c>
      <c r="N389" t="s">
        <v>197</v>
      </c>
      <c r="O389" t="s">
        <v>198</v>
      </c>
      <c r="P389">
        <v>10017</v>
      </c>
      <c r="Q389" t="s">
        <v>37</v>
      </c>
      <c r="R389" t="s">
        <v>38</v>
      </c>
      <c r="S389" t="s">
        <v>1231</v>
      </c>
      <c r="V389" t="s">
        <v>1232</v>
      </c>
      <c r="Y389" t="s">
        <v>44</v>
      </c>
    </row>
    <row r="390" spans="1:25" x14ac:dyDescent="0.25">
      <c r="A390" t="s">
        <v>49</v>
      </c>
      <c r="B390" t="s">
        <v>1233</v>
      </c>
      <c r="C390" t="s">
        <v>67</v>
      </c>
      <c r="D390" t="s">
        <v>336</v>
      </c>
      <c r="E390" t="s">
        <v>337</v>
      </c>
      <c r="F390" t="s">
        <v>336</v>
      </c>
      <c r="G390" t="s">
        <v>338</v>
      </c>
      <c r="H390" t="s">
        <v>339</v>
      </c>
      <c r="I390">
        <v>1</v>
      </c>
      <c r="J390">
        <v>0</v>
      </c>
      <c r="K390">
        <v>0</v>
      </c>
      <c r="L390">
        <v>26.7</v>
      </c>
      <c r="M390" t="s">
        <v>80</v>
      </c>
      <c r="P390">
        <v>20004</v>
      </c>
      <c r="Q390" t="s">
        <v>37</v>
      </c>
      <c r="R390" t="s">
        <v>38</v>
      </c>
      <c r="S390" t="s">
        <v>1234</v>
      </c>
      <c r="Y390" t="s">
        <v>44</v>
      </c>
    </row>
    <row r="391" spans="1:25" x14ac:dyDescent="0.25">
      <c r="A391" t="s">
        <v>49</v>
      </c>
      <c r="B391" t="s">
        <v>1235</v>
      </c>
      <c r="C391" t="s">
        <v>67</v>
      </c>
      <c r="D391" t="s">
        <v>336</v>
      </c>
      <c r="E391" t="s">
        <v>337</v>
      </c>
      <c r="F391" t="s">
        <v>336</v>
      </c>
      <c r="G391" t="s">
        <v>338</v>
      </c>
      <c r="H391" t="s">
        <v>339</v>
      </c>
      <c r="I391">
        <v>1</v>
      </c>
      <c r="J391">
        <v>0</v>
      </c>
      <c r="K391">
        <v>0</v>
      </c>
      <c r="L391">
        <v>23.2</v>
      </c>
      <c r="M391" t="s">
        <v>1236</v>
      </c>
      <c r="P391" t="s">
        <v>1237</v>
      </c>
      <c r="Q391" t="s">
        <v>37</v>
      </c>
      <c r="R391" t="s">
        <v>38</v>
      </c>
      <c r="Y391" t="s">
        <v>44</v>
      </c>
    </row>
    <row r="392" spans="1:25" x14ac:dyDescent="0.25">
      <c r="A392" t="s">
        <v>49</v>
      </c>
      <c r="B392" t="s">
        <v>1238</v>
      </c>
      <c r="C392" t="s">
        <v>67</v>
      </c>
      <c r="D392" t="s">
        <v>336</v>
      </c>
      <c r="E392" t="s">
        <v>337</v>
      </c>
      <c r="F392" t="s">
        <v>336</v>
      </c>
      <c r="G392" t="s">
        <v>338</v>
      </c>
      <c r="H392" t="s">
        <v>339</v>
      </c>
      <c r="I392">
        <v>1</v>
      </c>
      <c r="J392">
        <v>0</v>
      </c>
      <c r="K392">
        <v>0</v>
      </c>
      <c r="L392">
        <v>28.8</v>
      </c>
      <c r="M392" t="s">
        <v>1239</v>
      </c>
      <c r="N392" t="s">
        <v>128</v>
      </c>
      <c r="O392" t="s">
        <v>129</v>
      </c>
      <c r="P392">
        <v>78746</v>
      </c>
      <c r="Q392" t="s">
        <v>37</v>
      </c>
      <c r="R392" t="s">
        <v>38</v>
      </c>
      <c r="Y392" t="s">
        <v>44</v>
      </c>
    </row>
    <row r="393" spans="1:25" x14ac:dyDescent="0.25">
      <c r="A393" t="s">
        <v>49</v>
      </c>
      <c r="B393" t="s">
        <v>1240</v>
      </c>
      <c r="C393" t="s">
        <v>67</v>
      </c>
      <c r="D393" t="s">
        <v>336</v>
      </c>
      <c r="E393" t="s">
        <v>71</v>
      </c>
      <c r="F393" t="s">
        <v>336</v>
      </c>
      <c r="G393" t="s">
        <v>336</v>
      </c>
      <c r="H393" t="s">
        <v>339</v>
      </c>
      <c r="I393">
        <v>1</v>
      </c>
      <c r="J393">
        <v>0</v>
      </c>
      <c r="K393">
        <v>0</v>
      </c>
      <c r="L393">
        <v>31.4</v>
      </c>
      <c r="M393" t="s">
        <v>1241</v>
      </c>
      <c r="N393" t="s">
        <v>228</v>
      </c>
      <c r="O393" t="s">
        <v>229</v>
      </c>
      <c r="P393" t="s">
        <v>1242</v>
      </c>
      <c r="Q393" t="s">
        <v>37</v>
      </c>
      <c r="R393" t="s">
        <v>38</v>
      </c>
      <c r="Y393" t="s">
        <v>44</v>
      </c>
    </row>
    <row r="394" spans="1:25" x14ac:dyDescent="0.25">
      <c r="A394" t="s">
        <v>49</v>
      </c>
      <c r="B394" t="s">
        <v>1240</v>
      </c>
      <c r="C394" t="s">
        <v>67</v>
      </c>
      <c r="D394" t="s">
        <v>336</v>
      </c>
      <c r="E394" t="s">
        <v>71</v>
      </c>
      <c r="F394" t="s">
        <v>336</v>
      </c>
      <c r="G394" t="s">
        <v>336</v>
      </c>
      <c r="H394" t="s">
        <v>339</v>
      </c>
      <c r="I394">
        <v>1</v>
      </c>
      <c r="J394">
        <v>0</v>
      </c>
      <c r="K394">
        <v>0</v>
      </c>
      <c r="L394">
        <v>31.4</v>
      </c>
      <c r="M394" t="s">
        <v>1241</v>
      </c>
      <c r="N394" t="s">
        <v>228</v>
      </c>
      <c r="O394" t="s">
        <v>229</v>
      </c>
      <c r="P394" t="s">
        <v>1242</v>
      </c>
      <c r="Q394" t="s">
        <v>37</v>
      </c>
      <c r="R394" t="s">
        <v>38</v>
      </c>
      <c r="Y394" t="s">
        <v>44</v>
      </c>
    </row>
    <row r="395" spans="1:25" x14ac:dyDescent="0.25">
      <c r="A395" t="s">
        <v>49</v>
      </c>
      <c r="B395" t="s">
        <v>1243</v>
      </c>
      <c r="C395" t="s">
        <v>67</v>
      </c>
      <c r="D395" t="s">
        <v>336</v>
      </c>
      <c r="E395" t="s">
        <v>337</v>
      </c>
      <c r="F395" t="s">
        <v>336</v>
      </c>
      <c r="G395" t="s">
        <v>338</v>
      </c>
      <c r="H395" t="s">
        <v>339</v>
      </c>
      <c r="I395">
        <v>0</v>
      </c>
      <c r="J395">
        <v>1</v>
      </c>
      <c r="K395">
        <v>0</v>
      </c>
      <c r="L395">
        <v>20</v>
      </c>
      <c r="M395" t="s">
        <v>261</v>
      </c>
      <c r="N395" t="s">
        <v>182</v>
      </c>
      <c r="O395" t="s">
        <v>183</v>
      </c>
      <c r="P395" t="s">
        <v>262</v>
      </c>
      <c r="Q395" t="s">
        <v>37</v>
      </c>
      <c r="R395" t="s">
        <v>38</v>
      </c>
      <c r="Y395" t="s">
        <v>44</v>
      </c>
    </row>
    <row r="396" spans="1:25" x14ac:dyDescent="0.25">
      <c r="A396" t="s">
        <v>49</v>
      </c>
      <c r="B396" t="s">
        <v>1244</v>
      </c>
      <c r="C396" t="s">
        <v>67</v>
      </c>
      <c r="D396" t="s">
        <v>336</v>
      </c>
      <c r="E396" t="s">
        <v>71</v>
      </c>
      <c r="F396" t="s">
        <v>336</v>
      </c>
      <c r="G396" t="s">
        <v>336</v>
      </c>
      <c r="H396" t="s">
        <v>339</v>
      </c>
      <c r="I396">
        <v>1</v>
      </c>
      <c r="J396">
        <v>0</v>
      </c>
      <c r="K396">
        <v>0</v>
      </c>
      <c r="L396">
        <v>33.4</v>
      </c>
      <c r="M396" t="s">
        <v>1245</v>
      </c>
      <c r="N396" t="s">
        <v>1246</v>
      </c>
      <c r="O396" t="s">
        <v>1247</v>
      </c>
      <c r="P396">
        <v>99503</v>
      </c>
      <c r="Q396" t="s">
        <v>37</v>
      </c>
      <c r="R396" t="s">
        <v>38</v>
      </c>
      <c r="S396" t="s">
        <v>1248</v>
      </c>
      <c r="Y396" t="s">
        <v>44</v>
      </c>
    </row>
    <row r="397" spans="1:25" x14ac:dyDescent="0.25">
      <c r="A397" t="s">
        <v>49</v>
      </c>
      <c r="B397" t="s">
        <v>1249</v>
      </c>
      <c r="C397" t="s">
        <v>67</v>
      </c>
      <c r="D397" t="s">
        <v>336</v>
      </c>
      <c r="E397" t="s">
        <v>435</v>
      </c>
      <c r="F397" t="s">
        <v>336</v>
      </c>
      <c r="G397" t="s">
        <v>436</v>
      </c>
      <c r="H397" t="s">
        <v>339</v>
      </c>
      <c r="I397">
        <v>1</v>
      </c>
      <c r="J397">
        <v>0</v>
      </c>
      <c r="K397">
        <v>0</v>
      </c>
      <c r="L397">
        <v>17.100000000000001</v>
      </c>
      <c r="M397" t="s">
        <v>1250</v>
      </c>
      <c r="O397" t="s">
        <v>1251</v>
      </c>
      <c r="P397">
        <v>47201</v>
      </c>
      <c r="Q397" t="s">
        <v>37</v>
      </c>
      <c r="R397" t="s">
        <v>38</v>
      </c>
      <c r="Y397" t="s">
        <v>44</v>
      </c>
    </row>
    <row r="398" spans="1:25" x14ac:dyDescent="0.25">
      <c r="A398" t="s">
        <v>49</v>
      </c>
      <c r="B398" t="s">
        <v>1252</v>
      </c>
      <c r="C398" t="s">
        <v>67</v>
      </c>
      <c r="D398" t="s">
        <v>336</v>
      </c>
      <c r="E398" t="s">
        <v>337</v>
      </c>
      <c r="F398" t="s">
        <v>336</v>
      </c>
      <c r="G398" t="s">
        <v>338</v>
      </c>
      <c r="H398" t="s">
        <v>339</v>
      </c>
      <c r="I398">
        <v>1</v>
      </c>
      <c r="J398">
        <v>0</v>
      </c>
      <c r="K398">
        <v>0</v>
      </c>
      <c r="L398">
        <v>22.1</v>
      </c>
      <c r="M398" t="s">
        <v>1241</v>
      </c>
      <c r="N398" t="s">
        <v>228</v>
      </c>
      <c r="O398" t="s">
        <v>229</v>
      </c>
      <c r="P398" t="s">
        <v>1253</v>
      </c>
      <c r="Q398" t="s">
        <v>37</v>
      </c>
      <c r="R398" t="s">
        <v>38</v>
      </c>
      <c r="Y398" t="s">
        <v>44</v>
      </c>
    </row>
    <row r="399" spans="1:25" x14ac:dyDescent="0.25">
      <c r="A399" t="s">
        <v>49</v>
      </c>
      <c r="B399" t="s">
        <v>1254</v>
      </c>
      <c r="C399" t="s">
        <v>67</v>
      </c>
      <c r="D399" t="s">
        <v>336</v>
      </c>
      <c r="E399" t="s">
        <v>71</v>
      </c>
      <c r="F399" t="s">
        <v>336</v>
      </c>
      <c r="G399" t="s">
        <v>336</v>
      </c>
      <c r="H399" t="s">
        <v>339</v>
      </c>
      <c r="I399">
        <v>1</v>
      </c>
      <c r="J399">
        <v>0</v>
      </c>
      <c r="K399">
        <v>0</v>
      </c>
      <c r="L399">
        <v>30.2</v>
      </c>
      <c r="M399" t="s">
        <v>127</v>
      </c>
      <c r="N399" t="s">
        <v>128</v>
      </c>
      <c r="O399" t="s">
        <v>129</v>
      </c>
      <c r="P399">
        <v>77098</v>
      </c>
      <c r="Q399" t="s">
        <v>37</v>
      </c>
      <c r="R399" t="s">
        <v>38</v>
      </c>
      <c r="Y399" t="s">
        <v>44</v>
      </c>
    </row>
    <row r="400" spans="1:25" x14ac:dyDescent="0.25">
      <c r="A400" t="s">
        <v>26</v>
      </c>
      <c r="B400" t="s">
        <v>1255</v>
      </c>
      <c r="C400" t="s">
        <v>67</v>
      </c>
      <c r="D400" t="s">
        <v>336</v>
      </c>
      <c r="E400" t="s">
        <v>71</v>
      </c>
      <c r="F400" t="s">
        <v>336</v>
      </c>
      <c r="G400" t="s">
        <v>336</v>
      </c>
      <c r="H400" t="s">
        <v>339</v>
      </c>
      <c r="I400">
        <v>1</v>
      </c>
      <c r="J400">
        <v>0</v>
      </c>
      <c r="K400">
        <v>0</v>
      </c>
      <c r="L400">
        <v>31.8</v>
      </c>
      <c r="M400" t="s">
        <v>967</v>
      </c>
      <c r="N400" t="s">
        <v>123</v>
      </c>
      <c r="O400" t="s">
        <v>124</v>
      </c>
      <c r="P400">
        <v>91406</v>
      </c>
      <c r="Q400" t="s">
        <v>37</v>
      </c>
      <c r="R400" t="s">
        <v>38</v>
      </c>
      <c r="S400" t="s">
        <v>1256</v>
      </c>
      <c r="U400" t="s">
        <v>1257</v>
      </c>
      <c r="V400" t="s">
        <v>1258</v>
      </c>
      <c r="W400">
        <v>1979</v>
      </c>
      <c r="X400" t="s">
        <v>443</v>
      </c>
      <c r="Y400" t="s">
        <v>44</v>
      </c>
    </row>
    <row r="401" spans="1:25" x14ac:dyDescent="0.25">
      <c r="A401" t="s">
        <v>26</v>
      </c>
      <c r="B401" t="s">
        <v>1255</v>
      </c>
      <c r="C401" t="s">
        <v>67</v>
      </c>
      <c r="D401" t="s">
        <v>336</v>
      </c>
      <c r="E401" t="s">
        <v>337</v>
      </c>
      <c r="F401" t="s">
        <v>336</v>
      </c>
      <c r="G401" t="s">
        <v>338</v>
      </c>
      <c r="H401" t="s">
        <v>339</v>
      </c>
      <c r="I401">
        <v>2</v>
      </c>
      <c r="J401">
        <v>0</v>
      </c>
      <c r="K401">
        <v>0</v>
      </c>
      <c r="L401">
        <v>28.1</v>
      </c>
      <c r="M401" t="s">
        <v>967</v>
      </c>
      <c r="N401" t="s">
        <v>123</v>
      </c>
      <c r="O401" t="s">
        <v>124</v>
      </c>
      <c r="P401">
        <v>91406</v>
      </c>
      <c r="Q401" t="s">
        <v>37</v>
      </c>
      <c r="R401" t="s">
        <v>38</v>
      </c>
      <c r="S401" t="s">
        <v>1256</v>
      </c>
      <c r="U401" t="s">
        <v>1257</v>
      </c>
      <c r="V401" t="s">
        <v>1258</v>
      </c>
      <c r="W401">
        <v>1979</v>
      </c>
      <c r="X401" t="s">
        <v>443</v>
      </c>
      <c r="Y401" t="s">
        <v>44</v>
      </c>
    </row>
    <row r="402" spans="1:25" x14ac:dyDescent="0.25">
      <c r="A402" t="s">
        <v>26</v>
      </c>
      <c r="B402" t="s">
        <v>1259</v>
      </c>
      <c r="C402" t="s">
        <v>67</v>
      </c>
      <c r="D402" t="s">
        <v>336</v>
      </c>
      <c r="E402" t="s">
        <v>337</v>
      </c>
      <c r="F402" t="s">
        <v>336</v>
      </c>
      <c r="G402" t="s">
        <v>338</v>
      </c>
      <c r="H402" t="s">
        <v>339</v>
      </c>
      <c r="I402">
        <v>1</v>
      </c>
      <c r="J402">
        <v>0</v>
      </c>
      <c r="K402">
        <v>0</v>
      </c>
      <c r="L402">
        <v>22</v>
      </c>
      <c r="M402" t="s">
        <v>1260</v>
      </c>
      <c r="P402">
        <v>13610</v>
      </c>
      <c r="Q402" t="s">
        <v>1261</v>
      </c>
      <c r="R402" t="s">
        <v>238</v>
      </c>
      <c r="S402" t="s">
        <v>1262</v>
      </c>
      <c r="T402">
        <v>-17676</v>
      </c>
      <c r="U402" t="s">
        <v>1263</v>
      </c>
      <c r="V402" t="s">
        <v>1264</v>
      </c>
      <c r="W402">
        <v>2000</v>
      </c>
      <c r="X402" t="s">
        <v>443</v>
      </c>
      <c r="Y402" t="s">
        <v>44</v>
      </c>
    </row>
    <row r="403" spans="1:25" x14ac:dyDescent="0.25">
      <c r="A403" t="s">
        <v>49</v>
      </c>
      <c r="B403" t="s">
        <v>1265</v>
      </c>
      <c r="C403" t="s">
        <v>67</v>
      </c>
      <c r="D403" t="s">
        <v>336</v>
      </c>
      <c r="E403" t="s">
        <v>337</v>
      </c>
      <c r="F403" t="s">
        <v>336</v>
      </c>
      <c r="G403" t="s">
        <v>338</v>
      </c>
      <c r="H403" t="s">
        <v>339</v>
      </c>
      <c r="I403">
        <v>1</v>
      </c>
      <c r="J403">
        <v>0</v>
      </c>
      <c r="K403">
        <v>0</v>
      </c>
      <c r="L403">
        <v>21.4</v>
      </c>
      <c r="M403" t="s">
        <v>741</v>
      </c>
      <c r="N403" t="s">
        <v>128</v>
      </c>
      <c r="O403" t="s">
        <v>129</v>
      </c>
      <c r="P403" t="s">
        <v>1266</v>
      </c>
      <c r="Q403" t="s">
        <v>37</v>
      </c>
      <c r="R403" t="s">
        <v>38</v>
      </c>
      <c r="S403" t="s">
        <v>1267</v>
      </c>
      <c r="V403" t="s">
        <v>1268</v>
      </c>
      <c r="Y403" t="s">
        <v>44</v>
      </c>
    </row>
    <row r="404" spans="1:25" x14ac:dyDescent="0.25">
      <c r="A404" t="s">
        <v>65</v>
      </c>
      <c r="B404" t="s">
        <v>1269</v>
      </c>
      <c r="C404" t="s">
        <v>67</v>
      </c>
      <c r="D404" t="s">
        <v>336</v>
      </c>
      <c r="E404" t="s">
        <v>379</v>
      </c>
      <c r="F404" t="s">
        <v>336</v>
      </c>
      <c r="G404" t="s">
        <v>380</v>
      </c>
      <c r="I404">
        <v>1</v>
      </c>
      <c r="J404" t="s">
        <v>71</v>
      </c>
      <c r="K404" t="s">
        <v>71</v>
      </c>
      <c r="L404">
        <v>0</v>
      </c>
      <c r="M404" t="s">
        <v>1270</v>
      </c>
      <c r="P404">
        <v>6580</v>
      </c>
      <c r="Q404" t="s">
        <v>1271</v>
      </c>
      <c r="R404" t="s">
        <v>439</v>
      </c>
      <c r="S404" t="s">
        <v>1272</v>
      </c>
      <c r="T404">
        <v>-2849</v>
      </c>
      <c r="U404" t="s">
        <v>1273</v>
      </c>
      <c r="V404" t="s">
        <v>1274</v>
      </c>
      <c r="W404">
        <v>1911</v>
      </c>
      <c r="X404" t="s">
        <v>78</v>
      </c>
      <c r="Y404" t="s">
        <v>44</v>
      </c>
    </row>
    <row r="405" spans="1:25" x14ac:dyDescent="0.25">
      <c r="A405" t="s">
        <v>49</v>
      </c>
      <c r="B405" t="s">
        <v>1275</v>
      </c>
      <c r="C405" t="s">
        <v>67</v>
      </c>
      <c r="D405" t="s">
        <v>336</v>
      </c>
      <c r="E405" t="s">
        <v>71</v>
      </c>
      <c r="F405" t="s">
        <v>336</v>
      </c>
      <c r="G405" t="s">
        <v>336</v>
      </c>
      <c r="H405" t="s">
        <v>339</v>
      </c>
      <c r="I405">
        <v>1</v>
      </c>
      <c r="J405">
        <v>0</v>
      </c>
      <c r="K405">
        <v>0</v>
      </c>
      <c r="L405">
        <v>30.8</v>
      </c>
      <c r="M405" t="s">
        <v>1276</v>
      </c>
      <c r="N405" t="s">
        <v>123</v>
      </c>
      <c r="O405" t="s">
        <v>124</v>
      </c>
      <c r="P405" t="s">
        <v>1277</v>
      </c>
      <c r="Q405" t="s">
        <v>37</v>
      </c>
      <c r="R405" t="s">
        <v>38</v>
      </c>
      <c r="Y405" t="s">
        <v>44</v>
      </c>
    </row>
    <row r="406" spans="1:25" x14ac:dyDescent="0.25">
      <c r="A406" t="s">
        <v>49</v>
      </c>
      <c r="B406" t="s">
        <v>1278</v>
      </c>
      <c r="C406" t="s">
        <v>67</v>
      </c>
      <c r="D406" t="s">
        <v>336</v>
      </c>
      <c r="E406" t="s">
        <v>337</v>
      </c>
      <c r="F406" t="s">
        <v>336</v>
      </c>
      <c r="G406" t="s">
        <v>338</v>
      </c>
      <c r="H406" t="s">
        <v>339</v>
      </c>
      <c r="I406">
        <v>1</v>
      </c>
      <c r="J406">
        <v>0</v>
      </c>
      <c r="K406">
        <v>0</v>
      </c>
      <c r="L406">
        <v>20.5</v>
      </c>
      <c r="M406" t="s">
        <v>345</v>
      </c>
      <c r="O406" t="s">
        <v>1279</v>
      </c>
      <c r="P406" t="s">
        <v>346</v>
      </c>
      <c r="Q406" t="s">
        <v>37</v>
      </c>
      <c r="R406" t="s">
        <v>38</v>
      </c>
      <c r="U406" t="s">
        <v>347</v>
      </c>
      <c r="V406" t="s">
        <v>348</v>
      </c>
      <c r="Y406" t="s">
        <v>44</v>
      </c>
    </row>
    <row r="407" spans="1:25" x14ac:dyDescent="0.25">
      <c r="A407" t="s">
        <v>49</v>
      </c>
      <c r="B407" t="s">
        <v>1280</v>
      </c>
      <c r="C407" t="s">
        <v>67</v>
      </c>
      <c r="D407" t="s">
        <v>336</v>
      </c>
      <c r="E407" t="s">
        <v>71</v>
      </c>
      <c r="F407" t="s">
        <v>336</v>
      </c>
      <c r="G407" t="s">
        <v>336</v>
      </c>
      <c r="H407" t="s">
        <v>339</v>
      </c>
      <c r="I407">
        <v>1</v>
      </c>
      <c r="J407">
        <v>0</v>
      </c>
      <c r="K407">
        <v>0</v>
      </c>
      <c r="L407">
        <v>29.7</v>
      </c>
      <c r="M407" t="s">
        <v>1281</v>
      </c>
      <c r="N407" t="s">
        <v>351</v>
      </c>
      <c r="O407" t="s">
        <v>352</v>
      </c>
      <c r="P407">
        <v>16365</v>
      </c>
      <c r="Q407" t="s">
        <v>37</v>
      </c>
      <c r="R407" t="s">
        <v>38</v>
      </c>
      <c r="S407" t="s">
        <v>1282</v>
      </c>
      <c r="U407" t="s">
        <v>1283</v>
      </c>
      <c r="V407" t="s">
        <v>1284</v>
      </c>
      <c r="Y407" t="s">
        <v>44</v>
      </c>
    </row>
    <row r="408" spans="1:25" x14ac:dyDescent="0.25">
      <c r="A408" t="s">
        <v>49</v>
      </c>
      <c r="B408" t="s">
        <v>1285</v>
      </c>
      <c r="C408" t="s">
        <v>67</v>
      </c>
      <c r="D408" t="s">
        <v>336</v>
      </c>
      <c r="E408" t="s">
        <v>337</v>
      </c>
      <c r="F408" t="s">
        <v>336</v>
      </c>
      <c r="G408" t="s">
        <v>338</v>
      </c>
      <c r="H408" t="s">
        <v>339</v>
      </c>
      <c r="I408">
        <v>1</v>
      </c>
      <c r="J408">
        <v>0</v>
      </c>
      <c r="K408">
        <v>0</v>
      </c>
      <c r="L408">
        <v>24.2</v>
      </c>
      <c r="M408" t="s">
        <v>261</v>
      </c>
      <c r="N408" t="s">
        <v>182</v>
      </c>
      <c r="O408" t="s">
        <v>183</v>
      </c>
      <c r="P408">
        <v>19801</v>
      </c>
      <c r="Q408" t="s">
        <v>37</v>
      </c>
      <c r="R408" t="s">
        <v>38</v>
      </c>
      <c r="Y408" t="s">
        <v>44</v>
      </c>
    </row>
    <row r="409" spans="1:25" x14ac:dyDescent="0.25">
      <c r="A409" t="s">
        <v>49</v>
      </c>
      <c r="B409" t="s">
        <v>1286</v>
      </c>
      <c r="C409" t="s">
        <v>67</v>
      </c>
      <c r="D409" t="s">
        <v>336</v>
      </c>
      <c r="E409" t="s">
        <v>71</v>
      </c>
      <c r="F409" t="s">
        <v>336</v>
      </c>
      <c r="G409" t="s">
        <v>336</v>
      </c>
      <c r="H409" t="s">
        <v>339</v>
      </c>
      <c r="I409">
        <v>1</v>
      </c>
      <c r="J409">
        <v>0</v>
      </c>
      <c r="K409">
        <v>0</v>
      </c>
      <c r="L409">
        <v>32</v>
      </c>
      <c r="M409" t="s">
        <v>261</v>
      </c>
      <c r="O409" t="s">
        <v>1287</v>
      </c>
      <c r="P409" t="s">
        <v>1117</v>
      </c>
      <c r="Q409" t="s">
        <v>37</v>
      </c>
      <c r="R409" t="s">
        <v>38</v>
      </c>
      <c r="Y409" t="s">
        <v>44</v>
      </c>
    </row>
    <row r="410" spans="1:25" x14ac:dyDescent="0.25">
      <c r="A410" t="s">
        <v>49</v>
      </c>
      <c r="B410" t="s">
        <v>1288</v>
      </c>
      <c r="C410" t="s">
        <v>67</v>
      </c>
      <c r="D410" t="s">
        <v>336</v>
      </c>
      <c r="E410" t="s">
        <v>337</v>
      </c>
      <c r="F410" t="s">
        <v>336</v>
      </c>
      <c r="G410" t="s">
        <v>338</v>
      </c>
      <c r="H410" t="s">
        <v>339</v>
      </c>
      <c r="I410">
        <v>2</v>
      </c>
      <c r="J410">
        <v>0</v>
      </c>
      <c r="K410">
        <v>0</v>
      </c>
      <c r="L410">
        <v>27</v>
      </c>
      <c r="M410" t="s">
        <v>624</v>
      </c>
      <c r="N410" t="s">
        <v>386</v>
      </c>
      <c r="O410" t="s">
        <v>387</v>
      </c>
      <c r="P410">
        <v>55127</v>
      </c>
      <c r="Q410" t="s">
        <v>37</v>
      </c>
      <c r="R410" t="s">
        <v>38</v>
      </c>
      <c r="Y410" t="s">
        <v>44</v>
      </c>
    </row>
    <row r="411" spans="1:25" x14ac:dyDescent="0.25">
      <c r="A411" t="s">
        <v>49</v>
      </c>
      <c r="B411" t="s">
        <v>1289</v>
      </c>
      <c r="C411" t="s">
        <v>67</v>
      </c>
      <c r="D411" t="s">
        <v>336</v>
      </c>
      <c r="E411" t="s">
        <v>337</v>
      </c>
      <c r="F411" t="s">
        <v>336</v>
      </c>
      <c r="G411" t="s">
        <v>338</v>
      </c>
      <c r="H411" t="s">
        <v>339</v>
      </c>
      <c r="I411">
        <v>1</v>
      </c>
      <c r="J411">
        <v>0</v>
      </c>
      <c r="K411">
        <v>0</v>
      </c>
      <c r="L411">
        <v>22.2</v>
      </c>
      <c r="M411" t="s">
        <v>1290</v>
      </c>
      <c r="N411" t="s">
        <v>189</v>
      </c>
      <c r="O411" t="s">
        <v>190</v>
      </c>
      <c r="P411" t="s">
        <v>1291</v>
      </c>
      <c r="Q411" t="s">
        <v>37</v>
      </c>
      <c r="R411" t="s">
        <v>38</v>
      </c>
      <c r="Y411" t="s">
        <v>44</v>
      </c>
    </row>
    <row r="412" spans="1:25" x14ac:dyDescent="0.25">
      <c r="A412" t="s">
        <v>49</v>
      </c>
      <c r="B412" t="s">
        <v>1292</v>
      </c>
      <c r="C412" t="s">
        <v>67</v>
      </c>
      <c r="D412" t="s">
        <v>336</v>
      </c>
      <c r="E412" t="s">
        <v>379</v>
      </c>
      <c r="F412" t="s">
        <v>336</v>
      </c>
      <c r="G412" t="s">
        <v>380</v>
      </c>
      <c r="H412" t="s">
        <v>339</v>
      </c>
      <c r="I412">
        <v>1</v>
      </c>
      <c r="J412">
        <v>0</v>
      </c>
      <c r="K412">
        <v>0</v>
      </c>
      <c r="L412">
        <v>17.2</v>
      </c>
      <c r="M412" t="s">
        <v>213</v>
      </c>
      <c r="O412" t="s">
        <v>1293</v>
      </c>
      <c r="P412" t="s">
        <v>1294</v>
      </c>
      <c r="Q412" t="s">
        <v>37</v>
      </c>
      <c r="R412" t="s">
        <v>38</v>
      </c>
      <c r="Y412" t="s">
        <v>44</v>
      </c>
    </row>
    <row r="413" spans="1:25" x14ac:dyDescent="0.25">
      <c r="A413" t="s">
        <v>49</v>
      </c>
      <c r="B413" t="s">
        <v>1295</v>
      </c>
      <c r="C413" t="s">
        <v>67</v>
      </c>
      <c r="D413" t="s">
        <v>336</v>
      </c>
      <c r="E413" t="s">
        <v>337</v>
      </c>
      <c r="F413" t="s">
        <v>336</v>
      </c>
      <c r="G413" t="s">
        <v>338</v>
      </c>
      <c r="H413" t="s">
        <v>339</v>
      </c>
      <c r="I413">
        <v>1</v>
      </c>
      <c r="J413">
        <v>0</v>
      </c>
      <c r="K413">
        <v>0</v>
      </c>
      <c r="L413">
        <v>22</v>
      </c>
      <c r="M413" t="s">
        <v>1296</v>
      </c>
      <c r="N413" t="s">
        <v>80</v>
      </c>
      <c r="O413" t="s">
        <v>413</v>
      </c>
      <c r="P413">
        <v>98101</v>
      </c>
      <c r="Q413" t="s">
        <v>37</v>
      </c>
      <c r="R413" t="s">
        <v>38</v>
      </c>
      <c r="Y413" t="s">
        <v>44</v>
      </c>
    </row>
    <row r="414" spans="1:25" x14ac:dyDescent="0.25">
      <c r="A414" t="s">
        <v>49</v>
      </c>
      <c r="B414" t="s">
        <v>1297</v>
      </c>
      <c r="C414" t="s">
        <v>67</v>
      </c>
      <c r="D414" t="s">
        <v>336</v>
      </c>
      <c r="E414" t="s">
        <v>71</v>
      </c>
      <c r="F414" t="s">
        <v>336</v>
      </c>
      <c r="G414" t="s">
        <v>336</v>
      </c>
      <c r="H414" t="s">
        <v>339</v>
      </c>
      <c r="I414">
        <v>1</v>
      </c>
      <c r="J414">
        <v>0</v>
      </c>
      <c r="K414">
        <v>0</v>
      </c>
      <c r="L414">
        <v>28.7</v>
      </c>
      <c r="M414" t="s">
        <v>476</v>
      </c>
      <c r="O414" t="s">
        <v>1298</v>
      </c>
      <c r="P414" t="s">
        <v>1299</v>
      </c>
      <c r="Q414" t="s">
        <v>37</v>
      </c>
      <c r="R414" t="s">
        <v>38</v>
      </c>
      <c r="Y414" t="s">
        <v>44</v>
      </c>
    </row>
    <row r="415" spans="1:25" x14ac:dyDescent="0.25">
      <c r="A415" t="s">
        <v>49</v>
      </c>
      <c r="B415" t="s">
        <v>1300</v>
      </c>
      <c r="C415" t="s">
        <v>67</v>
      </c>
      <c r="D415" t="s">
        <v>336</v>
      </c>
      <c r="E415" t="s">
        <v>379</v>
      </c>
      <c r="F415" t="s">
        <v>336</v>
      </c>
      <c r="G415" t="s">
        <v>380</v>
      </c>
      <c r="H415" t="s">
        <v>339</v>
      </c>
      <c r="I415">
        <v>1</v>
      </c>
      <c r="J415">
        <v>0</v>
      </c>
      <c r="K415">
        <v>0</v>
      </c>
      <c r="L415">
        <v>17.100000000000001</v>
      </c>
      <c r="M415" t="s">
        <v>1301</v>
      </c>
      <c r="N415" t="s">
        <v>189</v>
      </c>
      <c r="O415" t="s">
        <v>190</v>
      </c>
      <c r="P415" t="s">
        <v>1302</v>
      </c>
      <c r="Q415" t="s">
        <v>37</v>
      </c>
      <c r="R415" t="s">
        <v>38</v>
      </c>
      <c r="S415" t="s">
        <v>1303</v>
      </c>
      <c r="V415" t="s">
        <v>1304</v>
      </c>
      <c r="Y415" t="s">
        <v>44</v>
      </c>
    </row>
    <row r="416" spans="1:25" x14ac:dyDescent="0.25">
      <c r="A416" t="s">
        <v>49</v>
      </c>
      <c r="B416" t="s">
        <v>1305</v>
      </c>
      <c r="C416" t="s">
        <v>67</v>
      </c>
      <c r="D416" t="s">
        <v>336</v>
      </c>
      <c r="E416" t="s">
        <v>337</v>
      </c>
      <c r="F416" t="s">
        <v>336</v>
      </c>
      <c r="G416" t="s">
        <v>338</v>
      </c>
      <c r="H416" t="s">
        <v>339</v>
      </c>
      <c r="I416">
        <v>1</v>
      </c>
      <c r="J416">
        <v>0</v>
      </c>
      <c r="K416">
        <v>0</v>
      </c>
      <c r="L416">
        <v>29.5</v>
      </c>
      <c r="M416" t="s">
        <v>127</v>
      </c>
      <c r="N416" t="s">
        <v>128</v>
      </c>
      <c r="O416" t="s">
        <v>129</v>
      </c>
      <c r="P416">
        <v>77027</v>
      </c>
      <c r="Q416" t="s">
        <v>37</v>
      </c>
      <c r="R416" t="s">
        <v>38</v>
      </c>
      <c r="Y416" t="s">
        <v>44</v>
      </c>
    </row>
    <row r="417" spans="1:25" x14ac:dyDescent="0.25">
      <c r="A417" t="s">
        <v>49</v>
      </c>
      <c r="B417" t="s">
        <v>1306</v>
      </c>
      <c r="C417" t="s">
        <v>67</v>
      </c>
      <c r="D417" t="s">
        <v>336</v>
      </c>
      <c r="E417" t="s">
        <v>71</v>
      </c>
      <c r="F417" t="s">
        <v>336</v>
      </c>
      <c r="G417" t="s">
        <v>336</v>
      </c>
      <c r="H417" t="s">
        <v>339</v>
      </c>
      <c r="I417">
        <v>1</v>
      </c>
      <c r="J417">
        <v>0</v>
      </c>
      <c r="K417">
        <v>0</v>
      </c>
      <c r="L417">
        <v>31.2</v>
      </c>
      <c r="M417" t="s">
        <v>1307</v>
      </c>
      <c r="N417" t="s">
        <v>80</v>
      </c>
      <c r="O417" t="s">
        <v>413</v>
      </c>
      <c r="P417">
        <v>98034</v>
      </c>
      <c r="Q417" t="s">
        <v>37</v>
      </c>
      <c r="R417" t="s">
        <v>38</v>
      </c>
      <c r="S417" t="s">
        <v>1308</v>
      </c>
      <c r="Y417" t="s">
        <v>44</v>
      </c>
    </row>
    <row r="418" spans="1:25" x14ac:dyDescent="0.25">
      <c r="A418" t="s">
        <v>49</v>
      </c>
      <c r="B418" t="s">
        <v>1309</v>
      </c>
      <c r="C418" t="s">
        <v>67</v>
      </c>
      <c r="D418" t="s">
        <v>336</v>
      </c>
      <c r="E418" t="s">
        <v>71</v>
      </c>
      <c r="F418" t="s">
        <v>336</v>
      </c>
      <c r="G418" t="s">
        <v>336</v>
      </c>
      <c r="H418" t="s">
        <v>339</v>
      </c>
      <c r="I418">
        <v>1</v>
      </c>
      <c r="J418">
        <v>0</v>
      </c>
      <c r="K418">
        <v>0</v>
      </c>
      <c r="L418">
        <v>33.299999999999997</v>
      </c>
      <c r="M418" t="s">
        <v>967</v>
      </c>
      <c r="N418" t="s">
        <v>123</v>
      </c>
      <c r="O418" t="s">
        <v>124</v>
      </c>
      <c r="P418" t="s">
        <v>1310</v>
      </c>
      <c r="Q418" t="s">
        <v>37</v>
      </c>
      <c r="R418" t="s">
        <v>38</v>
      </c>
      <c r="Y418" t="s">
        <v>44</v>
      </c>
    </row>
    <row r="419" spans="1:25" x14ac:dyDescent="0.25">
      <c r="A419" t="s">
        <v>49</v>
      </c>
      <c r="B419" t="s">
        <v>1311</v>
      </c>
      <c r="C419" t="s">
        <v>67</v>
      </c>
      <c r="D419" t="s">
        <v>336</v>
      </c>
      <c r="E419" t="s">
        <v>71</v>
      </c>
      <c r="F419" t="s">
        <v>336</v>
      </c>
      <c r="G419" t="s">
        <v>336</v>
      </c>
      <c r="H419" t="s">
        <v>339</v>
      </c>
      <c r="I419">
        <v>1</v>
      </c>
      <c r="J419">
        <v>0</v>
      </c>
      <c r="K419">
        <v>0</v>
      </c>
      <c r="L419">
        <v>32</v>
      </c>
      <c r="M419" t="s">
        <v>1312</v>
      </c>
      <c r="P419">
        <v>68000</v>
      </c>
      <c r="Q419" t="s">
        <v>1313</v>
      </c>
      <c r="R419" t="s">
        <v>238</v>
      </c>
      <c r="Y419" t="s">
        <v>44</v>
      </c>
    </row>
    <row r="420" spans="1:25" x14ac:dyDescent="0.25">
      <c r="A420" t="s">
        <v>49</v>
      </c>
      <c r="B420" t="s">
        <v>1314</v>
      </c>
      <c r="C420" t="s">
        <v>67</v>
      </c>
      <c r="D420" t="s">
        <v>336</v>
      </c>
      <c r="E420" t="s">
        <v>379</v>
      </c>
      <c r="F420" t="s">
        <v>336</v>
      </c>
      <c r="G420" t="s">
        <v>380</v>
      </c>
      <c r="H420" t="s">
        <v>339</v>
      </c>
      <c r="I420">
        <v>1</v>
      </c>
      <c r="J420">
        <v>0</v>
      </c>
      <c r="K420">
        <v>0</v>
      </c>
      <c r="L420">
        <v>17.2</v>
      </c>
      <c r="M420" t="s">
        <v>127</v>
      </c>
      <c r="N420" t="s">
        <v>128</v>
      </c>
      <c r="O420" t="s">
        <v>129</v>
      </c>
      <c r="P420">
        <v>77006</v>
      </c>
      <c r="Q420" t="s">
        <v>37</v>
      </c>
      <c r="R420" t="s">
        <v>38</v>
      </c>
      <c r="Y420" t="s">
        <v>44</v>
      </c>
    </row>
    <row r="421" spans="1:25" x14ac:dyDescent="0.25">
      <c r="A421" t="s">
        <v>49</v>
      </c>
      <c r="B421" t="s">
        <v>1315</v>
      </c>
      <c r="C421" t="s">
        <v>67</v>
      </c>
      <c r="D421" t="s">
        <v>336</v>
      </c>
      <c r="E421" t="s">
        <v>343</v>
      </c>
      <c r="F421" t="s">
        <v>336</v>
      </c>
      <c r="G421" t="s">
        <v>344</v>
      </c>
      <c r="H421" t="s">
        <v>339</v>
      </c>
      <c r="I421">
        <v>1</v>
      </c>
      <c r="J421">
        <v>0</v>
      </c>
      <c r="K421">
        <v>0</v>
      </c>
      <c r="L421">
        <v>16.399999999999999</v>
      </c>
      <c r="M421" t="s">
        <v>667</v>
      </c>
      <c r="N421" t="s">
        <v>255</v>
      </c>
      <c r="O421" t="s">
        <v>256</v>
      </c>
      <c r="P421" t="s">
        <v>1316</v>
      </c>
      <c r="Q421" t="s">
        <v>37</v>
      </c>
      <c r="R421" t="s">
        <v>38</v>
      </c>
      <c r="Y421" t="s">
        <v>44</v>
      </c>
    </row>
    <row r="422" spans="1:25" x14ac:dyDescent="0.25">
      <c r="A422" t="s">
        <v>49</v>
      </c>
      <c r="B422" t="s">
        <v>1317</v>
      </c>
      <c r="C422" t="s">
        <v>67</v>
      </c>
      <c r="D422" t="s">
        <v>336</v>
      </c>
      <c r="E422" t="s">
        <v>337</v>
      </c>
      <c r="F422" t="s">
        <v>336</v>
      </c>
      <c r="G422" t="s">
        <v>338</v>
      </c>
      <c r="H422" t="s">
        <v>339</v>
      </c>
      <c r="I422">
        <v>1</v>
      </c>
      <c r="J422">
        <v>0</v>
      </c>
      <c r="K422">
        <v>0</v>
      </c>
      <c r="L422">
        <v>21.7</v>
      </c>
      <c r="M422" t="s">
        <v>213</v>
      </c>
      <c r="N422" t="s">
        <v>35</v>
      </c>
      <c r="O422" t="s">
        <v>36</v>
      </c>
      <c r="P422">
        <v>33606</v>
      </c>
      <c r="Q422" t="s">
        <v>37</v>
      </c>
      <c r="R422" t="s">
        <v>38</v>
      </c>
      <c r="Y422" t="s">
        <v>44</v>
      </c>
    </row>
    <row r="423" spans="1:25" x14ac:dyDescent="0.25">
      <c r="A423" t="s">
        <v>26</v>
      </c>
      <c r="B423" t="s">
        <v>1318</v>
      </c>
      <c r="C423" t="s">
        <v>67</v>
      </c>
      <c r="D423" t="s">
        <v>336</v>
      </c>
      <c r="E423" t="s">
        <v>71</v>
      </c>
      <c r="F423" t="s">
        <v>336</v>
      </c>
      <c r="G423" t="s">
        <v>336</v>
      </c>
      <c r="H423" t="s">
        <v>339</v>
      </c>
      <c r="I423">
        <v>1</v>
      </c>
      <c r="J423">
        <v>0</v>
      </c>
      <c r="K423">
        <v>0</v>
      </c>
      <c r="L423">
        <v>35.1</v>
      </c>
      <c r="M423" t="s">
        <v>34</v>
      </c>
      <c r="N423" t="s">
        <v>35</v>
      </c>
      <c r="O423" t="s">
        <v>36</v>
      </c>
      <c r="P423">
        <v>33309</v>
      </c>
      <c r="Q423" t="s">
        <v>37</v>
      </c>
      <c r="R423" t="s">
        <v>38</v>
      </c>
      <c r="S423" t="s">
        <v>1319</v>
      </c>
      <c r="T423" t="s">
        <v>1320</v>
      </c>
      <c r="U423" t="s">
        <v>1321</v>
      </c>
      <c r="V423" t="s">
        <v>1322</v>
      </c>
      <c r="X423" t="s">
        <v>1323</v>
      </c>
      <c r="Y423" t="s">
        <v>44</v>
      </c>
    </row>
    <row r="424" spans="1:25" x14ac:dyDescent="0.25">
      <c r="A424" t="s">
        <v>49</v>
      </c>
      <c r="B424" t="s">
        <v>1324</v>
      </c>
      <c r="C424" t="s">
        <v>67</v>
      </c>
      <c r="D424" t="s">
        <v>336</v>
      </c>
      <c r="E424" t="s">
        <v>337</v>
      </c>
      <c r="F424" t="s">
        <v>336</v>
      </c>
      <c r="G424" t="s">
        <v>338</v>
      </c>
      <c r="H424" t="s">
        <v>339</v>
      </c>
      <c r="I424">
        <v>1</v>
      </c>
      <c r="J424">
        <v>0</v>
      </c>
      <c r="K424">
        <v>0</v>
      </c>
      <c r="L424">
        <v>25.7</v>
      </c>
      <c r="M424" t="s">
        <v>593</v>
      </c>
      <c r="N424" t="s">
        <v>805</v>
      </c>
      <c r="O424" t="s">
        <v>806</v>
      </c>
      <c r="P424">
        <v>60614</v>
      </c>
      <c r="Q424" t="s">
        <v>37</v>
      </c>
      <c r="R424" t="s">
        <v>38</v>
      </c>
      <c r="Y424" t="s">
        <v>44</v>
      </c>
    </row>
    <row r="425" spans="1:25" x14ac:dyDescent="0.25">
      <c r="A425" t="s">
        <v>49</v>
      </c>
      <c r="B425" t="s">
        <v>1325</v>
      </c>
      <c r="C425" t="s">
        <v>67</v>
      </c>
      <c r="D425" t="s">
        <v>336</v>
      </c>
      <c r="E425" t="s">
        <v>337</v>
      </c>
      <c r="F425" t="s">
        <v>336</v>
      </c>
      <c r="G425" t="s">
        <v>338</v>
      </c>
      <c r="H425" t="s">
        <v>339</v>
      </c>
      <c r="I425">
        <v>1</v>
      </c>
      <c r="J425">
        <v>0</v>
      </c>
      <c r="K425">
        <v>0</v>
      </c>
      <c r="L425">
        <v>23.8</v>
      </c>
      <c r="M425" t="s">
        <v>1326</v>
      </c>
      <c r="N425" t="s">
        <v>151</v>
      </c>
      <c r="O425" t="s">
        <v>152</v>
      </c>
      <c r="P425" t="s">
        <v>1327</v>
      </c>
      <c r="Q425" t="s">
        <v>37</v>
      </c>
      <c r="R425" t="s">
        <v>38</v>
      </c>
      <c r="S425" t="s">
        <v>1328</v>
      </c>
      <c r="Y425" t="s">
        <v>44</v>
      </c>
    </row>
    <row r="426" spans="1:25" x14ac:dyDescent="0.25">
      <c r="A426" t="s">
        <v>49</v>
      </c>
      <c r="B426" t="s">
        <v>1329</v>
      </c>
      <c r="C426" t="s">
        <v>67</v>
      </c>
      <c r="D426" t="s">
        <v>336</v>
      </c>
      <c r="E426" t="s">
        <v>71</v>
      </c>
      <c r="F426" t="s">
        <v>336</v>
      </c>
      <c r="G426" t="s">
        <v>336</v>
      </c>
      <c r="H426" t="s">
        <v>339</v>
      </c>
      <c r="I426">
        <v>1</v>
      </c>
      <c r="J426">
        <v>0</v>
      </c>
      <c r="K426">
        <v>0</v>
      </c>
      <c r="L426">
        <v>31.1</v>
      </c>
      <c r="M426" t="s">
        <v>1330</v>
      </c>
      <c r="N426" t="s">
        <v>123</v>
      </c>
      <c r="O426" t="s">
        <v>124</v>
      </c>
      <c r="P426">
        <v>91355</v>
      </c>
      <c r="Q426" t="s">
        <v>37</v>
      </c>
      <c r="R426" t="s">
        <v>38</v>
      </c>
      <c r="Y426" t="s">
        <v>44</v>
      </c>
    </row>
    <row r="427" spans="1:25" x14ac:dyDescent="0.25">
      <c r="A427" t="s">
        <v>49</v>
      </c>
      <c r="B427" t="s">
        <v>1331</v>
      </c>
      <c r="C427" t="s">
        <v>67</v>
      </c>
      <c r="D427" t="s">
        <v>336</v>
      </c>
      <c r="E427" t="s">
        <v>71</v>
      </c>
      <c r="F427" t="s">
        <v>336</v>
      </c>
      <c r="G427" t="s">
        <v>336</v>
      </c>
      <c r="H427" t="s">
        <v>339</v>
      </c>
      <c r="I427">
        <v>1</v>
      </c>
      <c r="J427">
        <v>0</v>
      </c>
      <c r="K427">
        <v>0</v>
      </c>
      <c r="L427">
        <v>33.299999999999997</v>
      </c>
      <c r="M427" t="s">
        <v>485</v>
      </c>
      <c r="N427" t="s">
        <v>182</v>
      </c>
      <c r="O427" t="s">
        <v>183</v>
      </c>
      <c r="P427" t="s">
        <v>486</v>
      </c>
      <c r="Q427" t="s">
        <v>37</v>
      </c>
      <c r="R427" t="s">
        <v>38</v>
      </c>
      <c r="Y427" t="s">
        <v>44</v>
      </c>
    </row>
    <row r="428" spans="1:25" x14ac:dyDescent="0.25">
      <c r="A428" t="s">
        <v>49</v>
      </c>
      <c r="B428" t="s">
        <v>1332</v>
      </c>
      <c r="C428" t="s">
        <v>67</v>
      </c>
      <c r="D428" t="s">
        <v>336</v>
      </c>
      <c r="E428" t="s">
        <v>337</v>
      </c>
      <c r="F428" t="s">
        <v>336</v>
      </c>
      <c r="G428" t="s">
        <v>338</v>
      </c>
      <c r="H428" t="s">
        <v>339</v>
      </c>
      <c r="I428">
        <v>1</v>
      </c>
      <c r="J428">
        <v>0</v>
      </c>
      <c r="K428">
        <v>0</v>
      </c>
      <c r="L428">
        <v>23.7</v>
      </c>
      <c r="M428" t="s">
        <v>62</v>
      </c>
      <c r="N428" t="s">
        <v>35</v>
      </c>
      <c r="O428" t="s">
        <v>36</v>
      </c>
      <c r="P428" t="s">
        <v>1333</v>
      </c>
      <c r="Q428" t="s">
        <v>37</v>
      </c>
      <c r="R428" t="s">
        <v>38</v>
      </c>
      <c r="S428" t="s">
        <v>1334</v>
      </c>
      <c r="T428" t="s">
        <v>1335</v>
      </c>
      <c r="U428" t="s">
        <v>1336</v>
      </c>
      <c r="Y428" t="s">
        <v>44</v>
      </c>
    </row>
    <row r="429" spans="1:25" x14ac:dyDescent="0.25">
      <c r="A429" t="s">
        <v>49</v>
      </c>
      <c r="B429" t="s">
        <v>1337</v>
      </c>
      <c r="C429" t="s">
        <v>67</v>
      </c>
      <c r="D429" t="s">
        <v>336</v>
      </c>
      <c r="E429" t="s">
        <v>337</v>
      </c>
      <c r="F429" t="s">
        <v>336</v>
      </c>
      <c r="G429" t="s">
        <v>338</v>
      </c>
      <c r="H429" t="s">
        <v>339</v>
      </c>
      <c r="I429">
        <v>1</v>
      </c>
      <c r="J429">
        <v>0</v>
      </c>
      <c r="K429">
        <v>0</v>
      </c>
      <c r="L429">
        <v>27.7</v>
      </c>
      <c r="M429" t="s">
        <v>1338</v>
      </c>
      <c r="N429" t="s">
        <v>123</v>
      </c>
      <c r="O429" t="s">
        <v>124</v>
      </c>
      <c r="P429">
        <v>30269</v>
      </c>
      <c r="Q429" t="s">
        <v>37</v>
      </c>
      <c r="R429" t="s">
        <v>38</v>
      </c>
      <c r="Y429" t="s">
        <v>44</v>
      </c>
    </row>
    <row r="430" spans="1:25" x14ac:dyDescent="0.25">
      <c r="A430" t="s">
        <v>49</v>
      </c>
      <c r="B430" t="s">
        <v>1339</v>
      </c>
      <c r="C430" t="s">
        <v>67</v>
      </c>
      <c r="D430" t="s">
        <v>336</v>
      </c>
      <c r="E430" t="s">
        <v>337</v>
      </c>
      <c r="F430" t="s">
        <v>336</v>
      </c>
      <c r="G430" t="s">
        <v>338</v>
      </c>
      <c r="H430" t="s">
        <v>339</v>
      </c>
      <c r="I430">
        <v>1</v>
      </c>
      <c r="J430">
        <v>0</v>
      </c>
      <c r="K430">
        <v>0</v>
      </c>
      <c r="L430">
        <v>25.4</v>
      </c>
      <c r="M430" t="s">
        <v>261</v>
      </c>
      <c r="N430" t="s">
        <v>319</v>
      </c>
      <c r="O430" t="s">
        <v>320</v>
      </c>
      <c r="P430">
        <v>28401</v>
      </c>
      <c r="Q430" t="s">
        <v>37</v>
      </c>
      <c r="R430" t="s">
        <v>38</v>
      </c>
      <c r="S430" t="s">
        <v>1340</v>
      </c>
      <c r="T430" t="s">
        <v>1341</v>
      </c>
      <c r="Y430" t="s">
        <v>44</v>
      </c>
    </row>
    <row r="431" spans="1:25" x14ac:dyDescent="0.25">
      <c r="A431" t="s">
        <v>26</v>
      </c>
      <c r="B431" t="s">
        <v>1342</v>
      </c>
      <c r="C431" t="s">
        <v>67</v>
      </c>
      <c r="D431" t="s">
        <v>336</v>
      </c>
      <c r="E431" t="s">
        <v>337</v>
      </c>
      <c r="F431" t="s">
        <v>336</v>
      </c>
      <c r="G431" t="s">
        <v>338</v>
      </c>
      <c r="H431" t="s">
        <v>339</v>
      </c>
      <c r="I431">
        <v>1</v>
      </c>
      <c r="J431">
        <v>0</v>
      </c>
      <c r="K431">
        <v>0</v>
      </c>
      <c r="L431">
        <v>20.6</v>
      </c>
      <c r="M431" t="s">
        <v>1343</v>
      </c>
      <c r="P431">
        <v>11361</v>
      </c>
      <c r="Q431" t="s">
        <v>438</v>
      </c>
      <c r="R431" t="s">
        <v>439</v>
      </c>
      <c r="S431" t="s">
        <v>1344</v>
      </c>
      <c r="T431">
        <v>-1082</v>
      </c>
      <c r="U431" t="s">
        <v>1345</v>
      </c>
      <c r="V431" t="s">
        <v>1346</v>
      </c>
      <c r="W431">
        <v>2007</v>
      </c>
      <c r="X431" t="s">
        <v>43</v>
      </c>
      <c r="Y431" t="s">
        <v>44</v>
      </c>
    </row>
    <row r="432" spans="1:25" x14ac:dyDescent="0.25">
      <c r="A432" t="s">
        <v>49</v>
      </c>
      <c r="B432" t="s">
        <v>1347</v>
      </c>
      <c r="C432" t="s">
        <v>67</v>
      </c>
      <c r="D432" t="s">
        <v>1348</v>
      </c>
      <c r="E432" t="s">
        <v>71</v>
      </c>
      <c r="F432" t="s">
        <v>1348</v>
      </c>
      <c r="G432" t="s">
        <v>1348</v>
      </c>
      <c r="H432" t="s">
        <v>1349</v>
      </c>
      <c r="I432">
        <v>1</v>
      </c>
      <c r="J432">
        <v>0</v>
      </c>
      <c r="K432">
        <v>0</v>
      </c>
      <c r="L432">
        <v>18.8</v>
      </c>
      <c r="M432" t="s">
        <v>193</v>
      </c>
      <c r="N432" t="s">
        <v>255</v>
      </c>
      <c r="O432" t="s">
        <v>256</v>
      </c>
      <c r="Q432" t="s">
        <v>37</v>
      </c>
      <c r="R432" t="s">
        <v>38</v>
      </c>
      <c r="Y432" t="s">
        <v>44</v>
      </c>
    </row>
    <row r="433" spans="1:25" x14ac:dyDescent="0.25">
      <c r="A433" t="s">
        <v>49</v>
      </c>
      <c r="B433" t="s">
        <v>1350</v>
      </c>
      <c r="C433" t="s">
        <v>67</v>
      </c>
      <c r="D433" t="s">
        <v>1348</v>
      </c>
      <c r="E433" t="s">
        <v>71</v>
      </c>
      <c r="F433" t="s">
        <v>1348</v>
      </c>
      <c r="G433" t="s">
        <v>1348</v>
      </c>
      <c r="H433" t="s">
        <v>1351</v>
      </c>
      <c r="I433">
        <v>1</v>
      </c>
      <c r="J433">
        <v>0</v>
      </c>
      <c r="K433">
        <v>0</v>
      </c>
      <c r="L433">
        <v>24.1</v>
      </c>
      <c r="M433" t="s">
        <v>466</v>
      </c>
      <c r="N433" t="s">
        <v>128</v>
      </c>
      <c r="O433" t="s">
        <v>129</v>
      </c>
      <c r="P433" t="s">
        <v>1352</v>
      </c>
      <c r="Q433" t="s">
        <v>37</v>
      </c>
      <c r="R433" t="s">
        <v>38</v>
      </c>
      <c r="Y433" t="s">
        <v>44</v>
      </c>
    </row>
    <row r="434" spans="1:25" x14ac:dyDescent="0.25">
      <c r="A434" t="s">
        <v>49</v>
      </c>
      <c r="B434" t="s">
        <v>1353</v>
      </c>
      <c r="C434" t="s">
        <v>67</v>
      </c>
      <c r="D434" t="s">
        <v>1348</v>
      </c>
      <c r="E434" t="s">
        <v>71</v>
      </c>
      <c r="F434" t="s">
        <v>1348</v>
      </c>
      <c r="G434" t="s">
        <v>1348</v>
      </c>
      <c r="H434" t="s">
        <v>1351</v>
      </c>
      <c r="I434">
        <v>1</v>
      </c>
      <c r="J434">
        <v>0</v>
      </c>
      <c r="K434">
        <v>0</v>
      </c>
      <c r="L434">
        <v>21.8</v>
      </c>
      <c r="M434" t="s">
        <v>193</v>
      </c>
      <c r="Q434" t="s">
        <v>451</v>
      </c>
      <c r="R434" t="s">
        <v>383</v>
      </c>
      <c r="Y434" t="s">
        <v>44</v>
      </c>
    </row>
    <row r="435" spans="1:25" x14ac:dyDescent="0.25">
      <c r="A435" t="s">
        <v>49</v>
      </c>
      <c r="B435" t="s">
        <v>1354</v>
      </c>
      <c r="C435" t="s">
        <v>67</v>
      </c>
      <c r="D435" t="s">
        <v>1348</v>
      </c>
      <c r="E435" t="s">
        <v>71</v>
      </c>
      <c r="F435" t="s">
        <v>1348</v>
      </c>
      <c r="G435" t="s">
        <v>1348</v>
      </c>
      <c r="H435" t="s">
        <v>1351</v>
      </c>
      <c r="I435">
        <v>1</v>
      </c>
      <c r="J435">
        <v>0</v>
      </c>
      <c r="K435">
        <v>0</v>
      </c>
      <c r="L435">
        <v>23.5</v>
      </c>
      <c r="M435" t="s">
        <v>1355</v>
      </c>
      <c r="N435" t="s">
        <v>881</v>
      </c>
      <c r="O435" t="s">
        <v>882</v>
      </c>
      <c r="P435">
        <v>37932</v>
      </c>
      <c r="Q435" t="s">
        <v>37</v>
      </c>
      <c r="R435" t="s">
        <v>38</v>
      </c>
      <c r="S435" t="s">
        <v>1356</v>
      </c>
      <c r="V435" t="s">
        <v>1357</v>
      </c>
      <c r="Y435" t="s">
        <v>44</v>
      </c>
    </row>
    <row r="436" spans="1:25" x14ac:dyDescent="0.25">
      <c r="A436" t="s">
        <v>49</v>
      </c>
      <c r="B436" t="s">
        <v>1358</v>
      </c>
      <c r="C436" t="s">
        <v>67</v>
      </c>
      <c r="D436" t="s">
        <v>1348</v>
      </c>
      <c r="E436" t="s">
        <v>71</v>
      </c>
      <c r="F436" t="s">
        <v>1348</v>
      </c>
      <c r="G436" t="s">
        <v>1348</v>
      </c>
      <c r="H436" t="s">
        <v>1349</v>
      </c>
      <c r="I436">
        <v>1</v>
      </c>
      <c r="J436">
        <v>0</v>
      </c>
      <c r="K436">
        <v>0</v>
      </c>
      <c r="L436">
        <v>20.2</v>
      </c>
      <c r="M436" t="s">
        <v>1359</v>
      </c>
      <c r="O436" t="s">
        <v>521</v>
      </c>
      <c r="P436">
        <v>33487</v>
      </c>
      <c r="Q436" t="s">
        <v>37</v>
      </c>
      <c r="R436" t="s">
        <v>38</v>
      </c>
      <c r="Y436" t="s">
        <v>44</v>
      </c>
    </row>
    <row r="437" spans="1:25" x14ac:dyDescent="0.25">
      <c r="A437" t="s">
        <v>49</v>
      </c>
      <c r="B437" t="s">
        <v>1360</v>
      </c>
      <c r="C437" t="s">
        <v>67</v>
      </c>
      <c r="D437" t="s">
        <v>1348</v>
      </c>
      <c r="E437" t="s">
        <v>71</v>
      </c>
      <c r="F437" t="s">
        <v>1348</v>
      </c>
      <c r="G437" t="s">
        <v>1348</v>
      </c>
      <c r="H437" t="s">
        <v>1351</v>
      </c>
      <c r="I437">
        <v>1</v>
      </c>
      <c r="J437">
        <v>0</v>
      </c>
      <c r="K437">
        <v>0</v>
      </c>
      <c r="L437">
        <v>24.5</v>
      </c>
      <c r="M437" t="s">
        <v>1361</v>
      </c>
      <c r="P437" t="s">
        <v>1362</v>
      </c>
      <c r="Q437" t="s">
        <v>1363</v>
      </c>
      <c r="R437" t="s">
        <v>358</v>
      </c>
      <c r="Y437" t="s">
        <v>44</v>
      </c>
    </row>
    <row r="438" spans="1:25" x14ac:dyDescent="0.25">
      <c r="A438" t="s">
        <v>49</v>
      </c>
      <c r="B438" t="s">
        <v>1364</v>
      </c>
      <c r="C438" t="s">
        <v>67</v>
      </c>
      <c r="D438" t="s">
        <v>1348</v>
      </c>
      <c r="E438" t="s">
        <v>71</v>
      </c>
      <c r="F438" t="s">
        <v>1348</v>
      </c>
      <c r="G438" t="s">
        <v>1348</v>
      </c>
      <c r="H438" t="s">
        <v>1349</v>
      </c>
      <c r="I438">
        <v>1</v>
      </c>
      <c r="J438">
        <v>0</v>
      </c>
      <c r="K438">
        <v>0</v>
      </c>
      <c r="L438">
        <v>20.6</v>
      </c>
      <c r="M438" t="s">
        <v>1365</v>
      </c>
      <c r="N438" t="s">
        <v>123</v>
      </c>
      <c r="O438" t="s">
        <v>124</v>
      </c>
      <c r="P438" t="s">
        <v>1366</v>
      </c>
      <c r="Q438" t="s">
        <v>37</v>
      </c>
      <c r="R438" t="s">
        <v>38</v>
      </c>
      <c r="S438" t="s">
        <v>1367</v>
      </c>
      <c r="V438" t="s">
        <v>1368</v>
      </c>
      <c r="Y438" t="s">
        <v>44</v>
      </c>
    </row>
    <row r="439" spans="1:25" x14ac:dyDescent="0.25">
      <c r="A439" t="s">
        <v>49</v>
      </c>
      <c r="B439" t="s">
        <v>1364</v>
      </c>
      <c r="C439" t="s">
        <v>67</v>
      </c>
      <c r="D439" t="s">
        <v>1348</v>
      </c>
      <c r="E439" t="s">
        <v>71</v>
      </c>
      <c r="F439" t="s">
        <v>1348</v>
      </c>
      <c r="G439" t="s">
        <v>1348</v>
      </c>
      <c r="H439" t="s">
        <v>1351</v>
      </c>
      <c r="I439">
        <v>1</v>
      </c>
      <c r="J439">
        <v>0</v>
      </c>
      <c r="K439">
        <v>0</v>
      </c>
      <c r="L439">
        <v>22.7</v>
      </c>
      <c r="M439" t="s">
        <v>1365</v>
      </c>
      <c r="N439" t="s">
        <v>123</v>
      </c>
      <c r="O439" t="s">
        <v>124</v>
      </c>
      <c r="P439" t="s">
        <v>1366</v>
      </c>
      <c r="Q439" t="s">
        <v>37</v>
      </c>
      <c r="R439" t="s">
        <v>38</v>
      </c>
      <c r="S439" t="s">
        <v>1367</v>
      </c>
      <c r="V439" t="s">
        <v>1368</v>
      </c>
      <c r="Y439" t="s">
        <v>44</v>
      </c>
    </row>
    <row r="440" spans="1:25" x14ac:dyDescent="0.25">
      <c r="A440" t="s">
        <v>49</v>
      </c>
      <c r="B440" t="s">
        <v>1369</v>
      </c>
      <c r="C440" t="s">
        <v>67</v>
      </c>
      <c r="D440" t="s">
        <v>1348</v>
      </c>
      <c r="E440" t="s">
        <v>71</v>
      </c>
      <c r="F440" t="s">
        <v>1348</v>
      </c>
      <c r="G440" t="s">
        <v>1348</v>
      </c>
      <c r="H440" t="s">
        <v>1349</v>
      </c>
      <c r="I440">
        <v>1</v>
      </c>
      <c r="J440">
        <v>0</v>
      </c>
      <c r="K440">
        <v>0</v>
      </c>
      <c r="L440">
        <v>21.5</v>
      </c>
      <c r="M440" t="s">
        <v>193</v>
      </c>
      <c r="Q440" t="s">
        <v>451</v>
      </c>
      <c r="R440" t="s">
        <v>383</v>
      </c>
      <c r="Y440" t="s">
        <v>44</v>
      </c>
    </row>
    <row r="441" spans="1:25" x14ac:dyDescent="0.25">
      <c r="A441" t="s">
        <v>49</v>
      </c>
      <c r="B441" t="s">
        <v>1370</v>
      </c>
      <c r="C441" t="s">
        <v>67</v>
      </c>
      <c r="D441" t="s">
        <v>1348</v>
      </c>
      <c r="E441" t="s">
        <v>71</v>
      </c>
      <c r="F441" t="s">
        <v>1348</v>
      </c>
      <c r="G441" t="s">
        <v>1348</v>
      </c>
      <c r="H441" t="s">
        <v>1349</v>
      </c>
      <c r="I441">
        <v>1</v>
      </c>
      <c r="J441">
        <v>0</v>
      </c>
      <c r="K441">
        <v>0</v>
      </c>
      <c r="L441">
        <v>21.2</v>
      </c>
      <c r="M441" t="s">
        <v>197</v>
      </c>
      <c r="O441" t="s">
        <v>1371</v>
      </c>
      <c r="P441">
        <v>10158</v>
      </c>
      <c r="Q441" t="s">
        <v>37</v>
      </c>
      <c r="R441" t="s">
        <v>38</v>
      </c>
      <c r="Y441" t="s">
        <v>44</v>
      </c>
    </row>
    <row r="442" spans="1:25" x14ac:dyDescent="0.25">
      <c r="A442" t="s">
        <v>49</v>
      </c>
      <c r="B442" t="s">
        <v>1372</v>
      </c>
      <c r="C442" t="s">
        <v>67</v>
      </c>
      <c r="D442" t="s">
        <v>1348</v>
      </c>
      <c r="E442" t="s">
        <v>71</v>
      </c>
      <c r="F442" t="s">
        <v>1348</v>
      </c>
      <c r="G442" t="s">
        <v>1348</v>
      </c>
      <c r="H442" t="s">
        <v>1351</v>
      </c>
      <c r="I442">
        <v>1</v>
      </c>
      <c r="J442">
        <v>0</v>
      </c>
      <c r="K442">
        <v>0</v>
      </c>
      <c r="L442">
        <v>22.2</v>
      </c>
      <c r="M442" t="s">
        <v>403</v>
      </c>
      <c r="N442" t="s">
        <v>135</v>
      </c>
      <c r="O442" t="s">
        <v>136</v>
      </c>
      <c r="P442">
        <v>2111</v>
      </c>
      <c r="Q442" t="s">
        <v>37</v>
      </c>
      <c r="R442" t="s">
        <v>38</v>
      </c>
      <c r="Y442" t="s">
        <v>44</v>
      </c>
    </row>
    <row r="443" spans="1:25" x14ac:dyDescent="0.25">
      <c r="A443" t="s">
        <v>49</v>
      </c>
      <c r="B443" t="s">
        <v>1373</v>
      </c>
      <c r="C443" t="s">
        <v>67</v>
      </c>
      <c r="D443" t="s">
        <v>1348</v>
      </c>
      <c r="E443" t="s">
        <v>71</v>
      </c>
      <c r="F443" t="s">
        <v>1348</v>
      </c>
      <c r="G443" t="s">
        <v>1348</v>
      </c>
      <c r="H443" t="s">
        <v>1351</v>
      </c>
      <c r="I443">
        <v>1</v>
      </c>
      <c r="J443">
        <v>0</v>
      </c>
      <c r="K443">
        <v>0</v>
      </c>
      <c r="L443">
        <v>21.7</v>
      </c>
      <c r="M443" t="s">
        <v>1374</v>
      </c>
      <c r="N443" t="s">
        <v>73</v>
      </c>
      <c r="O443" t="s">
        <v>74</v>
      </c>
      <c r="P443" t="s">
        <v>1375</v>
      </c>
      <c r="Q443" t="s">
        <v>37</v>
      </c>
      <c r="R443" t="s">
        <v>38</v>
      </c>
      <c r="S443" t="s">
        <v>1376</v>
      </c>
      <c r="V443" t="s">
        <v>1377</v>
      </c>
      <c r="Y443" t="s">
        <v>44</v>
      </c>
    </row>
    <row r="444" spans="1:25" x14ac:dyDescent="0.25">
      <c r="A444" t="s">
        <v>49</v>
      </c>
      <c r="B444" t="s">
        <v>1378</v>
      </c>
      <c r="C444" t="s">
        <v>67</v>
      </c>
      <c r="D444" t="s">
        <v>1348</v>
      </c>
      <c r="E444" t="s">
        <v>71</v>
      </c>
      <c r="F444" t="s">
        <v>1348</v>
      </c>
      <c r="G444" t="s">
        <v>1348</v>
      </c>
      <c r="H444" t="s">
        <v>1349</v>
      </c>
      <c r="I444">
        <v>1</v>
      </c>
      <c r="J444">
        <v>0</v>
      </c>
      <c r="K444">
        <v>0</v>
      </c>
      <c r="L444">
        <v>20.2</v>
      </c>
      <c r="M444" t="s">
        <v>1379</v>
      </c>
      <c r="P444" t="s">
        <v>1380</v>
      </c>
      <c r="Q444" t="s">
        <v>432</v>
      </c>
      <c r="R444" t="s">
        <v>38</v>
      </c>
      <c r="S444" t="s">
        <v>1381</v>
      </c>
      <c r="T444" t="s">
        <v>1382</v>
      </c>
      <c r="U444" t="s">
        <v>1383</v>
      </c>
      <c r="V444" t="s">
        <v>1384</v>
      </c>
      <c r="Y444" t="s">
        <v>44</v>
      </c>
    </row>
    <row r="445" spans="1:25" x14ac:dyDescent="0.25">
      <c r="A445" t="s">
        <v>49</v>
      </c>
      <c r="B445" t="s">
        <v>1385</v>
      </c>
      <c r="C445" t="s">
        <v>67</v>
      </c>
      <c r="D445" t="s">
        <v>1348</v>
      </c>
      <c r="E445" t="s">
        <v>71</v>
      </c>
      <c r="F445" t="s">
        <v>1348</v>
      </c>
      <c r="G445" t="s">
        <v>1348</v>
      </c>
      <c r="H445" t="s">
        <v>1349</v>
      </c>
      <c r="I445">
        <v>1</v>
      </c>
      <c r="J445">
        <v>0</v>
      </c>
      <c r="K445">
        <v>0</v>
      </c>
      <c r="L445">
        <v>21</v>
      </c>
      <c r="M445" t="s">
        <v>193</v>
      </c>
      <c r="Q445" t="s">
        <v>37</v>
      </c>
      <c r="R445" t="s">
        <v>38</v>
      </c>
      <c r="Y445" t="s">
        <v>44</v>
      </c>
    </row>
    <row r="446" spans="1:25" x14ac:dyDescent="0.25">
      <c r="A446" t="s">
        <v>49</v>
      </c>
      <c r="B446" t="s">
        <v>1386</v>
      </c>
      <c r="C446" t="s">
        <v>67</v>
      </c>
      <c r="D446" t="s">
        <v>1348</v>
      </c>
      <c r="E446" t="s">
        <v>71</v>
      </c>
      <c r="F446" t="s">
        <v>1348</v>
      </c>
      <c r="G446" t="s">
        <v>1348</v>
      </c>
      <c r="H446" t="s">
        <v>1349</v>
      </c>
      <c r="I446">
        <v>1</v>
      </c>
      <c r="J446">
        <v>0</v>
      </c>
      <c r="K446">
        <v>0</v>
      </c>
      <c r="L446">
        <v>19.7</v>
      </c>
      <c r="M446" t="s">
        <v>1387</v>
      </c>
      <c r="N446" t="s">
        <v>301</v>
      </c>
      <c r="O446" t="s">
        <v>302</v>
      </c>
      <c r="P446" t="s">
        <v>1388</v>
      </c>
      <c r="Q446" t="s">
        <v>37</v>
      </c>
      <c r="R446" t="s">
        <v>38</v>
      </c>
      <c r="Y446" t="s">
        <v>44</v>
      </c>
    </row>
    <row r="447" spans="1:25" x14ac:dyDescent="0.25">
      <c r="A447" t="s">
        <v>49</v>
      </c>
      <c r="B447" t="s">
        <v>1389</v>
      </c>
      <c r="C447" t="s">
        <v>67</v>
      </c>
      <c r="D447" t="s">
        <v>1348</v>
      </c>
      <c r="E447" t="s">
        <v>71</v>
      </c>
      <c r="F447" t="s">
        <v>1348</v>
      </c>
      <c r="G447" t="s">
        <v>1348</v>
      </c>
      <c r="H447" t="s">
        <v>1349</v>
      </c>
      <c r="I447">
        <v>1</v>
      </c>
      <c r="J447">
        <v>0</v>
      </c>
      <c r="K447">
        <v>0</v>
      </c>
      <c r="L447">
        <v>20</v>
      </c>
      <c r="M447" t="s">
        <v>294</v>
      </c>
      <c r="O447" t="s">
        <v>866</v>
      </c>
      <c r="P447">
        <v>94111</v>
      </c>
      <c r="Q447" t="s">
        <v>37</v>
      </c>
      <c r="R447" t="s">
        <v>38</v>
      </c>
      <c r="Y447" t="s">
        <v>44</v>
      </c>
    </row>
    <row r="448" spans="1:25" x14ac:dyDescent="0.25">
      <c r="A448" t="s">
        <v>49</v>
      </c>
      <c r="B448" t="s">
        <v>1390</v>
      </c>
      <c r="C448" t="s">
        <v>67</v>
      </c>
      <c r="D448" t="s">
        <v>1348</v>
      </c>
      <c r="E448" t="s">
        <v>71</v>
      </c>
      <c r="F448" t="s">
        <v>1348</v>
      </c>
      <c r="G448" t="s">
        <v>1348</v>
      </c>
      <c r="H448" t="s">
        <v>1351</v>
      </c>
      <c r="I448">
        <v>1</v>
      </c>
      <c r="J448">
        <v>0</v>
      </c>
      <c r="K448">
        <v>0</v>
      </c>
      <c r="L448">
        <v>22.1</v>
      </c>
      <c r="M448" t="s">
        <v>197</v>
      </c>
      <c r="N448" t="s">
        <v>197</v>
      </c>
      <c r="O448" t="s">
        <v>198</v>
      </c>
      <c r="P448">
        <v>10017</v>
      </c>
      <c r="Q448" t="s">
        <v>37</v>
      </c>
      <c r="R448" t="s">
        <v>38</v>
      </c>
      <c r="Y448" t="s">
        <v>44</v>
      </c>
    </row>
    <row r="449" spans="1:25" x14ac:dyDescent="0.25">
      <c r="A449" t="s">
        <v>49</v>
      </c>
      <c r="B449" t="s">
        <v>1391</v>
      </c>
      <c r="C449" t="s">
        <v>67</v>
      </c>
      <c r="D449" t="s">
        <v>1348</v>
      </c>
      <c r="E449" t="s">
        <v>71</v>
      </c>
      <c r="F449" t="s">
        <v>1348</v>
      </c>
      <c r="G449" t="s">
        <v>1348</v>
      </c>
      <c r="H449" t="s">
        <v>1349</v>
      </c>
      <c r="I449">
        <v>1</v>
      </c>
      <c r="J449">
        <v>0</v>
      </c>
      <c r="K449">
        <v>0</v>
      </c>
      <c r="L449">
        <v>20.7</v>
      </c>
      <c r="M449" t="s">
        <v>114</v>
      </c>
      <c r="N449" t="s">
        <v>115</v>
      </c>
      <c r="O449" t="s">
        <v>116</v>
      </c>
      <c r="P449" t="s">
        <v>1392</v>
      </c>
      <c r="Q449" t="s">
        <v>37</v>
      </c>
      <c r="R449" t="s">
        <v>38</v>
      </c>
      <c r="Y449" t="s">
        <v>44</v>
      </c>
    </row>
    <row r="450" spans="1:25" x14ac:dyDescent="0.25">
      <c r="A450" t="s">
        <v>49</v>
      </c>
      <c r="B450" t="s">
        <v>1393</v>
      </c>
      <c r="C450" t="s">
        <v>67</v>
      </c>
      <c r="D450" t="s">
        <v>1348</v>
      </c>
      <c r="E450" t="s">
        <v>71</v>
      </c>
      <c r="F450" t="s">
        <v>1348</v>
      </c>
      <c r="G450" t="s">
        <v>1348</v>
      </c>
      <c r="H450" t="s">
        <v>1349</v>
      </c>
      <c r="I450">
        <v>1</v>
      </c>
      <c r="J450">
        <v>0</v>
      </c>
      <c r="K450">
        <v>0</v>
      </c>
      <c r="L450">
        <v>20.100000000000001</v>
      </c>
      <c r="M450" t="s">
        <v>1394</v>
      </c>
      <c r="N450" t="s">
        <v>386</v>
      </c>
      <c r="O450" t="s">
        <v>387</v>
      </c>
      <c r="P450">
        <v>55449</v>
      </c>
      <c r="Q450" t="s">
        <v>37</v>
      </c>
      <c r="R450" t="s">
        <v>38</v>
      </c>
      <c r="Y450" t="s">
        <v>44</v>
      </c>
    </row>
    <row r="451" spans="1:25" x14ac:dyDescent="0.25">
      <c r="A451" t="s">
        <v>49</v>
      </c>
      <c r="B451" t="s">
        <v>1393</v>
      </c>
      <c r="C451" t="s">
        <v>67</v>
      </c>
      <c r="D451" t="s">
        <v>1348</v>
      </c>
      <c r="E451" t="s">
        <v>71</v>
      </c>
      <c r="F451" t="s">
        <v>1348</v>
      </c>
      <c r="G451" t="s">
        <v>1348</v>
      </c>
      <c r="H451" t="s">
        <v>1351</v>
      </c>
      <c r="I451">
        <v>1</v>
      </c>
      <c r="J451">
        <v>0</v>
      </c>
      <c r="K451">
        <v>0</v>
      </c>
      <c r="L451">
        <v>24.2</v>
      </c>
      <c r="M451" t="s">
        <v>1394</v>
      </c>
      <c r="N451" t="s">
        <v>386</v>
      </c>
      <c r="O451" t="s">
        <v>387</v>
      </c>
      <c r="P451">
        <v>55449</v>
      </c>
      <c r="Q451" t="s">
        <v>37</v>
      </c>
      <c r="R451" t="s">
        <v>38</v>
      </c>
      <c r="Y451" t="s">
        <v>44</v>
      </c>
    </row>
    <row r="452" spans="1:25" x14ac:dyDescent="0.25">
      <c r="A452" t="s">
        <v>49</v>
      </c>
      <c r="B452" t="s">
        <v>1395</v>
      </c>
      <c r="C452" t="s">
        <v>67</v>
      </c>
      <c r="D452" t="s">
        <v>1348</v>
      </c>
      <c r="E452" t="s">
        <v>71</v>
      </c>
      <c r="F452" t="s">
        <v>1348</v>
      </c>
      <c r="G452" t="s">
        <v>1348</v>
      </c>
      <c r="H452" t="s">
        <v>1349</v>
      </c>
      <c r="I452">
        <v>1</v>
      </c>
      <c r="J452">
        <v>0</v>
      </c>
      <c r="K452">
        <v>0</v>
      </c>
      <c r="L452">
        <v>19.899999999999999</v>
      </c>
      <c r="M452" t="s">
        <v>193</v>
      </c>
      <c r="N452" t="s">
        <v>123</v>
      </c>
      <c r="O452" t="s">
        <v>124</v>
      </c>
      <c r="Q452" t="s">
        <v>37</v>
      </c>
      <c r="R452" t="s">
        <v>38</v>
      </c>
      <c r="Y452" t="s">
        <v>44</v>
      </c>
    </row>
    <row r="453" spans="1:25" x14ac:dyDescent="0.25">
      <c r="A453" t="s">
        <v>49</v>
      </c>
      <c r="B453" t="s">
        <v>1395</v>
      </c>
      <c r="C453" t="s">
        <v>67</v>
      </c>
      <c r="D453" t="s">
        <v>1348</v>
      </c>
      <c r="E453" t="s">
        <v>71</v>
      </c>
      <c r="F453" t="s">
        <v>1348</v>
      </c>
      <c r="G453" t="s">
        <v>1348</v>
      </c>
      <c r="H453" t="s">
        <v>1351</v>
      </c>
      <c r="I453">
        <v>1</v>
      </c>
      <c r="J453">
        <v>0</v>
      </c>
      <c r="K453">
        <v>0</v>
      </c>
      <c r="L453">
        <v>23.8</v>
      </c>
      <c r="M453" t="s">
        <v>193</v>
      </c>
      <c r="N453" t="s">
        <v>123</v>
      </c>
      <c r="O453" t="s">
        <v>124</v>
      </c>
      <c r="Q453" t="s">
        <v>37</v>
      </c>
      <c r="R453" t="s">
        <v>38</v>
      </c>
      <c r="Y453" t="s">
        <v>44</v>
      </c>
    </row>
    <row r="454" spans="1:25" x14ac:dyDescent="0.25">
      <c r="A454" t="s">
        <v>49</v>
      </c>
      <c r="B454" t="s">
        <v>1396</v>
      </c>
      <c r="C454" t="s">
        <v>67</v>
      </c>
      <c r="D454" t="s">
        <v>1348</v>
      </c>
      <c r="E454" t="s">
        <v>71</v>
      </c>
      <c r="F454" t="s">
        <v>1348</v>
      </c>
      <c r="G454" t="s">
        <v>1348</v>
      </c>
      <c r="H454" t="s">
        <v>1349</v>
      </c>
      <c r="I454">
        <v>1</v>
      </c>
      <c r="J454">
        <v>0</v>
      </c>
      <c r="K454">
        <v>0</v>
      </c>
      <c r="L454">
        <v>21.2</v>
      </c>
      <c r="M454" t="s">
        <v>1397</v>
      </c>
      <c r="N454" t="s">
        <v>386</v>
      </c>
      <c r="O454" t="s">
        <v>387</v>
      </c>
      <c r="P454" t="s">
        <v>1398</v>
      </c>
      <c r="Q454" t="s">
        <v>37</v>
      </c>
      <c r="R454" t="s">
        <v>38</v>
      </c>
      <c r="V454" t="s">
        <v>1399</v>
      </c>
      <c r="Y454" t="s">
        <v>44</v>
      </c>
    </row>
    <row r="455" spans="1:25" x14ac:dyDescent="0.25">
      <c r="A455" t="s">
        <v>49</v>
      </c>
      <c r="B455" t="s">
        <v>1400</v>
      </c>
      <c r="C455" t="s">
        <v>67</v>
      </c>
      <c r="D455" t="s">
        <v>1348</v>
      </c>
      <c r="E455" t="s">
        <v>71</v>
      </c>
      <c r="F455" t="s">
        <v>1348</v>
      </c>
      <c r="G455" t="s">
        <v>1348</v>
      </c>
      <c r="H455" t="s">
        <v>1351</v>
      </c>
      <c r="I455">
        <v>1</v>
      </c>
      <c r="J455">
        <v>0</v>
      </c>
      <c r="K455">
        <v>0</v>
      </c>
      <c r="L455">
        <v>24.3</v>
      </c>
      <c r="M455" t="s">
        <v>1401</v>
      </c>
      <c r="N455" t="s">
        <v>35</v>
      </c>
      <c r="O455" t="s">
        <v>36</v>
      </c>
      <c r="P455" t="s">
        <v>1402</v>
      </c>
      <c r="Q455" t="s">
        <v>37</v>
      </c>
      <c r="R455" t="s">
        <v>38</v>
      </c>
      <c r="Y455" t="s">
        <v>44</v>
      </c>
    </row>
    <row r="456" spans="1:25" x14ac:dyDescent="0.25">
      <c r="A456" t="s">
        <v>49</v>
      </c>
      <c r="B456" t="s">
        <v>1403</v>
      </c>
      <c r="C456" t="s">
        <v>67</v>
      </c>
      <c r="D456" t="s">
        <v>1348</v>
      </c>
      <c r="E456" t="s">
        <v>71</v>
      </c>
      <c r="F456" t="s">
        <v>1348</v>
      </c>
      <c r="G456" t="s">
        <v>1348</v>
      </c>
      <c r="H456" t="s">
        <v>1351</v>
      </c>
      <c r="I456">
        <v>1</v>
      </c>
      <c r="J456">
        <v>0</v>
      </c>
      <c r="K456">
        <v>0</v>
      </c>
      <c r="L456">
        <v>24.6</v>
      </c>
      <c r="M456" t="s">
        <v>424</v>
      </c>
      <c r="N456" t="s">
        <v>255</v>
      </c>
      <c r="O456" t="s">
        <v>256</v>
      </c>
      <c r="P456">
        <v>89703</v>
      </c>
      <c r="Q456" t="s">
        <v>37</v>
      </c>
      <c r="R456" t="s">
        <v>38</v>
      </c>
      <c r="Y456" t="s">
        <v>44</v>
      </c>
    </row>
    <row r="457" spans="1:25" x14ac:dyDescent="0.25">
      <c r="A457" t="s">
        <v>49</v>
      </c>
      <c r="B457" t="s">
        <v>1404</v>
      </c>
      <c r="C457" t="s">
        <v>67</v>
      </c>
      <c r="D457" t="s">
        <v>1348</v>
      </c>
      <c r="E457" t="s">
        <v>71</v>
      </c>
      <c r="F457" t="s">
        <v>1348</v>
      </c>
      <c r="G457" t="s">
        <v>1348</v>
      </c>
      <c r="H457" t="s">
        <v>1351</v>
      </c>
      <c r="I457">
        <v>1</v>
      </c>
      <c r="J457">
        <v>0</v>
      </c>
      <c r="K457">
        <v>0</v>
      </c>
      <c r="L457">
        <v>22.2</v>
      </c>
      <c r="M457" t="s">
        <v>193</v>
      </c>
      <c r="Q457" t="s">
        <v>990</v>
      </c>
      <c r="R457" t="s">
        <v>383</v>
      </c>
      <c r="Y457" t="s">
        <v>44</v>
      </c>
    </row>
    <row r="458" spans="1:25" x14ac:dyDescent="0.25">
      <c r="A458" t="s">
        <v>49</v>
      </c>
      <c r="B458" t="s">
        <v>1405</v>
      </c>
      <c r="C458" t="s">
        <v>67</v>
      </c>
      <c r="D458" t="s">
        <v>1348</v>
      </c>
      <c r="E458" t="s">
        <v>71</v>
      </c>
      <c r="F458" t="s">
        <v>1348</v>
      </c>
      <c r="G458" t="s">
        <v>1348</v>
      </c>
      <c r="H458" t="s">
        <v>1349</v>
      </c>
      <c r="I458">
        <v>1</v>
      </c>
      <c r="J458">
        <v>0</v>
      </c>
      <c r="K458">
        <v>0</v>
      </c>
      <c r="L458">
        <v>18.7</v>
      </c>
      <c r="M458" t="s">
        <v>1406</v>
      </c>
      <c r="N458" t="s">
        <v>801</v>
      </c>
      <c r="O458" t="s">
        <v>802</v>
      </c>
      <c r="P458">
        <v>80516</v>
      </c>
      <c r="Q458" t="s">
        <v>37</v>
      </c>
      <c r="R458" t="s">
        <v>38</v>
      </c>
      <c r="V458" t="s">
        <v>1407</v>
      </c>
      <c r="Y458" t="s">
        <v>44</v>
      </c>
    </row>
    <row r="459" spans="1:25" x14ac:dyDescent="0.25">
      <c r="A459" t="s">
        <v>49</v>
      </c>
      <c r="B459" t="s">
        <v>1408</v>
      </c>
      <c r="C459" t="s">
        <v>67</v>
      </c>
      <c r="D459" t="s">
        <v>1348</v>
      </c>
      <c r="E459" t="s">
        <v>71</v>
      </c>
      <c r="F459" t="s">
        <v>1348</v>
      </c>
      <c r="G459" t="s">
        <v>1348</v>
      </c>
      <c r="H459" t="s">
        <v>1351</v>
      </c>
      <c r="I459">
        <v>1</v>
      </c>
      <c r="J459">
        <v>0</v>
      </c>
      <c r="K459">
        <v>0</v>
      </c>
      <c r="L459">
        <v>23.9</v>
      </c>
      <c r="M459" t="s">
        <v>1409</v>
      </c>
      <c r="N459" t="s">
        <v>123</v>
      </c>
      <c r="O459" t="s">
        <v>124</v>
      </c>
      <c r="P459" t="s">
        <v>1410</v>
      </c>
      <c r="Q459" t="s">
        <v>37</v>
      </c>
      <c r="R459" t="s">
        <v>38</v>
      </c>
      <c r="S459" t="s">
        <v>1411</v>
      </c>
      <c r="T459" t="s">
        <v>1412</v>
      </c>
      <c r="V459" t="s">
        <v>1413</v>
      </c>
      <c r="Y459" t="s">
        <v>44</v>
      </c>
    </row>
    <row r="460" spans="1:25" x14ac:dyDescent="0.25">
      <c r="A460" t="s">
        <v>49</v>
      </c>
      <c r="B460" t="s">
        <v>1414</v>
      </c>
      <c r="C460" t="s">
        <v>67</v>
      </c>
      <c r="D460" t="s">
        <v>1348</v>
      </c>
      <c r="E460" t="s">
        <v>71</v>
      </c>
      <c r="F460" t="s">
        <v>1348</v>
      </c>
      <c r="G460" t="s">
        <v>1348</v>
      </c>
      <c r="H460" t="s">
        <v>1349</v>
      </c>
      <c r="I460">
        <v>1</v>
      </c>
      <c r="J460">
        <v>0</v>
      </c>
      <c r="K460">
        <v>0</v>
      </c>
      <c r="L460">
        <v>21.2</v>
      </c>
      <c r="M460" t="s">
        <v>1415</v>
      </c>
      <c r="Q460" t="s">
        <v>1415</v>
      </c>
      <c r="R460" t="s">
        <v>238</v>
      </c>
      <c r="Y460" t="s">
        <v>44</v>
      </c>
    </row>
    <row r="461" spans="1:25" x14ac:dyDescent="0.25">
      <c r="A461" t="s">
        <v>49</v>
      </c>
      <c r="B461" t="s">
        <v>1416</v>
      </c>
      <c r="C461" t="s">
        <v>67</v>
      </c>
      <c r="D461" t="s">
        <v>1348</v>
      </c>
      <c r="E461" t="s">
        <v>71</v>
      </c>
      <c r="F461" t="s">
        <v>1348</v>
      </c>
      <c r="G461" t="s">
        <v>1348</v>
      </c>
      <c r="H461" t="s">
        <v>1349</v>
      </c>
      <c r="I461">
        <v>1</v>
      </c>
      <c r="J461">
        <v>0</v>
      </c>
      <c r="K461">
        <v>0</v>
      </c>
      <c r="L461">
        <v>20.3</v>
      </c>
      <c r="M461" t="s">
        <v>193</v>
      </c>
      <c r="Q461" t="s">
        <v>1417</v>
      </c>
      <c r="R461" t="s">
        <v>238</v>
      </c>
      <c r="Y461" t="s">
        <v>44</v>
      </c>
    </row>
    <row r="462" spans="1:25" x14ac:dyDescent="0.25">
      <c r="A462" t="s">
        <v>49</v>
      </c>
      <c r="B462" t="s">
        <v>1418</v>
      </c>
      <c r="C462" t="s">
        <v>67</v>
      </c>
      <c r="D462" t="s">
        <v>1348</v>
      </c>
      <c r="E462" t="s">
        <v>71</v>
      </c>
      <c r="F462" t="s">
        <v>1348</v>
      </c>
      <c r="G462" t="s">
        <v>1348</v>
      </c>
      <c r="H462" t="s">
        <v>1349</v>
      </c>
      <c r="I462">
        <v>1</v>
      </c>
      <c r="J462">
        <v>0</v>
      </c>
      <c r="K462">
        <v>0</v>
      </c>
      <c r="L462">
        <v>19.899999999999999</v>
      </c>
      <c r="M462" t="s">
        <v>558</v>
      </c>
      <c r="P462" t="s">
        <v>1419</v>
      </c>
      <c r="Q462" t="s">
        <v>37</v>
      </c>
      <c r="R462" t="s">
        <v>38</v>
      </c>
      <c r="S462" t="s">
        <v>1420</v>
      </c>
      <c r="V462" t="s">
        <v>1421</v>
      </c>
      <c r="Y462" t="s">
        <v>44</v>
      </c>
    </row>
    <row r="463" spans="1:25" x14ac:dyDescent="0.25">
      <c r="A463" t="s">
        <v>49</v>
      </c>
      <c r="B463" t="s">
        <v>1422</v>
      </c>
      <c r="C463" t="s">
        <v>67</v>
      </c>
      <c r="D463" t="s">
        <v>1348</v>
      </c>
      <c r="E463" t="s">
        <v>71</v>
      </c>
      <c r="F463" t="s">
        <v>1348</v>
      </c>
      <c r="G463" t="s">
        <v>1348</v>
      </c>
      <c r="H463" t="s">
        <v>1349</v>
      </c>
      <c r="I463">
        <v>1</v>
      </c>
      <c r="J463">
        <v>0</v>
      </c>
      <c r="K463">
        <v>0</v>
      </c>
      <c r="L463">
        <v>21.6</v>
      </c>
      <c r="M463" t="s">
        <v>1423</v>
      </c>
      <c r="N463" t="s">
        <v>35</v>
      </c>
      <c r="O463" t="s">
        <v>36</v>
      </c>
      <c r="P463">
        <v>34231</v>
      </c>
      <c r="Q463" t="s">
        <v>37</v>
      </c>
      <c r="R463" t="s">
        <v>38</v>
      </c>
      <c r="S463" t="s">
        <v>1424</v>
      </c>
      <c r="Y463" t="s">
        <v>44</v>
      </c>
    </row>
    <row r="464" spans="1:25" x14ac:dyDescent="0.25">
      <c r="A464" t="s">
        <v>49</v>
      </c>
      <c r="B464" t="s">
        <v>1425</v>
      </c>
      <c r="C464" t="s">
        <v>67</v>
      </c>
      <c r="D464" t="s">
        <v>1348</v>
      </c>
      <c r="E464" t="s">
        <v>71</v>
      </c>
      <c r="F464" t="s">
        <v>1348</v>
      </c>
      <c r="G464" t="s">
        <v>1348</v>
      </c>
      <c r="H464" t="s">
        <v>1351</v>
      </c>
      <c r="I464">
        <v>1</v>
      </c>
      <c r="J464">
        <v>0</v>
      </c>
      <c r="K464">
        <v>0</v>
      </c>
      <c r="L464">
        <v>22.7</v>
      </c>
      <c r="M464" t="s">
        <v>193</v>
      </c>
      <c r="Q464" t="s">
        <v>1426</v>
      </c>
      <c r="R464" t="s">
        <v>38</v>
      </c>
      <c r="Y464" t="s">
        <v>44</v>
      </c>
    </row>
    <row r="465" spans="1:25" x14ac:dyDescent="0.25">
      <c r="A465" t="s">
        <v>49</v>
      </c>
      <c r="B465" t="s">
        <v>1427</v>
      </c>
      <c r="C465" t="s">
        <v>67</v>
      </c>
      <c r="D465" t="s">
        <v>1348</v>
      </c>
      <c r="E465" t="s">
        <v>71</v>
      </c>
      <c r="F465" t="s">
        <v>1348</v>
      </c>
      <c r="G465" t="s">
        <v>1348</v>
      </c>
      <c r="H465" t="s">
        <v>1349</v>
      </c>
      <c r="I465">
        <v>1</v>
      </c>
      <c r="J465">
        <v>0</v>
      </c>
      <c r="K465">
        <v>0</v>
      </c>
      <c r="L465">
        <v>18.7</v>
      </c>
      <c r="M465" t="s">
        <v>1428</v>
      </c>
      <c r="O465" t="s">
        <v>1429</v>
      </c>
      <c r="P465" t="s">
        <v>1430</v>
      </c>
      <c r="Q465" t="s">
        <v>37</v>
      </c>
      <c r="R465" t="s">
        <v>38</v>
      </c>
      <c r="S465" t="s">
        <v>1431</v>
      </c>
      <c r="V465" t="s">
        <v>1432</v>
      </c>
      <c r="Y465" t="s">
        <v>44</v>
      </c>
    </row>
    <row r="466" spans="1:25" x14ac:dyDescent="0.25">
      <c r="A466" t="s">
        <v>49</v>
      </c>
      <c r="B466" t="s">
        <v>1433</v>
      </c>
      <c r="C466" t="s">
        <v>67</v>
      </c>
      <c r="D466" t="s">
        <v>1348</v>
      </c>
      <c r="E466" t="s">
        <v>71</v>
      </c>
      <c r="F466" t="s">
        <v>1348</v>
      </c>
      <c r="G466" t="s">
        <v>1348</v>
      </c>
      <c r="H466" t="s">
        <v>1349</v>
      </c>
      <c r="I466">
        <v>1</v>
      </c>
      <c r="J466">
        <v>0</v>
      </c>
      <c r="K466">
        <v>0</v>
      </c>
      <c r="L466">
        <v>20.5</v>
      </c>
      <c r="M466" t="s">
        <v>1434</v>
      </c>
      <c r="N466" t="s">
        <v>123</v>
      </c>
      <c r="O466" t="s">
        <v>124</v>
      </c>
      <c r="P466" t="s">
        <v>1435</v>
      </c>
      <c r="Q466" t="s">
        <v>37</v>
      </c>
      <c r="R466" t="s">
        <v>38</v>
      </c>
      <c r="Y466" t="s">
        <v>44</v>
      </c>
    </row>
    <row r="467" spans="1:25" x14ac:dyDescent="0.25">
      <c r="A467" t="s">
        <v>49</v>
      </c>
      <c r="B467" t="s">
        <v>1436</v>
      </c>
      <c r="C467" t="s">
        <v>67</v>
      </c>
      <c r="D467" t="s">
        <v>1348</v>
      </c>
      <c r="E467" t="s">
        <v>71</v>
      </c>
      <c r="F467" t="s">
        <v>1348</v>
      </c>
      <c r="G467" t="s">
        <v>1348</v>
      </c>
      <c r="H467" t="s">
        <v>1349</v>
      </c>
      <c r="I467">
        <v>1</v>
      </c>
      <c r="J467">
        <v>0</v>
      </c>
      <c r="K467">
        <v>0</v>
      </c>
      <c r="L467">
        <v>19.5</v>
      </c>
      <c r="M467" t="s">
        <v>114</v>
      </c>
      <c r="N467" t="s">
        <v>115</v>
      </c>
      <c r="O467" t="s">
        <v>116</v>
      </c>
      <c r="P467">
        <v>48076</v>
      </c>
      <c r="Q467" t="s">
        <v>37</v>
      </c>
      <c r="R467" t="s">
        <v>38</v>
      </c>
      <c r="Y467" t="s">
        <v>44</v>
      </c>
    </row>
    <row r="468" spans="1:25" x14ac:dyDescent="0.25">
      <c r="A468" t="s">
        <v>49</v>
      </c>
      <c r="B468" t="s">
        <v>1437</v>
      </c>
      <c r="C468" t="s">
        <v>67</v>
      </c>
      <c r="D468" t="s">
        <v>1348</v>
      </c>
      <c r="E468" t="s">
        <v>71</v>
      </c>
      <c r="F468" t="s">
        <v>1348</v>
      </c>
      <c r="G468" t="s">
        <v>1348</v>
      </c>
      <c r="H468" t="s">
        <v>1349</v>
      </c>
      <c r="I468">
        <v>1</v>
      </c>
      <c r="J468">
        <v>0</v>
      </c>
      <c r="K468">
        <v>0</v>
      </c>
      <c r="L468">
        <v>21.3</v>
      </c>
      <c r="M468" t="s">
        <v>181</v>
      </c>
      <c r="N468" t="s">
        <v>128</v>
      </c>
      <c r="O468" t="s">
        <v>129</v>
      </c>
      <c r="P468" t="s">
        <v>1438</v>
      </c>
      <c r="Q468" t="s">
        <v>37</v>
      </c>
      <c r="R468" t="s">
        <v>38</v>
      </c>
      <c r="S468" t="s">
        <v>1439</v>
      </c>
      <c r="V468" t="s">
        <v>1440</v>
      </c>
      <c r="Y468" t="s">
        <v>44</v>
      </c>
    </row>
    <row r="469" spans="1:25" x14ac:dyDescent="0.25">
      <c r="A469" t="s">
        <v>49</v>
      </c>
      <c r="B469" t="s">
        <v>1441</v>
      </c>
      <c r="C469" t="s">
        <v>67</v>
      </c>
      <c r="D469" t="s">
        <v>1348</v>
      </c>
      <c r="E469" t="s">
        <v>71</v>
      </c>
      <c r="F469" t="s">
        <v>1348</v>
      </c>
      <c r="G469" t="s">
        <v>1348</v>
      </c>
      <c r="H469" t="s">
        <v>1351</v>
      </c>
      <c r="I469">
        <v>1</v>
      </c>
      <c r="J469">
        <v>0</v>
      </c>
      <c r="K469">
        <v>0</v>
      </c>
      <c r="L469">
        <v>22.2</v>
      </c>
      <c r="M469" t="s">
        <v>1442</v>
      </c>
      <c r="N469" t="s">
        <v>35</v>
      </c>
      <c r="O469" t="s">
        <v>36</v>
      </c>
      <c r="P469" t="s">
        <v>1443</v>
      </c>
      <c r="Q469" t="s">
        <v>37</v>
      </c>
      <c r="R469" t="s">
        <v>38</v>
      </c>
      <c r="V469" t="s">
        <v>1444</v>
      </c>
      <c r="Y469" t="s">
        <v>44</v>
      </c>
    </row>
    <row r="470" spans="1:25" x14ac:dyDescent="0.25">
      <c r="A470" t="s">
        <v>49</v>
      </c>
      <c r="B470" t="s">
        <v>1445</v>
      </c>
      <c r="C470" t="s">
        <v>67</v>
      </c>
      <c r="D470" t="s">
        <v>1348</v>
      </c>
      <c r="E470" t="s">
        <v>71</v>
      </c>
      <c r="F470" t="s">
        <v>1348</v>
      </c>
      <c r="G470" t="s">
        <v>1348</v>
      </c>
      <c r="H470" t="s">
        <v>1351</v>
      </c>
      <c r="I470">
        <v>1</v>
      </c>
      <c r="J470">
        <v>0</v>
      </c>
      <c r="K470">
        <v>0</v>
      </c>
      <c r="L470">
        <v>21.7</v>
      </c>
      <c r="M470" t="s">
        <v>1446</v>
      </c>
      <c r="O470" t="s">
        <v>1447</v>
      </c>
      <c r="P470" t="s">
        <v>1448</v>
      </c>
      <c r="Q470" t="s">
        <v>37</v>
      </c>
      <c r="R470" t="s">
        <v>38</v>
      </c>
      <c r="Y470" t="s">
        <v>44</v>
      </c>
    </row>
    <row r="471" spans="1:25" x14ac:dyDescent="0.25">
      <c r="A471" t="s">
        <v>49</v>
      </c>
      <c r="B471" t="s">
        <v>1449</v>
      </c>
      <c r="C471" t="s">
        <v>67</v>
      </c>
      <c r="D471" t="s">
        <v>1348</v>
      </c>
      <c r="E471" t="s">
        <v>71</v>
      </c>
      <c r="F471" t="s">
        <v>1348</v>
      </c>
      <c r="G471" t="s">
        <v>1348</v>
      </c>
      <c r="H471" t="s">
        <v>1349</v>
      </c>
      <c r="I471">
        <v>1</v>
      </c>
      <c r="J471">
        <v>0</v>
      </c>
      <c r="K471">
        <v>0</v>
      </c>
      <c r="L471">
        <v>19.3</v>
      </c>
      <c r="M471" t="s">
        <v>1450</v>
      </c>
      <c r="N471" t="s">
        <v>277</v>
      </c>
      <c r="O471" t="s">
        <v>278</v>
      </c>
      <c r="P471">
        <v>81224</v>
      </c>
      <c r="Q471" t="s">
        <v>37</v>
      </c>
      <c r="R471" t="s">
        <v>38</v>
      </c>
      <c r="Y471" t="s">
        <v>44</v>
      </c>
    </row>
    <row r="472" spans="1:25" x14ac:dyDescent="0.25">
      <c r="A472" t="s">
        <v>49</v>
      </c>
      <c r="B472" t="s">
        <v>1451</v>
      </c>
      <c r="C472" t="s">
        <v>67</v>
      </c>
      <c r="D472" t="s">
        <v>1348</v>
      </c>
      <c r="E472" t="s">
        <v>71</v>
      </c>
      <c r="F472" t="s">
        <v>1348</v>
      </c>
      <c r="G472" t="s">
        <v>1348</v>
      </c>
      <c r="H472" t="s">
        <v>1351</v>
      </c>
      <c r="I472">
        <v>1</v>
      </c>
      <c r="J472">
        <v>0</v>
      </c>
      <c r="K472">
        <v>0</v>
      </c>
      <c r="L472">
        <v>23.2</v>
      </c>
      <c r="M472" t="s">
        <v>304</v>
      </c>
      <c r="N472" t="s">
        <v>128</v>
      </c>
      <c r="O472" t="s">
        <v>129</v>
      </c>
      <c r="P472" t="s">
        <v>1452</v>
      </c>
      <c r="Q472" t="s">
        <v>37</v>
      </c>
      <c r="R472" t="s">
        <v>38</v>
      </c>
      <c r="Y472" t="s">
        <v>44</v>
      </c>
    </row>
    <row r="473" spans="1:25" x14ac:dyDescent="0.25">
      <c r="A473" t="s">
        <v>49</v>
      </c>
      <c r="B473" t="s">
        <v>1453</v>
      </c>
      <c r="C473" t="s">
        <v>67</v>
      </c>
      <c r="D473" t="s">
        <v>1348</v>
      </c>
      <c r="E473" t="s">
        <v>71</v>
      </c>
      <c r="F473" t="s">
        <v>1348</v>
      </c>
      <c r="G473" t="s">
        <v>1348</v>
      </c>
      <c r="H473" t="s">
        <v>1351</v>
      </c>
      <c r="I473">
        <v>2</v>
      </c>
      <c r="J473">
        <v>0</v>
      </c>
      <c r="K473">
        <v>0</v>
      </c>
      <c r="L473">
        <v>22.7</v>
      </c>
      <c r="M473" t="s">
        <v>127</v>
      </c>
      <c r="N473" t="s">
        <v>128</v>
      </c>
      <c r="O473" t="s">
        <v>129</v>
      </c>
      <c r="P473" t="s">
        <v>1454</v>
      </c>
      <c r="Q473" t="s">
        <v>37</v>
      </c>
      <c r="R473" t="s">
        <v>38</v>
      </c>
      <c r="Y473" t="s">
        <v>44</v>
      </c>
    </row>
    <row r="474" spans="1:25" x14ac:dyDescent="0.25">
      <c r="A474" t="s">
        <v>49</v>
      </c>
      <c r="B474" t="s">
        <v>1455</v>
      </c>
      <c r="C474" t="s">
        <v>67</v>
      </c>
      <c r="D474" t="s">
        <v>1348</v>
      </c>
      <c r="E474" t="s">
        <v>71</v>
      </c>
      <c r="F474" t="s">
        <v>1348</v>
      </c>
      <c r="G474" t="s">
        <v>1348</v>
      </c>
      <c r="H474" t="s">
        <v>1351</v>
      </c>
      <c r="I474">
        <v>1</v>
      </c>
      <c r="J474">
        <v>0</v>
      </c>
      <c r="K474">
        <v>0</v>
      </c>
      <c r="L474">
        <v>21.9</v>
      </c>
      <c r="M474" t="s">
        <v>810</v>
      </c>
      <c r="N474" t="s">
        <v>123</v>
      </c>
      <c r="O474" t="s">
        <v>124</v>
      </c>
      <c r="P474">
        <v>90404</v>
      </c>
      <c r="Q474" t="s">
        <v>37</v>
      </c>
      <c r="R474" t="s">
        <v>38</v>
      </c>
      <c r="Y474" t="s">
        <v>44</v>
      </c>
    </row>
    <row r="475" spans="1:25" x14ac:dyDescent="0.25">
      <c r="A475" t="s">
        <v>49</v>
      </c>
      <c r="B475" t="s">
        <v>1456</v>
      </c>
      <c r="C475" t="s">
        <v>67</v>
      </c>
      <c r="D475" t="s">
        <v>1348</v>
      </c>
      <c r="E475" t="s">
        <v>71</v>
      </c>
      <c r="F475" t="s">
        <v>1348</v>
      </c>
      <c r="G475" t="s">
        <v>1348</v>
      </c>
      <c r="H475" t="s">
        <v>1351</v>
      </c>
      <c r="I475">
        <v>1</v>
      </c>
      <c r="J475">
        <v>0</v>
      </c>
      <c r="K475">
        <v>0</v>
      </c>
      <c r="L475">
        <v>23.2</v>
      </c>
      <c r="M475" t="s">
        <v>221</v>
      </c>
      <c r="N475" t="s">
        <v>123</v>
      </c>
      <c r="O475" t="s">
        <v>124</v>
      </c>
      <c r="P475" t="s">
        <v>222</v>
      </c>
      <c r="Q475" t="s">
        <v>37</v>
      </c>
      <c r="R475" t="s">
        <v>38</v>
      </c>
      <c r="S475" t="s">
        <v>1457</v>
      </c>
      <c r="T475" t="s">
        <v>224</v>
      </c>
      <c r="V475" t="s">
        <v>225</v>
      </c>
      <c r="Y475" t="s">
        <v>44</v>
      </c>
    </row>
    <row r="476" spans="1:25" x14ac:dyDescent="0.25">
      <c r="A476" t="s">
        <v>49</v>
      </c>
      <c r="B476" t="s">
        <v>1456</v>
      </c>
      <c r="C476" t="s">
        <v>67</v>
      </c>
      <c r="D476" t="s">
        <v>1348</v>
      </c>
      <c r="E476" t="s">
        <v>71</v>
      </c>
      <c r="F476" t="s">
        <v>1348</v>
      </c>
      <c r="G476" t="s">
        <v>1348</v>
      </c>
      <c r="H476" t="s">
        <v>1349</v>
      </c>
      <c r="I476">
        <v>1</v>
      </c>
      <c r="J476">
        <v>0</v>
      </c>
      <c r="K476">
        <v>0</v>
      </c>
      <c r="L476">
        <v>20.3</v>
      </c>
      <c r="M476" t="s">
        <v>221</v>
      </c>
      <c r="N476" t="s">
        <v>123</v>
      </c>
      <c r="O476" t="s">
        <v>124</v>
      </c>
      <c r="P476" t="s">
        <v>222</v>
      </c>
      <c r="Q476" t="s">
        <v>37</v>
      </c>
      <c r="R476" t="s">
        <v>38</v>
      </c>
      <c r="S476" t="s">
        <v>1457</v>
      </c>
      <c r="T476" t="s">
        <v>224</v>
      </c>
      <c r="V476" t="s">
        <v>225</v>
      </c>
      <c r="Y476" t="s">
        <v>44</v>
      </c>
    </row>
    <row r="477" spans="1:25" x14ac:dyDescent="0.25">
      <c r="A477" t="s">
        <v>49</v>
      </c>
      <c r="B477" t="s">
        <v>1458</v>
      </c>
      <c r="C477" t="s">
        <v>67</v>
      </c>
      <c r="D477" t="s">
        <v>1348</v>
      </c>
      <c r="E477" t="s">
        <v>71</v>
      </c>
      <c r="F477" t="s">
        <v>1348</v>
      </c>
      <c r="G477" t="s">
        <v>1348</v>
      </c>
      <c r="H477" t="s">
        <v>1349</v>
      </c>
      <c r="I477">
        <v>1</v>
      </c>
      <c r="J477">
        <v>0</v>
      </c>
      <c r="K477">
        <v>0</v>
      </c>
      <c r="L477">
        <v>19.2</v>
      </c>
      <c r="M477" t="s">
        <v>294</v>
      </c>
      <c r="O477" t="s">
        <v>866</v>
      </c>
      <c r="P477">
        <v>94104</v>
      </c>
      <c r="Q477" t="s">
        <v>37</v>
      </c>
      <c r="R477" t="s">
        <v>38</v>
      </c>
      <c r="Y477" t="s">
        <v>44</v>
      </c>
    </row>
    <row r="478" spans="1:25" x14ac:dyDescent="0.25">
      <c r="A478" t="s">
        <v>49</v>
      </c>
      <c r="B478" t="s">
        <v>1459</v>
      </c>
      <c r="C478" t="s">
        <v>67</v>
      </c>
      <c r="D478" t="s">
        <v>1348</v>
      </c>
      <c r="E478" t="s">
        <v>71</v>
      </c>
      <c r="F478" t="s">
        <v>1348</v>
      </c>
      <c r="G478" t="s">
        <v>1348</v>
      </c>
      <c r="H478" t="s">
        <v>1349</v>
      </c>
      <c r="I478">
        <v>1</v>
      </c>
      <c r="J478">
        <v>0</v>
      </c>
      <c r="K478">
        <v>0</v>
      </c>
      <c r="L478">
        <v>20.6</v>
      </c>
      <c r="M478" t="s">
        <v>1460</v>
      </c>
      <c r="N478" t="s">
        <v>135</v>
      </c>
      <c r="O478" t="s">
        <v>136</v>
      </c>
      <c r="P478">
        <v>1851</v>
      </c>
      <c r="Q478" t="s">
        <v>37</v>
      </c>
      <c r="R478" t="s">
        <v>38</v>
      </c>
      <c r="Y478" t="s">
        <v>44</v>
      </c>
    </row>
    <row r="479" spans="1:25" x14ac:dyDescent="0.25">
      <c r="A479" t="s">
        <v>49</v>
      </c>
      <c r="B479" t="s">
        <v>1461</v>
      </c>
      <c r="C479" t="s">
        <v>67</v>
      </c>
      <c r="D479" t="s">
        <v>1348</v>
      </c>
      <c r="E479" t="s">
        <v>71</v>
      </c>
      <c r="F479" t="s">
        <v>1348</v>
      </c>
      <c r="G479" t="s">
        <v>1348</v>
      </c>
      <c r="H479" t="s">
        <v>1351</v>
      </c>
      <c r="I479">
        <v>1</v>
      </c>
      <c r="J479">
        <v>0</v>
      </c>
      <c r="K479">
        <v>0</v>
      </c>
      <c r="L479">
        <v>22.7</v>
      </c>
      <c r="M479" t="s">
        <v>193</v>
      </c>
      <c r="Q479" t="s">
        <v>1462</v>
      </c>
      <c r="R479" t="s">
        <v>358</v>
      </c>
      <c r="Y479" t="s">
        <v>44</v>
      </c>
    </row>
    <row r="480" spans="1:25" x14ac:dyDescent="0.25">
      <c r="A480" t="s">
        <v>49</v>
      </c>
      <c r="B480" t="s">
        <v>1463</v>
      </c>
      <c r="C480" t="s">
        <v>67</v>
      </c>
      <c r="D480" t="s">
        <v>1348</v>
      </c>
      <c r="E480" t="s">
        <v>71</v>
      </c>
      <c r="F480" t="s">
        <v>1348</v>
      </c>
      <c r="G480" t="s">
        <v>1348</v>
      </c>
      <c r="H480" t="s">
        <v>1351</v>
      </c>
      <c r="I480">
        <v>1</v>
      </c>
      <c r="J480">
        <v>0</v>
      </c>
      <c r="K480">
        <v>0</v>
      </c>
      <c r="L480">
        <v>23.6</v>
      </c>
      <c r="M480" t="s">
        <v>264</v>
      </c>
      <c r="O480" t="s">
        <v>1464</v>
      </c>
      <c r="P480" t="s">
        <v>1465</v>
      </c>
      <c r="Q480" t="s">
        <v>37</v>
      </c>
      <c r="R480" t="s">
        <v>38</v>
      </c>
      <c r="Y480" t="s">
        <v>44</v>
      </c>
    </row>
    <row r="481" spans="1:25" x14ac:dyDescent="0.25">
      <c r="A481" t="s">
        <v>49</v>
      </c>
      <c r="B481" t="s">
        <v>1466</v>
      </c>
      <c r="C481" t="s">
        <v>67</v>
      </c>
      <c r="D481" t="s">
        <v>1348</v>
      </c>
      <c r="E481" t="s">
        <v>71</v>
      </c>
      <c r="F481" t="s">
        <v>1348</v>
      </c>
      <c r="G481" t="s">
        <v>1348</v>
      </c>
      <c r="H481" t="s">
        <v>1351</v>
      </c>
      <c r="I481">
        <v>1</v>
      </c>
      <c r="J481">
        <v>0</v>
      </c>
      <c r="K481">
        <v>0</v>
      </c>
      <c r="L481">
        <v>22.7</v>
      </c>
      <c r="M481" t="s">
        <v>193</v>
      </c>
      <c r="N481" t="s">
        <v>35</v>
      </c>
      <c r="O481" t="s">
        <v>36</v>
      </c>
      <c r="Q481" t="s">
        <v>37</v>
      </c>
      <c r="R481" t="s">
        <v>38</v>
      </c>
      <c r="Y481" t="s">
        <v>44</v>
      </c>
    </row>
    <row r="482" spans="1:25" x14ac:dyDescent="0.25">
      <c r="A482" t="s">
        <v>49</v>
      </c>
      <c r="B482" t="s">
        <v>1467</v>
      </c>
      <c r="C482" t="s">
        <v>67</v>
      </c>
      <c r="D482" t="s">
        <v>1348</v>
      </c>
      <c r="E482" t="s">
        <v>71</v>
      </c>
      <c r="F482" t="s">
        <v>1348</v>
      </c>
      <c r="G482" t="s">
        <v>1348</v>
      </c>
      <c r="H482" t="s">
        <v>1349</v>
      </c>
      <c r="I482">
        <v>1</v>
      </c>
      <c r="J482">
        <v>0</v>
      </c>
      <c r="K482">
        <v>0</v>
      </c>
      <c r="L482">
        <v>20.399999999999999</v>
      </c>
      <c r="M482" t="s">
        <v>193</v>
      </c>
      <c r="Q482" t="s">
        <v>990</v>
      </c>
      <c r="R482" t="s">
        <v>383</v>
      </c>
      <c r="Y482" t="s">
        <v>44</v>
      </c>
    </row>
    <row r="483" spans="1:25" x14ac:dyDescent="0.25">
      <c r="A483" t="s">
        <v>49</v>
      </c>
      <c r="B483" t="s">
        <v>1468</v>
      </c>
      <c r="C483" t="s">
        <v>67</v>
      </c>
      <c r="D483" t="s">
        <v>1348</v>
      </c>
      <c r="E483" t="s">
        <v>71</v>
      </c>
      <c r="F483" t="s">
        <v>1348</v>
      </c>
      <c r="G483" t="s">
        <v>1348</v>
      </c>
      <c r="H483" t="s">
        <v>1349</v>
      </c>
      <c r="I483">
        <v>1</v>
      </c>
      <c r="J483">
        <v>0</v>
      </c>
      <c r="K483">
        <v>0</v>
      </c>
      <c r="L483">
        <v>21.2</v>
      </c>
      <c r="M483" t="s">
        <v>476</v>
      </c>
      <c r="N483" t="s">
        <v>35</v>
      </c>
      <c r="O483" t="s">
        <v>36</v>
      </c>
      <c r="P483">
        <v>33301</v>
      </c>
      <c r="Q483" t="s">
        <v>37</v>
      </c>
      <c r="R483" t="s">
        <v>38</v>
      </c>
      <c r="Y483" t="s">
        <v>44</v>
      </c>
    </row>
    <row r="484" spans="1:25" x14ac:dyDescent="0.25">
      <c r="A484" t="s">
        <v>49</v>
      </c>
      <c r="B484" t="s">
        <v>1469</v>
      </c>
      <c r="C484" t="s">
        <v>67</v>
      </c>
      <c r="D484" t="s">
        <v>1348</v>
      </c>
      <c r="E484" t="s">
        <v>71</v>
      </c>
      <c r="F484" t="s">
        <v>1348</v>
      </c>
      <c r="G484" t="s">
        <v>1348</v>
      </c>
      <c r="H484" t="s">
        <v>1349</v>
      </c>
      <c r="I484">
        <v>1</v>
      </c>
      <c r="J484">
        <v>0</v>
      </c>
      <c r="K484">
        <v>0</v>
      </c>
      <c r="L484">
        <v>20.9</v>
      </c>
      <c r="M484" t="s">
        <v>127</v>
      </c>
      <c r="N484" t="s">
        <v>128</v>
      </c>
      <c r="O484" t="s">
        <v>129</v>
      </c>
      <c r="P484">
        <v>77032</v>
      </c>
      <c r="Q484" t="s">
        <v>37</v>
      </c>
      <c r="R484" t="s">
        <v>38</v>
      </c>
      <c r="S484" t="s">
        <v>1470</v>
      </c>
      <c r="T484" t="s">
        <v>1471</v>
      </c>
      <c r="V484" t="s">
        <v>1472</v>
      </c>
      <c r="Y484" t="s">
        <v>44</v>
      </c>
    </row>
    <row r="485" spans="1:25" x14ac:dyDescent="0.25">
      <c r="A485" t="s">
        <v>49</v>
      </c>
      <c r="B485" t="s">
        <v>1473</v>
      </c>
      <c r="C485" t="s">
        <v>67</v>
      </c>
      <c r="D485" t="s">
        <v>1348</v>
      </c>
      <c r="E485" t="s">
        <v>71</v>
      </c>
      <c r="F485" t="s">
        <v>1348</v>
      </c>
      <c r="G485" t="s">
        <v>1348</v>
      </c>
      <c r="H485" t="s">
        <v>1349</v>
      </c>
      <c r="I485">
        <v>1</v>
      </c>
      <c r="J485">
        <v>0</v>
      </c>
      <c r="K485">
        <v>0</v>
      </c>
      <c r="L485">
        <v>20.7</v>
      </c>
      <c r="M485" t="s">
        <v>1474</v>
      </c>
      <c r="N485" t="s">
        <v>530</v>
      </c>
      <c r="O485" t="s">
        <v>531</v>
      </c>
      <c r="P485" t="s">
        <v>1475</v>
      </c>
      <c r="Q485" t="s">
        <v>37</v>
      </c>
      <c r="R485" t="s">
        <v>38</v>
      </c>
      <c r="S485" t="s">
        <v>1476</v>
      </c>
      <c r="Y485" t="s">
        <v>44</v>
      </c>
    </row>
    <row r="486" spans="1:25" x14ac:dyDescent="0.25">
      <c r="A486" t="s">
        <v>49</v>
      </c>
      <c r="B486" t="s">
        <v>1477</v>
      </c>
      <c r="C486" t="s">
        <v>67</v>
      </c>
      <c r="D486" t="s">
        <v>1348</v>
      </c>
      <c r="E486" t="s">
        <v>71</v>
      </c>
      <c r="F486" t="s">
        <v>1348</v>
      </c>
      <c r="G486" t="s">
        <v>1348</v>
      </c>
      <c r="H486" t="s">
        <v>1349</v>
      </c>
      <c r="I486">
        <v>1</v>
      </c>
      <c r="J486">
        <v>0</v>
      </c>
      <c r="K486">
        <v>0</v>
      </c>
      <c r="L486">
        <v>20.2</v>
      </c>
      <c r="M486" t="s">
        <v>1387</v>
      </c>
      <c r="N486" t="s">
        <v>301</v>
      </c>
      <c r="O486" t="s">
        <v>302</v>
      </c>
      <c r="P486">
        <v>70139</v>
      </c>
      <c r="Q486" t="s">
        <v>37</v>
      </c>
      <c r="R486" t="s">
        <v>38</v>
      </c>
      <c r="Y486" t="s">
        <v>44</v>
      </c>
    </row>
    <row r="487" spans="1:25" x14ac:dyDescent="0.25">
      <c r="A487" t="s">
        <v>49</v>
      </c>
      <c r="B487" t="s">
        <v>1478</v>
      </c>
      <c r="C487" t="s">
        <v>67</v>
      </c>
      <c r="D487" t="s">
        <v>1348</v>
      </c>
      <c r="E487" t="s">
        <v>71</v>
      </c>
      <c r="F487" t="s">
        <v>1348</v>
      </c>
      <c r="G487" t="s">
        <v>1348</v>
      </c>
      <c r="H487" t="s">
        <v>1351</v>
      </c>
      <c r="I487">
        <v>1</v>
      </c>
      <c r="J487">
        <v>0</v>
      </c>
      <c r="K487">
        <v>0</v>
      </c>
      <c r="L487">
        <v>22.7</v>
      </c>
      <c r="M487" t="s">
        <v>318</v>
      </c>
      <c r="N487" t="s">
        <v>319</v>
      </c>
      <c r="O487" t="s">
        <v>320</v>
      </c>
      <c r="P487" t="s">
        <v>1479</v>
      </c>
      <c r="Q487" t="s">
        <v>37</v>
      </c>
      <c r="R487" t="s">
        <v>38</v>
      </c>
      <c r="S487" t="s">
        <v>1480</v>
      </c>
      <c r="T487" t="s">
        <v>1481</v>
      </c>
      <c r="V487" t="s">
        <v>1482</v>
      </c>
      <c r="Y487" t="s">
        <v>44</v>
      </c>
    </row>
    <row r="488" spans="1:25" x14ac:dyDescent="0.25">
      <c r="A488" t="s">
        <v>49</v>
      </c>
      <c r="B488" t="s">
        <v>1483</v>
      </c>
      <c r="C488" t="s">
        <v>67</v>
      </c>
      <c r="D488" t="s">
        <v>1348</v>
      </c>
      <c r="E488" t="s">
        <v>71</v>
      </c>
      <c r="F488" t="s">
        <v>1348</v>
      </c>
      <c r="G488" t="s">
        <v>1348</v>
      </c>
      <c r="H488" t="s">
        <v>1349</v>
      </c>
      <c r="I488">
        <v>1</v>
      </c>
      <c r="J488">
        <v>0</v>
      </c>
      <c r="K488">
        <v>0</v>
      </c>
      <c r="L488">
        <v>20.8</v>
      </c>
      <c r="M488" t="s">
        <v>1484</v>
      </c>
      <c r="N488" t="s">
        <v>73</v>
      </c>
      <c r="O488" t="s">
        <v>74</v>
      </c>
      <c r="P488" t="s">
        <v>1485</v>
      </c>
      <c r="Q488" t="s">
        <v>37</v>
      </c>
      <c r="R488" t="s">
        <v>38</v>
      </c>
      <c r="V488" t="s">
        <v>1486</v>
      </c>
      <c r="Y488" t="s">
        <v>44</v>
      </c>
    </row>
    <row r="489" spans="1:25" x14ac:dyDescent="0.25">
      <c r="A489" t="s">
        <v>49</v>
      </c>
      <c r="B489" t="s">
        <v>1487</v>
      </c>
      <c r="C489" t="s">
        <v>67</v>
      </c>
      <c r="D489" t="s">
        <v>1348</v>
      </c>
      <c r="E489" t="s">
        <v>71</v>
      </c>
      <c r="F489" t="s">
        <v>1348</v>
      </c>
      <c r="G489" t="s">
        <v>1348</v>
      </c>
      <c r="H489" t="s">
        <v>1351</v>
      </c>
      <c r="I489">
        <v>1</v>
      </c>
      <c r="J489">
        <v>0</v>
      </c>
      <c r="K489">
        <v>0</v>
      </c>
      <c r="L489">
        <v>23.8</v>
      </c>
      <c r="M489" t="s">
        <v>127</v>
      </c>
      <c r="N489" t="s">
        <v>128</v>
      </c>
      <c r="O489" t="s">
        <v>129</v>
      </c>
      <c r="P489">
        <v>77056</v>
      </c>
      <c r="Q489" t="s">
        <v>37</v>
      </c>
      <c r="R489" t="s">
        <v>38</v>
      </c>
      <c r="S489" t="s">
        <v>1488</v>
      </c>
      <c r="V489" t="s">
        <v>1489</v>
      </c>
      <c r="Y489" t="s">
        <v>44</v>
      </c>
    </row>
    <row r="490" spans="1:25" x14ac:dyDescent="0.25">
      <c r="A490" t="s">
        <v>49</v>
      </c>
      <c r="B490" t="s">
        <v>1490</v>
      </c>
      <c r="C490" t="s">
        <v>67</v>
      </c>
      <c r="D490" t="s">
        <v>1348</v>
      </c>
      <c r="E490" t="s">
        <v>71</v>
      </c>
      <c r="F490" t="s">
        <v>1348</v>
      </c>
      <c r="G490" t="s">
        <v>1348</v>
      </c>
      <c r="H490" t="s">
        <v>1349</v>
      </c>
      <c r="I490">
        <v>1</v>
      </c>
      <c r="J490">
        <v>0</v>
      </c>
      <c r="K490">
        <v>0</v>
      </c>
      <c r="L490">
        <v>19.7</v>
      </c>
      <c r="M490" t="s">
        <v>197</v>
      </c>
      <c r="N490" t="s">
        <v>197</v>
      </c>
      <c r="O490" t="s">
        <v>198</v>
      </c>
      <c r="P490">
        <v>10022</v>
      </c>
      <c r="Q490" t="s">
        <v>37</v>
      </c>
      <c r="R490" t="s">
        <v>38</v>
      </c>
      <c r="Y490" t="s">
        <v>44</v>
      </c>
    </row>
    <row r="491" spans="1:25" x14ac:dyDescent="0.25">
      <c r="A491" t="s">
        <v>49</v>
      </c>
      <c r="B491" t="s">
        <v>1491</v>
      </c>
      <c r="C491" t="s">
        <v>67</v>
      </c>
      <c r="D491" t="s">
        <v>1348</v>
      </c>
      <c r="E491" t="s">
        <v>71</v>
      </c>
      <c r="F491" t="s">
        <v>1348</v>
      </c>
      <c r="G491" t="s">
        <v>1348</v>
      </c>
      <c r="H491" t="s">
        <v>1351</v>
      </c>
      <c r="I491">
        <v>1</v>
      </c>
      <c r="J491">
        <v>0</v>
      </c>
      <c r="K491">
        <v>0</v>
      </c>
      <c r="L491">
        <v>22.9</v>
      </c>
      <c r="M491" t="s">
        <v>193</v>
      </c>
      <c r="Q491" t="s">
        <v>37</v>
      </c>
      <c r="R491" t="s">
        <v>38</v>
      </c>
      <c r="Y491" t="s">
        <v>44</v>
      </c>
    </row>
    <row r="492" spans="1:25" x14ac:dyDescent="0.25">
      <c r="A492" t="s">
        <v>49</v>
      </c>
      <c r="B492" t="s">
        <v>1492</v>
      </c>
      <c r="C492" t="s">
        <v>67</v>
      </c>
      <c r="D492" t="s">
        <v>1348</v>
      </c>
      <c r="E492" t="s">
        <v>71</v>
      </c>
      <c r="F492" t="s">
        <v>1348</v>
      </c>
      <c r="G492" t="s">
        <v>1348</v>
      </c>
      <c r="H492" t="s">
        <v>1351</v>
      </c>
      <c r="I492">
        <v>1</v>
      </c>
      <c r="J492">
        <v>0</v>
      </c>
      <c r="K492">
        <v>0</v>
      </c>
      <c r="L492">
        <v>22.3</v>
      </c>
      <c r="M492" t="s">
        <v>197</v>
      </c>
      <c r="N492" t="s">
        <v>197</v>
      </c>
      <c r="O492" t="s">
        <v>198</v>
      </c>
      <c r="P492" t="s">
        <v>1493</v>
      </c>
      <c r="Q492" t="s">
        <v>37</v>
      </c>
      <c r="R492" t="s">
        <v>38</v>
      </c>
      <c r="S492" t="s">
        <v>1494</v>
      </c>
      <c r="Y492" t="s">
        <v>44</v>
      </c>
    </row>
    <row r="493" spans="1:25" x14ac:dyDescent="0.25">
      <c r="A493" t="s">
        <v>49</v>
      </c>
      <c r="B493" t="s">
        <v>1495</v>
      </c>
      <c r="C493" t="s">
        <v>67</v>
      </c>
      <c r="D493" t="s">
        <v>1348</v>
      </c>
      <c r="E493" t="s">
        <v>71</v>
      </c>
      <c r="F493" t="s">
        <v>1348</v>
      </c>
      <c r="G493" t="s">
        <v>1348</v>
      </c>
      <c r="H493" t="s">
        <v>1349</v>
      </c>
      <c r="I493">
        <v>1</v>
      </c>
      <c r="J493">
        <v>0</v>
      </c>
      <c r="K493">
        <v>0</v>
      </c>
      <c r="L493">
        <v>20.7</v>
      </c>
      <c r="M493" t="s">
        <v>1496</v>
      </c>
      <c r="N493" t="s">
        <v>386</v>
      </c>
      <c r="O493" t="s">
        <v>387</v>
      </c>
      <c r="P493" t="s">
        <v>1497</v>
      </c>
      <c r="Q493" t="s">
        <v>37</v>
      </c>
      <c r="R493" t="s">
        <v>38</v>
      </c>
      <c r="S493" t="s">
        <v>1498</v>
      </c>
      <c r="T493" t="s">
        <v>1499</v>
      </c>
      <c r="Y493" t="s">
        <v>44</v>
      </c>
    </row>
    <row r="494" spans="1:25" x14ac:dyDescent="0.25">
      <c r="A494" t="s">
        <v>49</v>
      </c>
      <c r="B494" t="s">
        <v>1500</v>
      </c>
      <c r="C494" t="s">
        <v>67</v>
      </c>
      <c r="D494" t="s">
        <v>1348</v>
      </c>
      <c r="E494" t="s">
        <v>71</v>
      </c>
      <c r="F494" t="s">
        <v>1348</v>
      </c>
      <c r="G494" t="s">
        <v>1348</v>
      </c>
      <c r="H494" t="s">
        <v>1351</v>
      </c>
      <c r="I494">
        <v>1</v>
      </c>
      <c r="J494">
        <v>0</v>
      </c>
      <c r="K494">
        <v>0</v>
      </c>
      <c r="L494">
        <v>25.4</v>
      </c>
      <c r="M494" t="s">
        <v>704</v>
      </c>
      <c r="N494" t="s">
        <v>217</v>
      </c>
      <c r="O494" t="s">
        <v>218</v>
      </c>
      <c r="P494">
        <v>44114</v>
      </c>
      <c r="Q494" t="s">
        <v>37</v>
      </c>
      <c r="R494" t="s">
        <v>38</v>
      </c>
      <c r="S494" t="s">
        <v>1501</v>
      </c>
      <c r="T494" t="s">
        <v>1502</v>
      </c>
      <c r="Y494" t="s">
        <v>44</v>
      </c>
    </row>
    <row r="495" spans="1:25" x14ac:dyDescent="0.25">
      <c r="A495" t="s">
        <v>49</v>
      </c>
      <c r="B495" t="s">
        <v>1503</v>
      </c>
      <c r="C495" t="s">
        <v>67</v>
      </c>
      <c r="D495" t="s">
        <v>1348</v>
      </c>
      <c r="E495" t="s">
        <v>71</v>
      </c>
      <c r="F495" t="s">
        <v>1348</v>
      </c>
      <c r="G495" t="s">
        <v>1348</v>
      </c>
      <c r="H495" t="s">
        <v>1351</v>
      </c>
      <c r="I495">
        <v>1</v>
      </c>
      <c r="J495">
        <v>0</v>
      </c>
      <c r="K495">
        <v>0</v>
      </c>
      <c r="L495">
        <v>23.4</v>
      </c>
      <c r="M495" t="s">
        <v>287</v>
      </c>
      <c r="N495" t="s">
        <v>123</v>
      </c>
      <c r="O495" t="s">
        <v>124</v>
      </c>
      <c r="P495" t="s">
        <v>1504</v>
      </c>
      <c r="Q495" t="s">
        <v>37</v>
      </c>
      <c r="R495" t="s">
        <v>38</v>
      </c>
      <c r="Y495" t="s">
        <v>44</v>
      </c>
    </row>
    <row r="496" spans="1:25" x14ac:dyDescent="0.25">
      <c r="A496" t="s">
        <v>49</v>
      </c>
      <c r="B496" t="s">
        <v>771</v>
      </c>
      <c r="C496" t="s">
        <v>67</v>
      </c>
      <c r="D496" t="s">
        <v>1348</v>
      </c>
      <c r="E496" t="s">
        <v>71</v>
      </c>
      <c r="F496" t="s">
        <v>1348</v>
      </c>
      <c r="G496" t="s">
        <v>1348</v>
      </c>
      <c r="H496" t="s">
        <v>1351</v>
      </c>
      <c r="I496">
        <v>2</v>
      </c>
      <c r="J496">
        <v>0</v>
      </c>
      <c r="K496">
        <v>0</v>
      </c>
      <c r="L496">
        <v>22.7</v>
      </c>
      <c r="M496" t="s">
        <v>772</v>
      </c>
      <c r="N496" t="s">
        <v>756</v>
      </c>
      <c r="O496" t="s">
        <v>757</v>
      </c>
      <c r="P496" t="s">
        <v>773</v>
      </c>
      <c r="Q496" t="s">
        <v>37</v>
      </c>
      <c r="R496" t="s">
        <v>38</v>
      </c>
      <c r="S496" t="s">
        <v>774</v>
      </c>
      <c r="V496" t="s">
        <v>775</v>
      </c>
      <c r="Y496" t="s">
        <v>44</v>
      </c>
    </row>
    <row r="497" spans="1:25" x14ac:dyDescent="0.25">
      <c r="A497" t="s">
        <v>26</v>
      </c>
      <c r="B497" t="s">
        <v>1505</v>
      </c>
      <c r="C497" t="s">
        <v>67</v>
      </c>
      <c r="D497" t="s">
        <v>1348</v>
      </c>
      <c r="E497" t="s">
        <v>71</v>
      </c>
      <c r="F497" t="s">
        <v>1348</v>
      </c>
      <c r="G497" t="s">
        <v>1348</v>
      </c>
      <c r="H497" t="s">
        <v>1351</v>
      </c>
      <c r="I497">
        <v>1</v>
      </c>
      <c r="J497">
        <v>0</v>
      </c>
      <c r="K497">
        <v>0</v>
      </c>
      <c r="L497">
        <v>22.2</v>
      </c>
      <c r="M497" t="s">
        <v>1506</v>
      </c>
      <c r="P497" t="s">
        <v>1507</v>
      </c>
      <c r="Q497" t="s">
        <v>1508</v>
      </c>
      <c r="R497" t="s">
        <v>358</v>
      </c>
      <c r="S497" t="s">
        <v>1509</v>
      </c>
      <c r="T497" t="s">
        <v>1510</v>
      </c>
      <c r="U497" t="s">
        <v>1511</v>
      </c>
      <c r="V497" t="s">
        <v>1512</v>
      </c>
      <c r="X497" t="s">
        <v>443</v>
      </c>
      <c r="Y497" t="s">
        <v>44</v>
      </c>
    </row>
    <row r="498" spans="1:25" x14ac:dyDescent="0.25">
      <c r="A498" t="s">
        <v>49</v>
      </c>
      <c r="B498" t="s">
        <v>1513</v>
      </c>
      <c r="C498" t="s">
        <v>67</v>
      </c>
      <c r="D498" t="s">
        <v>1348</v>
      </c>
      <c r="E498" t="s">
        <v>71</v>
      </c>
      <c r="F498" t="s">
        <v>1348</v>
      </c>
      <c r="G498" t="s">
        <v>1348</v>
      </c>
      <c r="H498" t="s">
        <v>1349</v>
      </c>
      <c r="I498">
        <v>1</v>
      </c>
      <c r="J498">
        <v>0</v>
      </c>
      <c r="K498">
        <v>0</v>
      </c>
      <c r="L498">
        <v>19</v>
      </c>
      <c r="M498" t="s">
        <v>300</v>
      </c>
      <c r="N498" t="s">
        <v>301</v>
      </c>
      <c r="O498" t="s">
        <v>302</v>
      </c>
      <c r="P498" t="s">
        <v>1514</v>
      </c>
      <c r="Q498" t="s">
        <v>37</v>
      </c>
      <c r="R498" t="s">
        <v>38</v>
      </c>
      <c r="Y498" t="s">
        <v>44</v>
      </c>
    </row>
    <row r="499" spans="1:25" x14ac:dyDescent="0.25">
      <c r="A499" t="s">
        <v>49</v>
      </c>
      <c r="B499" t="s">
        <v>1515</v>
      </c>
      <c r="C499" t="s">
        <v>67</v>
      </c>
      <c r="D499" t="s">
        <v>1348</v>
      </c>
      <c r="E499" t="s">
        <v>71</v>
      </c>
      <c r="F499" t="s">
        <v>1348</v>
      </c>
      <c r="G499" t="s">
        <v>1348</v>
      </c>
      <c r="H499" t="s">
        <v>1349</v>
      </c>
      <c r="I499">
        <v>1</v>
      </c>
      <c r="J499">
        <v>0</v>
      </c>
      <c r="K499">
        <v>0</v>
      </c>
      <c r="L499">
        <v>21.6</v>
      </c>
      <c r="M499" t="s">
        <v>472</v>
      </c>
      <c r="N499" t="s">
        <v>123</v>
      </c>
      <c r="O499" t="s">
        <v>124</v>
      </c>
      <c r="P499" t="s">
        <v>1516</v>
      </c>
      <c r="Q499" t="s">
        <v>37</v>
      </c>
      <c r="R499" t="s">
        <v>38</v>
      </c>
      <c r="S499" t="s">
        <v>1517</v>
      </c>
      <c r="Y499" t="s">
        <v>44</v>
      </c>
    </row>
    <row r="500" spans="1:25" x14ac:dyDescent="0.25">
      <c r="A500" t="s">
        <v>65</v>
      </c>
      <c r="B500" t="s">
        <v>1518</v>
      </c>
      <c r="C500" t="s">
        <v>67</v>
      </c>
      <c r="D500" t="s">
        <v>1348</v>
      </c>
      <c r="E500" t="s">
        <v>1519</v>
      </c>
      <c r="F500" t="s">
        <v>1348</v>
      </c>
      <c r="G500" t="s">
        <v>1520</v>
      </c>
      <c r="I500">
        <v>1</v>
      </c>
      <c r="J500" t="s">
        <v>71</v>
      </c>
      <c r="K500" t="s">
        <v>71</v>
      </c>
      <c r="L500">
        <v>0</v>
      </c>
      <c r="M500" t="s">
        <v>1521</v>
      </c>
      <c r="Q500" t="s">
        <v>1522</v>
      </c>
      <c r="R500" t="s">
        <v>211</v>
      </c>
      <c r="S500" t="s">
        <v>1523</v>
      </c>
      <c r="X500" t="s">
        <v>78</v>
      </c>
      <c r="Y500" t="s">
        <v>44</v>
      </c>
    </row>
    <row r="501" spans="1:25" x14ac:dyDescent="0.25">
      <c r="A501" t="s">
        <v>49</v>
      </c>
      <c r="B501" t="s">
        <v>794</v>
      </c>
      <c r="C501" t="s">
        <v>67</v>
      </c>
      <c r="D501" t="s">
        <v>1348</v>
      </c>
      <c r="E501" t="s">
        <v>71</v>
      </c>
      <c r="F501" t="s">
        <v>1348</v>
      </c>
      <c r="G501" t="s">
        <v>1348</v>
      </c>
      <c r="H501" t="s">
        <v>1351</v>
      </c>
      <c r="I501">
        <v>1</v>
      </c>
      <c r="J501">
        <v>0</v>
      </c>
      <c r="K501">
        <v>0</v>
      </c>
      <c r="L501">
        <v>25.7</v>
      </c>
      <c r="M501" t="s">
        <v>795</v>
      </c>
      <c r="N501" t="s">
        <v>35</v>
      </c>
      <c r="O501" t="s">
        <v>36</v>
      </c>
      <c r="P501">
        <v>33134</v>
      </c>
      <c r="Q501" t="s">
        <v>37</v>
      </c>
      <c r="R501" t="s">
        <v>38</v>
      </c>
      <c r="S501" t="s">
        <v>796</v>
      </c>
      <c r="V501" t="s">
        <v>797</v>
      </c>
      <c r="Y501" t="s">
        <v>44</v>
      </c>
    </row>
    <row r="502" spans="1:25" x14ac:dyDescent="0.25">
      <c r="A502" t="s">
        <v>49</v>
      </c>
      <c r="B502" t="s">
        <v>1524</v>
      </c>
      <c r="C502" t="s">
        <v>67</v>
      </c>
      <c r="D502" t="s">
        <v>1348</v>
      </c>
      <c r="E502" t="s">
        <v>71</v>
      </c>
      <c r="F502" t="s">
        <v>1348</v>
      </c>
      <c r="G502" t="s">
        <v>1348</v>
      </c>
      <c r="H502" t="s">
        <v>1351</v>
      </c>
      <c r="I502">
        <v>1</v>
      </c>
      <c r="J502">
        <v>0</v>
      </c>
      <c r="K502">
        <v>0</v>
      </c>
      <c r="L502">
        <v>24</v>
      </c>
      <c r="M502" t="s">
        <v>197</v>
      </c>
      <c r="P502" t="s">
        <v>1525</v>
      </c>
      <c r="Q502" t="s">
        <v>37</v>
      </c>
      <c r="R502" t="s">
        <v>38</v>
      </c>
      <c r="Y502" t="s">
        <v>44</v>
      </c>
    </row>
    <row r="503" spans="1:25" x14ac:dyDescent="0.25">
      <c r="A503" t="s">
        <v>49</v>
      </c>
      <c r="B503" t="s">
        <v>1526</v>
      </c>
      <c r="C503" t="s">
        <v>67</v>
      </c>
      <c r="D503" t="s">
        <v>1348</v>
      </c>
      <c r="E503" t="s">
        <v>71</v>
      </c>
      <c r="F503" t="s">
        <v>1348</v>
      </c>
      <c r="G503" t="s">
        <v>1348</v>
      </c>
      <c r="H503" t="s">
        <v>1351</v>
      </c>
      <c r="I503">
        <v>1</v>
      </c>
      <c r="J503">
        <v>0</v>
      </c>
      <c r="K503">
        <v>0</v>
      </c>
      <c r="L503">
        <v>23.8</v>
      </c>
      <c r="M503" t="s">
        <v>741</v>
      </c>
      <c r="N503" t="s">
        <v>128</v>
      </c>
      <c r="O503" t="s">
        <v>129</v>
      </c>
      <c r="P503" t="s">
        <v>1527</v>
      </c>
      <c r="Q503" t="s">
        <v>37</v>
      </c>
      <c r="R503" t="s">
        <v>38</v>
      </c>
      <c r="Y503" t="s">
        <v>44</v>
      </c>
    </row>
    <row r="504" spans="1:25" x14ac:dyDescent="0.25">
      <c r="A504" t="s">
        <v>65</v>
      </c>
      <c r="B504" t="s">
        <v>1528</v>
      </c>
      <c r="C504" t="s">
        <v>67</v>
      </c>
      <c r="D504" t="s">
        <v>1348</v>
      </c>
      <c r="E504" t="s">
        <v>1519</v>
      </c>
      <c r="F504" t="s">
        <v>1348</v>
      </c>
      <c r="G504" t="s">
        <v>1520</v>
      </c>
      <c r="I504">
        <v>0</v>
      </c>
      <c r="J504" t="s">
        <v>71</v>
      </c>
      <c r="K504">
        <v>1</v>
      </c>
      <c r="L504">
        <v>0</v>
      </c>
      <c r="M504" t="s">
        <v>814</v>
      </c>
      <c r="P504" t="s">
        <v>1529</v>
      </c>
      <c r="Q504" t="s">
        <v>816</v>
      </c>
      <c r="R504" t="s">
        <v>238</v>
      </c>
      <c r="S504" t="s">
        <v>1530</v>
      </c>
      <c r="T504" t="s">
        <v>1531</v>
      </c>
      <c r="V504" t="s">
        <v>1532</v>
      </c>
      <c r="W504">
        <v>1948</v>
      </c>
      <c r="X504" t="s">
        <v>108</v>
      </c>
      <c r="Y504" t="s">
        <v>44</v>
      </c>
    </row>
    <row r="505" spans="1:25" x14ac:dyDescent="0.25">
      <c r="A505" t="s">
        <v>49</v>
      </c>
      <c r="B505" t="s">
        <v>1533</v>
      </c>
      <c r="C505" t="s">
        <v>67</v>
      </c>
      <c r="D505" t="s">
        <v>1348</v>
      </c>
      <c r="E505" t="s">
        <v>71</v>
      </c>
      <c r="F505" t="s">
        <v>1348</v>
      </c>
      <c r="G505" t="s">
        <v>1348</v>
      </c>
      <c r="H505" t="s">
        <v>1351</v>
      </c>
      <c r="I505">
        <v>1</v>
      </c>
      <c r="J505">
        <v>0</v>
      </c>
      <c r="K505">
        <v>0</v>
      </c>
      <c r="L505">
        <v>24.5</v>
      </c>
      <c r="M505" t="s">
        <v>1534</v>
      </c>
      <c r="N505" t="s">
        <v>128</v>
      </c>
      <c r="O505" t="s">
        <v>129</v>
      </c>
      <c r="P505" t="s">
        <v>1535</v>
      </c>
      <c r="Q505" t="s">
        <v>37</v>
      </c>
      <c r="R505" t="s">
        <v>38</v>
      </c>
      <c r="S505" t="s">
        <v>1536</v>
      </c>
      <c r="T505" t="s">
        <v>1537</v>
      </c>
      <c r="V505" t="s">
        <v>1538</v>
      </c>
      <c r="Y505" t="s">
        <v>44</v>
      </c>
    </row>
    <row r="506" spans="1:25" x14ac:dyDescent="0.25">
      <c r="A506" t="s">
        <v>49</v>
      </c>
      <c r="B506" t="s">
        <v>1539</v>
      </c>
      <c r="C506" t="s">
        <v>67</v>
      </c>
      <c r="D506" t="s">
        <v>1348</v>
      </c>
      <c r="E506" t="s">
        <v>71</v>
      </c>
      <c r="F506" t="s">
        <v>1348</v>
      </c>
      <c r="G506" t="s">
        <v>1348</v>
      </c>
      <c r="H506" t="s">
        <v>1349</v>
      </c>
      <c r="I506">
        <v>1</v>
      </c>
      <c r="J506">
        <v>0</v>
      </c>
      <c r="K506">
        <v>0</v>
      </c>
      <c r="L506">
        <v>19</v>
      </c>
      <c r="M506" t="s">
        <v>1540</v>
      </c>
      <c r="N506" t="s">
        <v>756</v>
      </c>
      <c r="O506" t="s">
        <v>757</v>
      </c>
      <c r="P506">
        <v>7094</v>
      </c>
      <c r="Q506" t="s">
        <v>37</v>
      </c>
      <c r="R506" t="s">
        <v>38</v>
      </c>
      <c r="S506" t="s">
        <v>1541</v>
      </c>
      <c r="V506" t="s">
        <v>1542</v>
      </c>
      <c r="Y506" t="s">
        <v>44</v>
      </c>
    </row>
    <row r="507" spans="1:25" x14ac:dyDescent="0.25">
      <c r="A507" t="s">
        <v>49</v>
      </c>
      <c r="B507" t="s">
        <v>1543</v>
      </c>
      <c r="C507" t="s">
        <v>67</v>
      </c>
      <c r="D507" t="s">
        <v>1348</v>
      </c>
      <c r="E507" t="s">
        <v>71</v>
      </c>
      <c r="F507" t="s">
        <v>1348</v>
      </c>
      <c r="G507" t="s">
        <v>1348</v>
      </c>
      <c r="H507" t="s">
        <v>1351</v>
      </c>
      <c r="I507">
        <v>2</v>
      </c>
      <c r="J507">
        <v>0</v>
      </c>
      <c r="K507">
        <v>0</v>
      </c>
      <c r="L507">
        <v>22.6</v>
      </c>
      <c r="M507" t="s">
        <v>197</v>
      </c>
      <c r="N507" t="s">
        <v>197</v>
      </c>
      <c r="O507" t="s">
        <v>198</v>
      </c>
      <c r="P507" t="s">
        <v>1544</v>
      </c>
      <c r="Q507" t="s">
        <v>37</v>
      </c>
      <c r="R507" t="s">
        <v>38</v>
      </c>
      <c r="S507" t="s">
        <v>1545</v>
      </c>
      <c r="T507" t="s">
        <v>1546</v>
      </c>
      <c r="V507" t="s">
        <v>1547</v>
      </c>
      <c r="Y507" t="s">
        <v>44</v>
      </c>
    </row>
    <row r="508" spans="1:25" x14ac:dyDescent="0.25">
      <c r="A508" t="s">
        <v>49</v>
      </c>
      <c r="B508" t="s">
        <v>1548</v>
      </c>
      <c r="C508" t="s">
        <v>67</v>
      </c>
      <c r="D508" t="s">
        <v>1348</v>
      </c>
      <c r="E508" t="s">
        <v>71</v>
      </c>
      <c r="F508" t="s">
        <v>1348</v>
      </c>
      <c r="G508" t="s">
        <v>1348</v>
      </c>
      <c r="H508" t="s">
        <v>1351</v>
      </c>
      <c r="I508">
        <v>1</v>
      </c>
      <c r="J508">
        <v>0</v>
      </c>
      <c r="K508">
        <v>0</v>
      </c>
      <c r="L508">
        <v>22</v>
      </c>
      <c r="M508" t="s">
        <v>1549</v>
      </c>
      <c r="N508" t="s">
        <v>115</v>
      </c>
      <c r="O508" t="s">
        <v>116</v>
      </c>
      <c r="P508">
        <v>55113</v>
      </c>
      <c r="Q508" t="s">
        <v>37</v>
      </c>
      <c r="R508" t="s">
        <v>38</v>
      </c>
      <c r="Y508" t="s">
        <v>44</v>
      </c>
    </row>
    <row r="509" spans="1:25" x14ac:dyDescent="0.25">
      <c r="A509" t="s">
        <v>49</v>
      </c>
      <c r="B509" t="s">
        <v>1550</v>
      </c>
      <c r="C509" t="s">
        <v>67</v>
      </c>
      <c r="D509" t="s">
        <v>1348</v>
      </c>
      <c r="E509" t="s">
        <v>71</v>
      </c>
      <c r="F509" t="s">
        <v>1348</v>
      </c>
      <c r="G509" t="s">
        <v>1348</v>
      </c>
      <c r="H509" t="s">
        <v>1349</v>
      </c>
      <c r="I509">
        <v>1</v>
      </c>
      <c r="J509">
        <v>0</v>
      </c>
      <c r="K509">
        <v>0</v>
      </c>
      <c r="L509">
        <v>19.7</v>
      </c>
      <c r="M509" t="s">
        <v>954</v>
      </c>
      <c r="O509" t="s">
        <v>1551</v>
      </c>
      <c r="P509" t="s">
        <v>1552</v>
      </c>
      <c r="Q509" t="s">
        <v>37</v>
      </c>
      <c r="R509" t="s">
        <v>38</v>
      </c>
      <c r="S509" t="s">
        <v>1553</v>
      </c>
      <c r="T509" t="s">
        <v>1554</v>
      </c>
      <c r="V509" t="s">
        <v>1555</v>
      </c>
      <c r="Y509" t="s">
        <v>44</v>
      </c>
    </row>
    <row r="510" spans="1:25" x14ac:dyDescent="0.25">
      <c r="A510" t="s">
        <v>49</v>
      </c>
      <c r="B510" t="s">
        <v>1556</v>
      </c>
      <c r="C510" t="s">
        <v>67</v>
      </c>
      <c r="D510" t="s">
        <v>1348</v>
      </c>
      <c r="E510" t="s">
        <v>71</v>
      </c>
      <c r="F510" t="s">
        <v>1348</v>
      </c>
      <c r="G510" t="s">
        <v>1348</v>
      </c>
      <c r="H510" t="s">
        <v>1349</v>
      </c>
      <c r="I510">
        <v>1</v>
      </c>
      <c r="J510">
        <v>0</v>
      </c>
      <c r="K510">
        <v>0</v>
      </c>
      <c r="L510">
        <v>20.7</v>
      </c>
      <c r="M510" t="s">
        <v>1557</v>
      </c>
      <c r="N510" t="s">
        <v>801</v>
      </c>
      <c r="O510" t="s">
        <v>802</v>
      </c>
      <c r="P510" t="s">
        <v>1558</v>
      </c>
      <c r="Q510" t="s">
        <v>37</v>
      </c>
      <c r="R510" t="s">
        <v>38</v>
      </c>
      <c r="Y510" t="s">
        <v>44</v>
      </c>
    </row>
    <row r="511" spans="1:25" x14ac:dyDescent="0.25">
      <c r="A511" t="s">
        <v>49</v>
      </c>
      <c r="B511" t="s">
        <v>886</v>
      </c>
      <c r="C511" t="s">
        <v>67</v>
      </c>
      <c r="D511" t="s">
        <v>1348</v>
      </c>
      <c r="E511" t="s">
        <v>71</v>
      </c>
      <c r="F511" t="s">
        <v>1348</v>
      </c>
      <c r="G511" t="s">
        <v>1348</v>
      </c>
      <c r="H511" t="s">
        <v>1351</v>
      </c>
      <c r="I511">
        <v>1</v>
      </c>
      <c r="J511">
        <v>0</v>
      </c>
      <c r="K511">
        <v>0</v>
      </c>
      <c r="L511">
        <v>23.3</v>
      </c>
      <c r="M511" t="s">
        <v>667</v>
      </c>
      <c r="N511" t="s">
        <v>255</v>
      </c>
      <c r="O511" t="s">
        <v>256</v>
      </c>
      <c r="P511" t="s">
        <v>887</v>
      </c>
      <c r="Q511" t="s">
        <v>37</v>
      </c>
      <c r="R511" t="s">
        <v>38</v>
      </c>
      <c r="V511" t="s">
        <v>888</v>
      </c>
      <c r="Y511" t="s">
        <v>44</v>
      </c>
    </row>
    <row r="512" spans="1:25" x14ac:dyDescent="0.25">
      <c r="A512" t="s">
        <v>49</v>
      </c>
      <c r="B512" t="s">
        <v>1559</v>
      </c>
      <c r="C512" t="s">
        <v>67</v>
      </c>
      <c r="D512" t="s">
        <v>1348</v>
      </c>
      <c r="E512" t="s">
        <v>71</v>
      </c>
      <c r="F512" t="s">
        <v>1348</v>
      </c>
      <c r="G512" t="s">
        <v>1348</v>
      </c>
      <c r="H512" t="s">
        <v>1349</v>
      </c>
      <c r="I512">
        <v>1</v>
      </c>
      <c r="J512">
        <v>0</v>
      </c>
      <c r="K512">
        <v>0</v>
      </c>
      <c r="L512">
        <v>19.3</v>
      </c>
      <c r="M512" t="s">
        <v>1560</v>
      </c>
      <c r="P512" t="s">
        <v>1561</v>
      </c>
      <c r="Q512" t="s">
        <v>483</v>
      </c>
      <c r="R512" t="s">
        <v>358</v>
      </c>
      <c r="Y512" t="s">
        <v>44</v>
      </c>
    </row>
    <row r="513" spans="1:25" x14ac:dyDescent="0.25">
      <c r="A513" t="s">
        <v>49</v>
      </c>
      <c r="B513" t="s">
        <v>1562</v>
      </c>
      <c r="C513" t="s">
        <v>67</v>
      </c>
      <c r="D513" t="s">
        <v>1348</v>
      </c>
      <c r="E513" t="s">
        <v>71</v>
      </c>
      <c r="F513" t="s">
        <v>1348</v>
      </c>
      <c r="G513" t="s">
        <v>1348</v>
      </c>
      <c r="H513" t="s">
        <v>1351</v>
      </c>
      <c r="I513">
        <v>1</v>
      </c>
      <c r="J513">
        <v>0</v>
      </c>
      <c r="K513">
        <v>0</v>
      </c>
      <c r="L513">
        <v>22.1</v>
      </c>
      <c r="M513" t="s">
        <v>193</v>
      </c>
      <c r="N513" t="s">
        <v>128</v>
      </c>
      <c r="O513" t="s">
        <v>129</v>
      </c>
      <c r="Q513" t="s">
        <v>37</v>
      </c>
      <c r="R513" t="s">
        <v>38</v>
      </c>
      <c r="Y513" t="s">
        <v>44</v>
      </c>
    </row>
    <row r="514" spans="1:25" x14ac:dyDescent="0.25">
      <c r="A514" t="s">
        <v>49</v>
      </c>
      <c r="B514" t="s">
        <v>1563</v>
      </c>
      <c r="C514" t="s">
        <v>67</v>
      </c>
      <c r="D514" t="s">
        <v>1348</v>
      </c>
      <c r="E514" t="s">
        <v>71</v>
      </c>
      <c r="F514" t="s">
        <v>1348</v>
      </c>
      <c r="G514" t="s">
        <v>1348</v>
      </c>
      <c r="H514" t="s">
        <v>1351</v>
      </c>
      <c r="I514">
        <v>1</v>
      </c>
      <c r="J514">
        <v>0</v>
      </c>
      <c r="K514">
        <v>0</v>
      </c>
      <c r="L514">
        <v>23.8</v>
      </c>
      <c r="M514" t="s">
        <v>1564</v>
      </c>
      <c r="N514" t="s">
        <v>35</v>
      </c>
      <c r="O514" t="s">
        <v>36</v>
      </c>
      <c r="P514">
        <v>33076</v>
      </c>
      <c r="Q514" t="s">
        <v>37</v>
      </c>
      <c r="R514" t="s">
        <v>38</v>
      </c>
      <c r="Y514" t="s">
        <v>44</v>
      </c>
    </row>
    <row r="515" spans="1:25" x14ac:dyDescent="0.25">
      <c r="A515" t="s">
        <v>49</v>
      </c>
      <c r="B515" t="s">
        <v>898</v>
      </c>
      <c r="C515" t="s">
        <v>67</v>
      </c>
      <c r="D515" t="s">
        <v>1348</v>
      </c>
      <c r="E515" t="s">
        <v>71</v>
      </c>
      <c r="F515" t="s">
        <v>1348</v>
      </c>
      <c r="G515" t="s">
        <v>1348</v>
      </c>
      <c r="H515" t="s">
        <v>1351</v>
      </c>
      <c r="I515">
        <v>1</v>
      </c>
      <c r="J515">
        <v>0</v>
      </c>
      <c r="K515">
        <v>0</v>
      </c>
      <c r="L515">
        <v>21.7</v>
      </c>
      <c r="M515" t="s">
        <v>329</v>
      </c>
      <c r="N515" t="s">
        <v>123</v>
      </c>
      <c r="O515" t="s">
        <v>124</v>
      </c>
      <c r="P515" t="s">
        <v>899</v>
      </c>
      <c r="Q515" t="s">
        <v>37</v>
      </c>
      <c r="R515" t="s">
        <v>38</v>
      </c>
      <c r="V515" t="s">
        <v>900</v>
      </c>
      <c r="Y515" t="s">
        <v>44</v>
      </c>
    </row>
    <row r="516" spans="1:25" x14ac:dyDescent="0.25">
      <c r="A516" t="s">
        <v>49</v>
      </c>
      <c r="B516" t="s">
        <v>907</v>
      </c>
      <c r="C516" t="s">
        <v>67</v>
      </c>
      <c r="D516" t="s">
        <v>1348</v>
      </c>
      <c r="E516" t="s">
        <v>71</v>
      </c>
      <c r="F516" t="s">
        <v>1348</v>
      </c>
      <c r="G516" t="s">
        <v>1348</v>
      </c>
      <c r="H516" t="s">
        <v>1351</v>
      </c>
      <c r="I516">
        <v>1</v>
      </c>
      <c r="J516">
        <v>0</v>
      </c>
      <c r="K516">
        <v>0</v>
      </c>
      <c r="L516">
        <v>24.5</v>
      </c>
      <c r="M516" t="s">
        <v>908</v>
      </c>
      <c r="N516" t="s">
        <v>530</v>
      </c>
      <c r="O516" t="s">
        <v>531</v>
      </c>
      <c r="P516" t="s">
        <v>909</v>
      </c>
      <c r="Q516" t="s">
        <v>37</v>
      </c>
      <c r="R516" t="s">
        <v>38</v>
      </c>
      <c r="Y516" t="s">
        <v>44</v>
      </c>
    </row>
    <row r="517" spans="1:25" x14ac:dyDescent="0.25">
      <c r="A517" t="s">
        <v>49</v>
      </c>
      <c r="B517" t="s">
        <v>1565</v>
      </c>
      <c r="C517" t="s">
        <v>67</v>
      </c>
      <c r="D517" t="s">
        <v>1348</v>
      </c>
      <c r="E517" t="s">
        <v>71</v>
      </c>
      <c r="F517" t="s">
        <v>1348</v>
      </c>
      <c r="G517" t="s">
        <v>1348</v>
      </c>
      <c r="H517" t="s">
        <v>1351</v>
      </c>
      <c r="I517">
        <v>1</v>
      </c>
      <c r="J517">
        <v>0</v>
      </c>
      <c r="K517">
        <v>0</v>
      </c>
      <c r="L517">
        <v>21.8</v>
      </c>
      <c r="M517" t="s">
        <v>1566</v>
      </c>
      <c r="N517" t="s">
        <v>197</v>
      </c>
      <c r="O517" t="s">
        <v>198</v>
      </c>
      <c r="P517" t="s">
        <v>1567</v>
      </c>
      <c r="Q517" t="s">
        <v>37</v>
      </c>
      <c r="R517" t="s">
        <v>38</v>
      </c>
      <c r="Y517" t="s">
        <v>44</v>
      </c>
    </row>
    <row r="518" spans="1:25" x14ac:dyDescent="0.25">
      <c r="A518" t="s">
        <v>26</v>
      </c>
      <c r="B518" t="s">
        <v>916</v>
      </c>
      <c r="C518" t="s">
        <v>67</v>
      </c>
      <c r="D518" t="s">
        <v>1348</v>
      </c>
      <c r="E518" t="s">
        <v>71</v>
      </c>
      <c r="F518" t="s">
        <v>1348</v>
      </c>
      <c r="G518" t="s">
        <v>1348</v>
      </c>
      <c r="H518" t="s">
        <v>1349</v>
      </c>
      <c r="I518">
        <v>1</v>
      </c>
      <c r="J518">
        <v>0</v>
      </c>
      <c r="K518">
        <v>0</v>
      </c>
      <c r="L518">
        <v>19.7</v>
      </c>
      <c r="M518" t="s">
        <v>917</v>
      </c>
      <c r="N518" t="s">
        <v>135</v>
      </c>
      <c r="O518" t="s">
        <v>136</v>
      </c>
      <c r="P518">
        <v>1201</v>
      </c>
      <c r="Q518" t="s">
        <v>37</v>
      </c>
      <c r="R518" t="s">
        <v>38</v>
      </c>
      <c r="S518" t="s">
        <v>918</v>
      </c>
      <c r="T518" t="s">
        <v>919</v>
      </c>
      <c r="U518" t="s">
        <v>920</v>
      </c>
      <c r="V518" t="s">
        <v>921</v>
      </c>
      <c r="W518">
        <v>1980</v>
      </c>
      <c r="X518" t="s">
        <v>922</v>
      </c>
      <c r="Y518" t="s">
        <v>44</v>
      </c>
    </row>
    <row r="519" spans="1:25" x14ac:dyDescent="0.25">
      <c r="A519" t="s">
        <v>49</v>
      </c>
      <c r="B519" t="s">
        <v>1568</v>
      </c>
      <c r="C519" t="s">
        <v>67</v>
      </c>
      <c r="D519" t="s">
        <v>1348</v>
      </c>
      <c r="E519" t="s">
        <v>71</v>
      </c>
      <c r="F519" t="s">
        <v>1348</v>
      </c>
      <c r="G519" t="s">
        <v>1348</v>
      </c>
      <c r="H519" t="s">
        <v>1349</v>
      </c>
      <c r="I519">
        <v>1</v>
      </c>
      <c r="J519">
        <v>0</v>
      </c>
      <c r="K519">
        <v>0</v>
      </c>
      <c r="L519">
        <v>21.2</v>
      </c>
      <c r="M519" t="s">
        <v>1569</v>
      </c>
      <c r="N519" t="s">
        <v>710</v>
      </c>
      <c r="O519" t="s">
        <v>711</v>
      </c>
      <c r="P519">
        <v>6820</v>
      </c>
      <c r="Q519" t="s">
        <v>37</v>
      </c>
      <c r="R519" t="s">
        <v>38</v>
      </c>
      <c r="Y519" t="s">
        <v>44</v>
      </c>
    </row>
    <row r="520" spans="1:25" x14ac:dyDescent="0.25">
      <c r="A520" t="s">
        <v>49</v>
      </c>
      <c r="B520" t="s">
        <v>1570</v>
      </c>
      <c r="C520" t="s">
        <v>67</v>
      </c>
      <c r="D520" t="s">
        <v>1348</v>
      </c>
      <c r="E520" t="s">
        <v>71</v>
      </c>
      <c r="F520" t="s">
        <v>1348</v>
      </c>
      <c r="G520" t="s">
        <v>1348</v>
      </c>
      <c r="H520" t="s">
        <v>1351</v>
      </c>
      <c r="I520">
        <v>1</v>
      </c>
      <c r="J520">
        <v>0</v>
      </c>
      <c r="K520">
        <v>0</v>
      </c>
      <c r="L520">
        <v>23.7</v>
      </c>
      <c r="M520" t="s">
        <v>1571</v>
      </c>
      <c r="N520" t="s">
        <v>35</v>
      </c>
      <c r="O520" t="s">
        <v>36</v>
      </c>
      <c r="P520">
        <v>33179</v>
      </c>
      <c r="Q520" t="s">
        <v>37</v>
      </c>
      <c r="R520" t="s">
        <v>38</v>
      </c>
      <c r="Y520" t="s">
        <v>44</v>
      </c>
    </row>
    <row r="521" spans="1:25" x14ac:dyDescent="0.25">
      <c r="A521" t="s">
        <v>26</v>
      </c>
      <c r="B521" t="s">
        <v>1572</v>
      </c>
      <c r="C521" t="s">
        <v>67</v>
      </c>
      <c r="D521" t="s">
        <v>1348</v>
      </c>
      <c r="E521" t="s">
        <v>71</v>
      </c>
      <c r="F521" t="s">
        <v>1348</v>
      </c>
      <c r="G521" t="s">
        <v>1348</v>
      </c>
      <c r="H521" t="s">
        <v>1351</v>
      </c>
      <c r="I521">
        <v>1</v>
      </c>
      <c r="J521">
        <v>0</v>
      </c>
      <c r="K521">
        <v>0</v>
      </c>
      <c r="L521">
        <v>21.8</v>
      </c>
      <c r="M521" t="s">
        <v>1573</v>
      </c>
      <c r="P521">
        <v>10210</v>
      </c>
      <c r="Q521" t="s">
        <v>1417</v>
      </c>
      <c r="R521" t="s">
        <v>238</v>
      </c>
      <c r="S521">
        <v>-5648</v>
      </c>
      <c r="T521">
        <v>-5647</v>
      </c>
      <c r="U521" t="s">
        <v>1574</v>
      </c>
      <c r="V521" t="s">
        <v>1575</v>
      </c>
      <c r="X521" t="s">
        <v>1576</v>
      </c>
      <c r="Y521" t="s">
        <v>44</v>
      </c>
    </row>
    <row r="522" spans="1:25" x14ac:dyDescent="0.25">
      <c r="A522" t="s">
        <v>49</v>
      </c>
      <c r="B522" t="s">
        <v>1577</v>
      </c>
      <c r="C522" t="s">
        <v>67</v>
      </c>
      <c r="D522" t="s">
        <v>1348</v>
      </c>
      <c r="E522" t="s">
        <v>71</v>
      </c>
      <c r="F522" t="s">
        <v>1348</v>
      </c>
      <c r="G522" t="s">
        <v>1348</v>
      </c>
      <c r="H522" t="s">
        <v>1351</v>
      </c>
      <c r="I522">
        <v>1</v>
      </c>
      <c r="J522">
        <v>0</v>
      </c>
      <c r="K522">
        <v>0</v>
      </c>
      <c r="L522">
        <v>23</v>
      </c>
      <c r="M522" t="s">
        <v>345</v>
      </c>
      <c r="O522" t="s">
        <v>1279</v>
      </c>
      <c r="P522" t="s">
        <v>346</v>
      </c>
      <c r="Q522" t="s">
        <v>37</v>
      </c>
      <c r="R522" t="s">
        <v>38</v>
      </c>
      <c r="U522" t="s">
        <v>347</v>
      </c>
      <c r="V522" t="s">
        <v>348</v>
      </c>
      <c r="Y522" t="s">
        <v>44</v>
      </c>
    </row>
    <row r="523" spans="1:25" x14ac:dyDescent="0.25">
      <c r="A523" t="s">
        <v>49</v>
      </c>
      <c r="B523" t="s">
        <v>1578</v>
      </c>
      <c r="C523" t="s">
        <v>67</v>
      </c>
      <c r="D523" t="s">
        <v>1348</v>
      </c>
      <c r="E523" t="s">
        <v>71</v>
      </c>
      <c r="F523" t="s">
        <v>1348</v>
      </c>
      <c r="G523" t="s">
        <v>1348</v>
      </c>
      <c r="H523" t="s">
        <v>1351</v>
      </c>
      <c r="I523">
        <v>1</v>
      </c>
      <c r="J523">
        <v>0</v>
      </c>
      <c r="K523">
        <v>0</v>
      </c>
      <c r="L523">
        <v>22.8</v>
      </c>
      <c r="M523" t="s">
        <v>1579</v>
      </c>
      <c r="P523">
        <v>6300</v>
      </c>
      <c r="Q523" t="s">
        <v>357</v>
      </c>
      <c r="R523" t="s">
        <v>358</v>
      </c>
      <c r="Y523" t="s">
        <v>44</v>
      </c>
    </row>
    <row r="524" spans="1:25" x14ac:dyDescent="0.25">
      <c r="A524" t="s">
        <v>49</v>
      </c>
      <c r="B524" t="s">
        <v>1580</v>
      </c>
      <c r="C524" t="s">
        <v>67</v>
      </c>
      <c r="D524" t="s">
        <v>1348</v>
      </c>
      <c r="E524" t="s">
        <v>71</v>
      </c>
      <c r="F524" t="s">
        <v>1348</v>
      </c>
      <c r="G524" t="s">
        <v>1348</v>
      </c>
      <c r="H524" t="s">
        <v>1351</v>
      </c>
      <c r="I524">
        <v>1</v>
      </c>
      <c r="J524">
        <v>0</v>
      </c>
      <c r="K524">
        <v>0</v>
      </c>
      <c r="L524">
        <v>23</v>
      </c>
      <c r="M524" t="s">
        <v>193</v>
      </c>
      <c r="N524" t="s">
        <v>386</v>
      </c>
      <c r="O524" t="s">
        <v>387</v>
      </c>
      <c r="Q524" t="s">
        <v>37</v>
      </c>
      <c r="R524" t="s">
        <v>38</v>
      </c>
      <c r="Y524" t="s">
        <v>44</v>
      </c>
    </row>
    <row r="525" spans="1:25" x14ac:dyDescent="0.25">
      <c r="A525" t="s">
        <v>49</v>
      </c>
      <c r="B525" t="s">
        <v>1581</v>
      </c>
      <c r="C525" t="s">
        <v>67</v>
      </c>
      <c r="D525" t="s">
        <v>1348</v>
      </c>
      <c r="E525" t="s">
        <v>71</v>
      </c>
      <c r="F525" t="s">
        <v>1348</v>
      </c>
      <c r="G525" t="s">
        <v>1348</v>
      </c>
      <c r="H525" t="s">
        <v>1349</v>
      </c>
      <c r="I525">
        <v>1</v>
      </c>
      <c r="J525">
        <v>0</v>
      </c>
      <c r="K525">
        <v>0</v>
      </c>
      <c r="L525">
        <v>18.7</v>
      </c>
      <c r="M525" t="s">
        <v>1582</v>
      </c>
      <c r="P525">
        <v>60201</v>
      </c>
      <c r="Q525" t="s">
        <v>37</v>
      </c>
      <c r="R525" t="s">
        <v>38</v>
      </c>
      <c r="S525" t="s">
        <v>1583</v>
      </c>
      <c r="V525" t="s">
        <v>1584</v>
      </c>
      <c r="Y525" t="s">
        <v>44</v>
      </c>
    </row>
    <row r="526" spans="1:25" x14ac:dyDescent="0.25">
      <c r="A526" t="s">
        <v>49</v>
      </c>
      <c r="B526" t="s">
        <v>1585</v>
      </c>
      <c r="C526" t="s">
        <v>67</v>
      </c>
      <c r="D526" t="s">
        <v>1348</v>
      </c>
      <c r="E526" t="s">
        <v>71</v>
      </c>
      <c r="F526" t="s">
        <v>1348</v>
      </c>
      <c r="G526" t="s">
        <v>1348</v>
      </c>
      <c r="H526" t="s">
        <v>1349</v>
      </c>
      <c r="I526">
        <v>1</v>
      </c>
      <c r="J526">
        <v>0</v>
      </c>
      <c r="K526">
        <v>0</v>
      </c>
      <c r="L526">
        <v>19.8</v>
      </c>
      <c r="M526" t="s">
        <v>264</v>
      </c>
      <c r="N526" t="s">
        <v>123</v>
      </c>
      <c r="O526" t="s">
        <v>124</v>
      </c>
      <c r="P526">
        <v>90210</v>
      </c>
      <c r="Q526" t="s">
        <v>37</v>
      </c>
      <c r="R526" t="s">
        <v>38</v>
      </c>
      <c r="Y526" t="s">
        <v>44</v>
      </c>
    </row>
    <row r="527" spans="1:25" x14ac:dyDescent="0.25">
      <c r="A527" t="s">
        <v>49</v>
      </c>
      <c r="B527" t="s">
        <v>953</v>
      </c>
      <c r="C527" t="s">
        <v>67</v>
      </c>
      <c r="D527" t="s">
        <v>1348</v>
      </c>
      <c r="E527" t="s">
        <v>71</v>
      </c>
      <c r="F527" t="s">
        <v>1348</v>
      </c>
      <c r="G527" t="s">
        <v>1348</v>
      </c>
      <c r="H527" t="s">
        <v>1351</v>
      </c>
      <c r="I527">
        <v>1</v>
      </c>
      <c r="J527">
        <v>0</v>
      </c>
      <c r="K527">
        <v>0</v>
      </c>
      <c r="L527">
        <v>23.8</v>
      </c>
      <c r="M527" t="s">
        <v>954</v>
      </c>
      <c r="N527" t="s">
        <v>128</v>
      </c>
      <c r="O527" t="s">
        <v>129</v>
      </c>
      <c r="P527">
        <v>75063</v>
      </c>
      <c r="Q527" t="s">
        <v>37</v>
      </c>
      <c r="R527" t="s">
        <v>38</v>
      </c>
      <c r="Y527" t="s">
        <v>44</v>
      </c>
    </row>
    <row r="528" spans="1:25" x14ac:dyDescent="0.25">
      <c r="A528" t="s">
        <v>49</v>
      </c>
      <c r="B528" t="s">
        <v>1586</v>
      </c>
      <c r="C528" t="s">
        <v>67</v>
      </c>
      <c r="D528" t="s">
        <v>1348</v>
      </c>
      <c r="E528" t="s">
        <v>71</v>
      </c>
      <c r="F528" t="s">
        <v>1348</v>
      </c>
      <c r="G528" t="s">
        <v>1348</v>
      </c>
      <c r="H528" t="s">
        <v>1349</v>
      </c>
      <c r="I528">
        <v>1</v>
      </c>
      <c r="J528">
        <v>0</v>
      </c>
      <c r="K528">
        <v>0</v>
      </c>
      <c r="L528">
        <v>18.600000000000001</v>
      </c>
      <c r="M528" t="s">
        <v>985</v>
      </c>
      <c r="N528" t="s">
        <v>710</v>
      </c>
      <c r="O528" t="s">
        <v>711</v>
      </c>
      <c r="P528" t="s">
        <v>1587</v>
      </c>
      <c r="Q528" t="s">
        <v>37</v>
      </c>
      <c r="R528" t="s">
        <v>38</v>
      </c>
      <c r="Y528" t="s">
        <v>44</v>
      </c>
    </row>
    <row r="529" spans="1:25" x14ac:dyDescent="0.25">
      <c r="A529" t="s">
        <v>49</v>
      </c>
      <c r="B529" t="s">
        <v>1588</v>
      </c>
      <c r="C529" t="s">
        <v>67</v>
      </c>
      <c r="D529" t="s">
        <v>1348</v>
      </c>
      <c r="E529" t="s">
        <v>71</v>
      </c>
      <c r="F529" t="s">
        <v>1348</v>
      </c>
      <c r="G529" t="s">
        <v>1348</v>
      </c>
      <c r="H529" t="s">
        <v>1349</v>
      </c>
      <c r="I529">
        <v>1</v>
      </c>
      <c r="J529">
        <v>0</v>
      </c>
      <c r="K529">
        <v>0</v>
      </c>
      <c r="L529">
        <v>20.7</v>
      </c>
      <c r="M529" t="s">
        <v>146</v>
      </c>
      <c r="N529" t="s">
        <v>123</v>
      </c>
      <c r="O529" t="s">
        <v>124</v>
      </c>
      <c r="P529">
        <v>90241</v>
      </c>
      <c r="Q529" t="s">
        <v>37</v>
      </c>
      <c r="R529" t="s">
        <v>38</v>
      </c>
      <c r="Y529" t="s">
        <v>44</v>
      </c>
    </row>
    <row r="530" spans="1:25" x14ac:dyDescent="0.25">
      <c r="A530" t="s">
        <v>49</v>
      </c>
      <c r="B530" t="s">
        <v>1589</v>
      </c>
      <c r="C530" t="s">
        <v>67</v>
      </c>
      <c r="D530" t="s">
        <v>1348</v>
      </c>
      <c r="E530" t="s">
        <v>71</v>
      </c>
      <c r="F530" t="s">
        <v>1348</v>
      </c>
      <c r="G530" t="s">
        <v>1348</v>
      </c>
      <c r="H530" t="s">
        <v>1349</v>
      </c>
      <c r="I530">
        <v>1</v>
      </c>
      <c r="J530">
        <v>0</v>
      </c>
      <c r="K530">
        <v>0</v>
      </c>
      <c r="L530">
        <v>19.5</v>
      </c>
      <c r="M530" t="s">
        <v>193</v>
      </c>
      <c r="Q530" t="s">
        <v>382</v>
      </c>
      <c r="R530" t="s">
        <v>383</v>
      </c>
      <c r="Y530" t="s">
        <v>44</v>
      </c>
    </row>
    <row r="531" spans="1:25" x14ac:dyDescent="0.25">
      <c r="A531" t="s">
        <v>65</v>
      </c>
      <c r="B531" t="s">
        <v>1590</v>
      </c>
      <c r="C531" t="s">
        <v>67</v>
      </c>
      <c r="D531" t="s">
        <v>1348</v>
      </c>
      <c r="E531" t="s">
        <v>1519</v>
      </c>
      <c r="F531" t="s">
        <v>1348</v>
      </c>
      <c r="G531" t="s">
        <v>1520</v>
      </c>
      <c r="I531">
        <v>1</v>
      </c>
      <c r="J531" t="s">
        <v>71</v>
      </c>
      <c r="K531" t="s">
        <v>71</v>
      </c>
      <c r="L531">
        <v>0</v>
      </c>
      <c r="M531" t="s">
        <v>1591</v>
      </c>
      <c r="O531" t="s">
        <v>1592</v>
      </c>
      <c r="P531">
        <v>11200</v>
      </c>
      <c r="Q531" t="s">
        <v>194</v>
      </c>
      <c r="R531" t="s">
        <v>38</v>
      </c>
      <c r="S531" t="s">
        <v>1593</v>
      </c>
      <c r="V531" t="s">
        <v>1594</v>
      </c>
      <c r="W531">
        <v>1915</v>
      </c>
      <c r="X531" t="s">
        <v>78</v>
      </c>
      <c r="Y531" t="s">
        <v>44</v>
      </c>
    </row>
    <row r="532" spans="1:25" x14ac:dyDescent="0.25">
      <c r="A532" t="s">
        <v>65</v>
      </c>
      <c r="B532" t="s">
        <v>958</v>
      </c>
      <c r="C532" t="s">
        <v>67</v>
      </c>
      <c r="D532" t="s">
        <v>1348</v>
      </c>
      <c r="E532" t="s">
        <v>1519</v>
      </c>
      <c r="F532" t="s">
        <v>1348</v>
      </c>
      <c r="G532" t="s">
        <v>1520</v>
      </c>
      <c r="I532">
        <v>1</v>
      </c>
      <c r="J532" t="s">
        <v>71</v>
      </c>
      <c r="K532" t="s">
        <v>71</v>
      </c>
      <c r="L532">
        <v>0</v>
      </c>
      <c r="M532" t="s">
        <v>961</v>
      </c>
      <c r="O532" t="s">
        <v>962</v>
      </c>
      <c r="P532">
        <v>4830</v>
      </c>
      <c r="Q532" t="s">
        <v>194</v>
      </c>
      <c r="R532" t="s">
        <v>38</v>
      </c>
      <c r="S532" t="s">
        <v>963</v>
      </c>
      <c r="V532" t="s">
        <v>964</v>
      </c>
      <c r="X532" t="s">
        <v>78</v>
      </c>
      <c r="Y532" t="s">
        <v>44</v>
      </c>
    </row>
    <row r="533" spans="1:25" x14ac:dyDescent="0.25">
      <c r="A533" t="s">
        <v>49</v>
      </c>
      <c r="B533" t="s">
        <v>1595</v>
      </c>
      <c r="C533" t="s">
        <v>67</v>
      </c>
      <c r="D533" t="s">
        <v>1348</v>
      </c>
      <c r="E533" t="s">
        <v>71</v>
      </c>
      <c r="F533" t="s">
        <v>1348</v>
      </c>
      <c r="G533" t="s">
        <v>1348</v>
      </c>
      <c r="H533" t="s">
        <v>1351</v>
      </c>
      <c r="I533">
        <v>1</v>
      </c>
      <c r="J533">
        <v>0</v>
      </c>
      <c r="K533">
        <v>0</v>
      </c>
      <c r="L533">
        <v>25.2</v>
      </c>
      <c r="M533" t="s">
        <v>636</v>
      </c>
      <c r="N533" t="s">
        <v>123</v>
      </c>
      <c r="O533" t="s">
        <v>124</v>
      </c>
      <c r="P533" t="s">
        <v>1596</v>
      </c>
      <c r="Q533" t="s">
        <v>37</v>
      </c>
      <c r="R533" t="s">
        <v>38</v>
      </c>
      <c r="V533" t="s">
        <v>1597</v>
      </c>
      <c r="Y533" t="s">
        <v>44</v>
      </c>
    </row>
    <row r="534" spans="1:25" x14ac:dyDescent="0.25">
      <c r="A534" t="s">
        <v>49</v>
      </c>
      <c r="B534" t="s">
        <v>1598</v>
      </c>
      <c r="C534" t="s">
        <v>67</v>
      </c>
      <c r="D534" t="s">
        <v>1348</v>
      </c>
      <c r="E534" t="s">
        <v>71</v>
      </c>
      <c r="F534" t="s">
        <v>1348</v>
      </c>
      <c r="G534" t="s">
        <v>1348</v>
      </c>
      <c r="H534" t="s">
        <v>1349</v>
      </c>
      <c r="I534">
        <v>1</v>
      </c>
      <c r="J534">
        <v>0</v>
      </c>
      <c r="K534">
        <v>0</v>
      </c>
      <c r="L534">
        <v>21.1</v>
      </c>
      <c r="M534" t="s">
        <v>741</v>
      </c>
      <c r="N534" t="s">
        <v>128</v>
      </c>
      <c r="O534" t="s">
        <v>129</v>
      </c>
      <c r="P534" t="s">
        <v>1599</v>
      </c>
      <c r="Q534" t="s">
        <v>37</v>
      </c>
      <c r="R534" t="s">
        <v>38</v>
      </c>
      <c r="Y534" t="s">
        <v>44</v>
      </c>
    </row>
    <row r="535" spans="1:25" x14ac:dyDescent="0.25">
      <c r="A535" t="s">
        <v>49</v>
      </c>
      <c r="B535" t="s">
        <v>1600</v>
      </c>
      <c r="C535" t="s">
        <v>67</v>
      </c>
      <c r="D535" t="s">
        <v>1348</v>
      </c>
      <c r="E535" t="s">
        <v>71</v>
      </c>
      <c r="F535" t="s">
        <v>1348</v>
      </c>
      <c r="G535" t="s">
        <v>1348</v>
      </c>
      <c r="H535" t="s">
        <v>1349</v>
      </c>
      <c r="I535">
        <v>1</v>
      </c>
      <c r="J535">
        <v>0</v>
      </c>
      <c r="K535">
        <v>0</v>
      </c>
      <c r="L535">
        <v>19.8</v>
      </c>
      <c r="M535" t="s">
        <v>961</v>
      </c>
      <c r="P535">
        <v>6700</v>
      </c>
      <c r="Q535" t="s">
        <v>194</v>
      </c>
      <c r="R535" t="s">
        <v>38</v>
      </c>
      <c r="Y535" t="s">
        <v>44</v>
      </c>
    </row>
    <row r="536" spans="1:25" x14ac:dyDescent="0.25">
      <c r="A536" t="s">
        <v>49</v>
      </c>
      <c r="B536" t="s">
        <v>1601</v>
      </c>
      <c r="C536" t="s">
        <v>67</v>
      </c>
      <c r="D536" t="s">
        <v>1348</v>
      </c>
      <c r="E536" t="s">
        <v>71</v>
      </c>
      <c r="F536" t="s">
        <v>1348</v>
      </c>
      <c r="G536" t="s">
        <v>1348</v>
      </c>
      <c r="H536" t="s">
        <v>1351</v>
      </c>
      <c r="I536">
        <v>1</v>
      </c>
      <c r="J536">
        <v>0</v>
      </c>
      <c r="K536">
        <v>0</v>
      </c>
      <c r="L536">
        <v>23.1</v>
      </c>
      <c r="M536" t="s">
        <v>193</v>
      </c>
      <c r="N536" t="s">
        <v>128</v>
      </c>
      <c r="O536" t="s">
        <v>129</v>
      </c>
      <c r="Q536" t="s">
        <v>37</v>
      </c>
      <c r="R536" t="s">
        <v>38</v>
      </c>
      <c r="Y536" t="s">
        <v>44</v>
      </c>
    </row>
    <row r="537" spans="1:25" x14ac:dyDescent="0.25">
      <c r="A537" t="s">
        <v>49</v>
      </c>
      <c r="B537" t="s">
        <v>1602</v>
      </c>
      <c r="C537" t="s">
        <v>67</v>
      </c>
      <c r="D537" t="s">
        <v>1348</v>
      </c>
      <c r="E537" t="s">
        <v>71</v>
      </c>
      <c r="F537" t="s">
        <v>1348</v>
      </c>
      <c r="G537" t="s">
        <v>1348</v>
      </c>
      <c r="H537" t="s">
        <v>1349</v>
      </c>
      <c r="I537">
        <v>1</v>
      </c>
      <c r="J537">
        <v>0</v>
      </c>
      <c r="K537">
        <v>0</v>
      </c>
      <c r="L537">
        <v>19.100000000000001</v>
      </c>
      <c r="M537" t="s">
        <v>193</v>
      </c>
      <c r="Q537" t="s">
        <v>210</v>
      </c>
      <c r="R537" t="s">
        <v>211</v>
      </c>
      <c r="Y537" t="s">
        <v>44</v>
      </c>
    </row>
    <row r="538" spans="1:25" x14ac:dyDescent="0.25">
      <c r="A538" t="s">
        <v>49</v>
      </c>
      <c r="B538" t="s">
        <v>1603</v>
      </c>
      <c r="C538" t="s">
        <v>67</v>
      </c>
      <c r="D538" t="s">
        <v>1348</v>
      </c>
      <c r="E538" t="s">
        <v>71</v>
      </c>
      <c r="F538" t="s">
        <v>1348</v>
      </c>
      <c r="G538" t="s">
        <v>1348</v>
      </c>
      <c r="H538" t="s">
        <v>1349</v>
      </c>
      <c r="I538">
        <v>1</v>
      </c>
      <c r="J538">
        <v>0</v>
      </c>
      <c r="K538">
        <v>0</v>
      </c>
      <c r="L538">
        <v>19.7</v>
      </c>
      <c r="M538" t="s">
        <v>1604</v>
      </c>
      <c r="N538" t="s">
        <v>710</v>
      </c>
      <c r="O538" t="s">
        <v>711</v>
      </c>
      <c r="P538">
        <v>6851</v>
      </c>
      <c r="Q538" t="s">
        <v>37</v>
      </c>
      <c r="R538" t="s">
        <v>38</v>
      </c>
      <c r="S538" t="s">
        <v>1605</v>
      </c>
      <c r="Y538" t="s">
        <v>44</v>
      </c>
    </row>
    <row r="539" spans="1:25" x14ac:dyDescent="0.25">
      <c r="A539" t="s">
        <v>49</v>
      </c>
      <c r="B539" t="s">
        <v>1606</v>
      </c>
      <c r="C539" t="s">
        <v>67</v>
      </c>
      <c r="D539" t="s">
        <v>1348</v>
      </c>
      <c r="E539" t="s">
        <v>71</v>
      </c>
      <c r="F539" t="s">
        <v>1348</v>
      </c>
      <c r="G539" t="s">
        <v>1348</v>
      </c>
      <c r="H539" t="s">
        <v>1349</v>
      </c>
      <c r="I539">
        <v>1</v>
      </c>
      <c r="J539">
        <v>0</v>
      </c>
      <c r="K539">
        <v>0</v>
      </c>
      <c r="L539">
        <v>20.2</v>
      </c>
      <c r="M539" t="s">
        <v>424</v>
      </c>
      <c r="N539" t="s">
        <v>255</v>
      </c>
      <c r="O539" t="s">
        <v>256</v>
      </c>
      <c r="P539" t="s">
        <v>1060</v>
      </c>
      <c r="Q539" t="s">
        <v>37</v>
      </c>
      <c r="R539" t="s">
        <v>38</v>
      </c>
      <c r="Y539" t="s">
        <v>44</v>
      </c>
    </row>
    <row r="540" spans="1:25" x14ac:dyDescent="0.25">
      <c r="A540" t="s">
        <v>26</v>
      </c>
      <c r="B540" t="s">
        <v>1607</v>
      </c>
      <c r="C540" t="s">
        <v>67</v>
      </c>
      <c r="D540" t="s">
        <v>1348</v>
      </c>
      <c r="E540" t="s">
        <v>71</v>
      </c>
      <c r="F540" t="s">
        <v>1348</v>
      </c>
      <c r="G540" t="s">
        <v>1348</v>
      </c>
      <c r="H540" t="s">
        <v>1351</v>
      </c>
      <c r="I540">
        <v>1</v>
      </c>
      <c r="J540">
        <v>0</v>
      </c>
      <c r="K540">
        <v>0</v>
      </c>
      <c r="L540">
        <v>22.7</v>
      </c>
      <c r="M540" t="s">
        <v>1608</v>
      </c>
      <c r="N540" t="s">
        <v>351</v>
      </c>
      <c r="O540" t="s">
        <v>352</v>
      </c>
      <c r="P540">
        <v>18109</v>
      </c>
      <c r="Q540" t="s">
        <v>37</v>
      </c>
      <c r="R540" t="s">
        <v>38</v>
      </c>
      <c r="S540" t="s">
        <v>1609</v>
      </c>
      <c r="T540" t="s">
        <v>1610</v>
      </c>
      <c r="U540" t="s">
        <v>1611</v>
      </c>
      <c r="V540" t="s">
        <v>1612</v>
      </c>
      <c r="W540">
        <v>1998</v>
      </c>
      <c r="X540" t="s">
        <v>1576</v>
      </c>
      <c r="Y540" t="s">
        <v>44</v>
      </c>
    </row>
    <row r="541" spans="1:25" x14ac:dyDescent="0.25">
      <c r="A541" t="s">
        <v>49</v>
      </c>
      <c r="B541" t="s">
        <v>1613</v>
      </c>
      <c r="C541" t="s">
        <v>67</v>
      </c>
      <c r="D541" t="s">
        <v>1348</v>
      </c>
      <c r="E541" t="s">
        <v>71</v>
      </c>
      <c r="F541" t="s">
        <v>1348</v>
      </c>
      <c r="G541" t="s">
        <v>1348</v>
      </c>
      <c r="H541" t="s">
        <v>1351</v>
      </c>
      <c r="I541">
        <v>1</v>
      </c>
      <c r="J541">
        <v>0</v>
      </c>
      <c r="K541">
        <v>0</v>
      </c>
      <c r="L541">
        <v>23.5</v>
      </c>
      <c r="M541" t="s">
        <v>752</v>
      </c>
      <c r="N541" t="s">
        <v>35</v>
      </c>
      <c r="O541" t="s">
        <v>36</v>
      </c>
      <c r="P541" t="s">
        <v>1614</v>
      </c>
      <c r="Q541" t="s">
        <v>37</v>
      </c>
      <c r="R541" t="s">
        <v>38</v>
      </c>
      <c r="S541" t="s">
        <v>1615</v>
      </c>
      <c r="T541" t="s">
        <v>1616</v>
      </c>
      <c r="Y541" t="s">
        <v>44</v>
      </c>
    </row>
    <row r="542" spans="1:25" x14ac:dyDescent="0.25">
      <c r="A542" t="s">
        <v>65</v>
      </c>
      <c r="B542" t="s">
        <v>1617</v>
      </c>
      <c r="C542" t="s">
        <v>67</v>
      </c>
      <c r="D542" t="s">
        <v>1348</v>
      </c>
      <c r="E542" t="s">
        <v>1519</v>
      </c>
      <c r="F542" t="s">
        <v>1348</v>
      </c>
      <c r="G542" t="s">
        <v>1520</v>
      </c>
      <c r="I542">
        <v>1</v>
      </c>
      <c r="J542" t="s">
        <v>71</v>
      </c>
      <c r="K542" t="s">
        <v>71</v>
      </c>
      <c r="L542">
        <v>0</v>
      </c>
      <c r="M542" t="s">
        <v>209</v>
      </c>
      <c r="Q542" t="s">
        <v>210</v>
      </c>
      <c r="R542" t="s">
        <v>211</v>
      </c>
      <c r="S542" t="s">
        <v>1618</v>
      </c>
      <c r="U542" t="s">
        <v>1619</v>
      </c>
      <c r="V542" t="s">
        <v>1620</v>
      </c>
      <c r="W542">
        <v>1964</v>
      </c>
      <c r="X542" t="s">
        <v>78</v>
      </c>
      <c r="Y542" t="s">
        <v>44</v>
      </c>
    </row>
    <row r="543" spans="1:25" x14ac:dyDescent="0.25">
      <c r="A543" t="s">
        <v>49</v>
      </c>
      <c r="B543" t="s">
        <v>140</v>
      </c>
      <c r="C543" t="s">
        <v>67</v>
      </c>
      <c r="D543" t="s">
        <v>1348</v>
      </c>
      <c r="E543" t="s">
        <v>71</v>
      </c>
      <c r="F543" t="s">
        <v>1348</v>
      </c>
      <c r="G543" t="s">
        <v>1348</v>
      </c>
      <c r="H543" t="s">
        <v>1351</v>
      </c>
      <c r="I543">
        <v>1</v>
      </c>
      <c r="J543">
        <v>0</v>
      </c>
      <c r="K543">
        <v>0</v>
      </c>
      <c r="L543">
        <v>25.7</v>
      </c>
      <c r="M543" t="s">
        <v>141</v>
      </c>
      <c r="N543" t="s">
        <v>123</v>
      </c>
      <c r="O543" t="s">
        <v>124</v>
      </c>
      <c r="P543">
        <v>22042</v>
      </c>
      <c r="Q543" t="s">
        <v>37</v>
      </c>
      <c r="R543" t="s">
        <v>38</v>
      </c>
      <c r="V543" t="s">
        <v>142</v>
      </c>
      <c r="Y543" t="s">
        <v>44</v>
      </c>
    </row>
    <row r="544" spans="1:25" x14ac:dyDescent="0.25">
      <c r="A544" t="s">
        <v>49</v>
      </c>
      <c r="B544" t="s">
        <v>1621</v>
      </c>
      <c r="C544" t="s">
        <v>67</v>
      </c>
      <c r="D544" t="s">
        <v>1348</v>
      </c>
      <c r="E544" t="s">
        <v>71</v>
      </c>
      <c r="F544" t="s">
        <v>1348</v>
      </c>
      <c r="G544" t="s">
        <v>1348</v>
      </c>
      <c r="H544" t="s">
        <v>1349</v>
      </c>
      <c r="I544">
        <v>1</v>
      </c>
      <c r="J544">
        <v>0</v>
      </c>
      <c r="K544">
        <v>0</v>
      </c>
      <c r="L544">
        <v>20.2</v>
      </c>
      <c r="M544" t="s">
        <v>1622</v>
      </c>
      <c r="P544" t="s">
        <v>1623</v>
      </c>
      <c r="Q544" t="s">
        <v>432</v>
      </c>
      <c r="R544" t="s">
        <v>38</v>
      </c>
      <c r="Y544" t="s">
        <v>44</v>
      </c>
    </row>
    <row r="545" spans="1:25" x14ac:dyDescent="0.25">
      <c r="A545" t="s">
        <v>49</v>
      </c>
      <c r="B545" t="s">
        <v>1624</v>
      </c>
      <c r="C545" t="s">
        <v>67</v>
      </c>
      <c r="D545" t="s">
        <v>1348</v>
      </c>
      <c r="E545" t="s">
        <v>71</v>
      </c>
      <c r="F545" t="s">
        <v>1348</v>
      </c>
      <c r="G545" t="s">
        <v>1348</v>
      </c>
      <c r="H545" t="s">
        <v>1351</v>
      </c>
      <c r="I545">
        <v>1</v>
      </c>
      <c r="J545">
        <v>0</v>
      </c>
      <c r="K545">
        <v>0</v>
      </c>
      <c r="L545">
        <v>22.6</v>
      </c>
      <c r="M545" t="s">
        <v>472</v>
      </c>
      <c r="N545" t="s">
        <v>123</v>
      </c>
      <c r="O545" t="s">
        <v>124</v>
      </c>
      <c r="P545">
        <v>90010</v>
      </c>
      <c r="Q545" t="s">
        <v>37</v>
      </c>
      <c r="R545" t="s">
        <v>38</v>
      </c>
      <c r="Y545" t="s">
        <v>44</v>
      </c>
    </row>
    <row r="546" spans="1:25" x14ac:dyDescent="0.25">
      <c r="A546" t="s">
        <v>49</v>
      </c>
      <c r="B546" t="s">
        <v>1625</v>
      </c>
      <c r="C546" t="s">
        <v>67</v>
      </c>
      <c r="D546" t="s">
        <v>1348</v>
      </c>
      <c r="E546" t="s">
        <v>71</v>
      </c>
      <c r="F546" t="s">
        <v>1348</v>
      </c>
      <c r="G546" t="s">
        <v>1348</v>
      </c>
      <c r="H546" t="s">
        <v>1351</v>
      </c>
      <c r="I546">
        <v>1</v>
      </c>
      <c r="J546">
        <v>0</v>
      </c>
      <c r="K546">
        <v>0</v>
      </c>
      <c r="L546">
        <v>22.1</v>
      </c>
      <c r="M546" t="s">
        <v>1626</v>
      </c>
      <c r="N546" t="s">
        <v>123</v>
      </c>
      <c r="O546" t="s">
        <v>124</v>
      </c>
      <c r="P546" t="s">
        <v>1627</v>
      </c>
      <c r="Q546" t="s">
        <v>37</v>
      </c>
      <c r="R546" t="s">
        <v>38</v>
      </c>
      <c r="Y546" t="s">
        <v>44</v>
      </c>
    </row>
    <row r="547" spans="1:25" x14ac:dyDescent="0.25">
      <c r="A547" t="s">
        <v>49</v>
      </c>
      <c r="B547" t="s">
        <v>1628</v>
      </c>
      <c r="C547" t="s">
        <v>67</v>
      </c>
      <c r="D547" t="s">
        <v>1348</v>
      </c>
      <c r="E547" t="s">
        <v>71</v>
      </c>
      <c r="F547" t="s">
        <v>1348</v>
      </c>
      <c r="G547" t="s">
        <v>1348</v>
      </c>
      <c r="H547" t="s">
        <v>1351</v>
      </c>
      <c r="I547">
        <v>1</v>
      </c>
      <c r="J547">
        <v>0</v>
      </c>
      <c r="K547">
        <v>0</v>
      </c>
      <c r="L547">
        <v>24.2</v>
      </c>
      <c r="M547" t="s">
        <v>1629</v>
      </c>
      <c r="N547" t="s">
        <v>805</v>
      </c>
      <c r="O547" t="s">
        <v>806</v>
      </c>
      <c r="P547">
        <v>60140</v>
      </c>
      <c r="Q547" t="s">
        <v>37</v>
      </c>
      <c r="R547" t="s">
        <v>38</v>
      </c>
      <c r="Y547" t="s">
        <v>44</v>
      </c>
    </row>
    <row r="548" spans="1:25" x14ac:dyDescent="0.25">
      <c r="A548" t="s">
        <v>65</v>
      </c>
      <c r="B548" t="s">
        <v>1630</v>
      </c>
      <c r="C548" t="s">
        <v>67</v>
      </c>
      <c r="D548" t="s">
        <v>1348</v>
      </c>
      <c r="E548" t="s">
        <v>1519</v>
      </c>
      <c r="F548" t="s">
        <v>1348</v>
      </c>
      <c r="G548" t="s">
        <v>1520</v>
      </c>
      <c r="I548">
        <v>2</v>
      </c>
      <c r="J548" t="s">
        <v>71</v>
      </c>
      <c r="K548" t="s">
        <v>71</v>
      </c>
      <c r="L548">
        <v>0</v>
      </c>
      <c r="M548" t="s">
        <v>1631</v>
      </c>
      <c r="P548" t="s">
        <v>1632</v>
      </c>
      <c r="Q548" t="s">
        <v>1633</v>
      </c>
      <c r="R548" t="s">
        <v>358</v>
      </c>
      <c r="S548" t="s">
        <v>1634</v>
      </c>
      <c r="T548">
        <v>-6136</v>
      </c>
      <c r="U548" t="s">
        <v>1635</v>
      </c>
      <c r="V548" t="s">
        <v>1636</v>
      </c>
      <c r="X548" t="s">
        <v>78</v>
      </c>
      <c r="Y548" t="s">
        <v>44</v>
      </c>
    </row>
    <row r="549" spans="1:25" x14ac:dyDescent="0.25">
      <c r="A549" t="s">
        <v>49</v>
      </c>
      <c r="B549" t="s">
        <v>1637</v>
      </c>
      <c r="C549" t="s">
        <v>67</v>
      </c>
      <c r="D549" t="s">
        <v>1348</v>
      </c>
      <c r="E549" t="s">
        <v>71</v>
      </c>
      <c r="F549" t="s">
        <v>1348</v>
      </c>
      <c r="G549" t="s">
        <v>1348</v>
      </c>
      <c r="H549" t="s">
        <v>1351</v>
      </c>
      <c r="I549">
        <v>1</v>
      </c>
      <c r="J549">
        <v>0</v>
      </c>
      <c r="K549">
        <v>0</v>
      </c>
      <c r="L549">
        <v>25.2</v>
      </c>
      <c r="M549" t="s">
        <v>1638</v>
      </c>
      <c r="N549" t="s">
        <v>189</v>
      </c>
      <c r="O549" t="s">
        <v>190</v>
      </c>
      <c r="P549" t="s">
        <v>1639</v>
      </c>
      <c r="Q549" t="s">
        <v>37</v>
      </c>
      <c r="R549" t="s">
        <v>38</v>
      </c>
      <c r="Y549" t="s">
        <v>44</v>
      </c>
    </row>
    <row r="550" spans="1:25" x14ac:dyDescent="0.25">
      <c r="A550" t="s">
        <v>49</v>
      </c>
      <c r="B550" t="s">
        <v>1640</v>
      </c>
      <c r="C550" t="s">
        <v>67</v>
      </c>
      <c r="D550" t="s">
        <v>1348</v>
      </c>
      <c r="E550" t="s">
        <v>71</v>
      </c>
      <c r="F550" t="s">
        <v>1348</v>
      </c>
      <c r="G550" t="s">
        <v>1348</v>
      </c>
      <c r="H550" t="s">
        <v>1349</v>
      </c>
      <c r="I550">
        <v>1</v>
      </c>
      <c r="J550">
        <v>0</v>
      </c>
      <c r="K550">
        <v>0</v>
      </c>
      <c r="L550">
        <v>21.4</v>
      </c>
      <c r="M550" t="s">
        <v>1641</v>
      </c>
      <c r="N550" t="s">
        <v>182</v>
      </c>
      <c r="O550" t="s">
        <v>183</v>
      </c>
      <c r="P550">
        <v>1886</v>
      </c>
      <c r="Q550" t="s">
        <v>37</v>
      </c>
      <c r="R550" t="s">
        <v>38</v>
      </c>
      <c r="Y550" t="s">
        <v>44</v>
      </c>
    </row>
    <row r="551" spans="1:25" x14ac:dyDescent="0.25">
      <c r="A551" t="s">
        <v>49</v>
      </c>
      <c r="B551" t="s">
        <v>1642</v>
      </c>
      <c r="C551" t="s">
        <v>67</v>
      </c>
      <c r="D551" t="s">
        <v>1348</v>
      </c>
      <c r="E551" t="s">
        <v>71</v>
      </c>
      <c r="F551" t="s">
        <v>1348</v>
      </c>
      <c r="G551" t="s">
        <v>1348</v>
      </c>
      <c r="H551" t="s">
        <v>1349</v>
      </c>
      <c r="I551">
        <v>1</v>
      </c>
      <c r="J551">
        <v>0</v>
      </c>
      <c r="K551">
        <v>0</v>
      </c>
      <c r="L551">
        <v>20.9</v>
      </c>
      <c r="M551" t="s">
        <v>197</v>
      </c>
      <c r="N551" t="s">
        <v>197</v>
      </c>
      <c r="O551" t="s">
        <v>198</v>
      </c>
      <c r="P551" t="s">
        <v>1643</v>
      </c>
      <c r="Q551" t="s">
        <v>37</v>
      </c>
      <c r="R551" t="s">
        <v>38</v>
      </c>
      <c r="Y551" t="s">
        <v>44</v>
      </c>
    </row>
    <row r="552" spans="1:25" x14ac:dyDescent="0.25">
      <c r="A552" t="s">
        <v>49</v>
      </c>
      <c r="B552" t="s">
        <v>1644</v>
      </c>
      <c r="C552" t="s">
        <v>67</v>
      </c>
      <c r="D552" t="s">
        <v>1348</v>
      </c>
      <c r="E552" t="s">
        <v>71</v>
      </c>
      <c r="F552" t="s">
        <v>1348</v>
      </c>
      <c r="G552" t="s">
        <v>1348</v>
      </c>
      <c r="H552" t="s">
        <v>1349</v>
      </c>
      <c r="I552">
        <v>1</v>
      </c>
      <c r="J552">
        <v>0</v>
      </c>
      <c r="K552">
        <v>0</v>
      </c>
      <c r="L552">
        <v>18.899999999999999</v>
      </c>
      <c r="M552" t="s">
        <v>1645</v>
      </c>
      <c r="N552" t="s">
        <v>756</v>
      </c>
      <c r="O552" t="s">
        <v>757</v>
      </c>
      <c r="P552" t="s">
        <v>1646</v>
      </c>
      <c r="Q552" t="s">
        <v>37</v>
      </c>
      <c r="R552" t="s">
        <v>38</v>
      </c>
      <c r="Y552" t="s">
        <v>44</v>
      </c>
    </row>
    <row r="553" spans="1:25" x14ac:dyDescent="0.25">
      <c r="A553" t="s">
        <v>49</v>
      </c>
      <c r="B553" t="s">
        <v>1647</v>
      </c>
      <c r="C553" t="s">
        <v>67</v>
      </c>
      <c r="D553" t="s">
        <v>1348</v>
      </c>
      <c r="E553" t="s">
        <v>71</v>
      </c>
      <c r="F553" t="s">
        <v>1348</v>
      </c>
      <c r="G553" t="s">
        <v>1348</v>
      </c>
      <c r="H553" t="s">
        <v>1351</v>
      </c>
      <c r="I553">
        <v>1</v>
      </c>
      <c r="J553">
        <v>0</v>
      </c>
      <c r="K553">
        <v>0</v>
      </c>
      <c r="L553">
        <v>23.4</v>
      </c>
      <c r="M553" t="s">
        <v>1648</v>
      </c>
      <c r="N553" t="s">
        <v>35</v>
      </c>
      <c r="O553" t="s">
        <v>36</v>
      </c>
      <c r="P553">
        <v>33707</v>
      </c>
      <c r="Q553" t="s">
        <v>37</v>
      </c>
      <c r="R553" t="s">
        <v>38</v>
      </c>
      <c r="Y553" t="s">
        <v>44</v>
      </c>
    </row>
    <row r="554" spans="1:25" x14ac:dyDescent="0.25">
      <c r="A554" t="s">
        <v>65</v>
      </c>
      <c r="B554" t="s">
        <v>1649</v>
      </c>
      <c r="C554" t="s">
        <v>67</v>
      </c>
      <c r="D554" t="s">
        <v>1348</v>
      </c>
      <c r="E554" t="s">
        <v>1519</v>
      </c>
      <c r="F554" t="s">
        <v>1348</v>
      </c>
      <c r="G554" t="s">
        <v>1520</v>
      </c>
      <c r="I554">
        <v>2</v>
      </c>
      <c r="J554" t="s">
        <v>71</v>
      </c>
      <c r="K554" t="s">
        <v>71</v>
      </c>
      <c r="L554">
        <v>0</v>
      </c>
      <c r="M554" t="s">
        <v>1650</v>
      </c>
      <c r="Q554" t="s">
        <v>1651</v>
      </c>
      <c r="R554" t="s">
        <v>211</v>
      </c>
      <c r="S554" t="s">
        <v>1652</v>
      </c>
      <c r="X554" t="s">
        <v>78</v>
      </c>
      <c r="Y554" t="s">
        <v>44</v>
      </c>
    </row>
    <row r="555" spans="1:25" x14ac:dyDescent="0.25">
      <c r="A555" t="s">
        <v>49</v>
      </c>
      <c r="B555" t="s">
        <v>1653</v>
      </c>
      <c r="C555" t="s">
        <v>67</v>
      </c>
      <c r="D555" t="s">
        <v>1348</v>
      </c>
      <c r="E555" t="s">
        <v>71</v>
      </c>
      <c r="F555" t="s">
        <v>1348</v>
      </c>
      <c r="G555" t="s">
        <v>1348</v>
      </c>
      <c r="H555" t="s">
        <v>1349</v>
      </c>
      <c r="I555">
        <v>1</v>
      </c>
      <c r="J555">
        <v>0</v>
      </c>
      <c r="K555">
        <v>0</v>
      </c>
      <c r="L555">
        <v>20.5</v>
      </c>
      <c r="M555" t="s">
        <v>193</v>
      </c>
      <c r="N555" t="s">
        <v>182</v>
      </c>
      <c r="O555" t="s">
        <v>183</v>
      </c>
      <c r="Q555" t="s">
        <v>37</v>
      </c>
      <c r="R555" t="s">
        <v>38</v>
      </c>
      <c r="Y555" t="s">
        <v>44</v>
      </c>
    </row>
    <row r="556" spans="1:25" x14ac:dyDescent="0.25">
      <c r="A556" t="s">
        <v>49</v>
      </c>
      <c r="B556" t="s">
        <v>1654</v>
      </c>
      <c r="C556" t="s">
        <v>67</v>
      </c>
      <c r="D556" t="s">
        <v>1348</v>
      </c>
      <c r="E556" t="s">
        <v>71</v>
      </c>
      <c r="F556" t="s">
        <v>1348</v>
      </c>
      <c r="G556" t="s">
        <v>1348</v>
      </c>
      <c r="H556" t="s">
        <v>1349</v>
      </c>
      <c r="I556">
        <v>1</v>
      </c>
      <c r="J556">
        <v>0</v>
      </c>
      <c r="K556">
        <v>0</v>
      </c>
      <c r="L556">
        <v>18.8</v>
      </c>
      <c r="M556" t="s">
        <v>193</v>
      </c>
      <c r="Q556" t="s">
        <v>861</v>
      </c>
      <c r="R556" t="s">
        <v>238</v>
      </c>
      <c r="Y556" t="s">
        <v>44</v>
      </c>
    </row>
    <row r="557" spans="1:25" x14ac:dyDescent="0.25">
      <c r="A557" t="s">
        <v>49</v>
      </c>
      <c r="B557" t="s">
        <v>1655</v>
      </c>
      <c r="C557" t="s">
        <v>67</v>
      </c>
      <c r="D557" t="s">
        <v>1348</v>
      </c>
      <c r="E557" t="s">
        <v>71</v>
      </c>
      <c r="F557" t="s">
        <v>1348</v>
      </c>
      <c r="G557" t="s">
        <v>1348</v>
      </c>
      <c r="H557" t="s">
        <v>1351</v>
      </c>
      <c r="I557">
        <v>1</v>
      </c>
      <c r="J557">
        <v>0</v>
      </c>
      <c r="K557">
        <v>0</v>
      </c>
      <c r="L557">
        <v>24.6</v>
      </c>
      <c r="M557" t="s">
        <v>1656</v>
      </c>
      <c r="N557" t="s">
        <v>123</v>
      </c>
      <c r="O557" t="s">
        <v>124</v>
      </c>
      <c r="P557">
        <v>90254</v>
      </c>
      <c r="Q557" t="s">
        <v>37</v>
      </c>
      <c r="R557" t="s">
        <v>38</v>
      </c>
      <c r="S557" t="s">
        <v>1657</v>
      </c>
      <c r="V557" t="s">
        <v>1658</v>
      </c>
      <c r="Y557" t="s">
        <v>44</v>
      </c>
    </row>
    <row r="558" spans="1:25" x14ac:dyDescent="0.25">
      <c r="A558" t="s">
        <v>49</v>
      </c>
      <c r="B558" t="s">
        <v>1659</v>
      </c>
      <c r="C558" t="s">
        <v>67</v>
      </c>
      <c r="D558" t="s">
        <v>1348</v>
      </c>
      <c r="E558" t="s">
        <v>71</v>
      </c>
      <c r="F558" t="s">
        <v>1348</v>
      </c>
      <c r="G558" t="s">
        <v>1348</v>
      </c>
      <c r="H558" t="s">
        <v>1351</v>
      </c>
      <c r="I558">
        <v>1</v>
      </c>
      <c r="J558">
        <v>0</v>
      </c>
      <c r="K558">
        <v>0</v>
      </c>
      <c r="L558">
        <v>22.6</v>
      </c>
      <c r="M558" t="s">
        <v>1660</v>
      </c>
      <c r="O558" t="s">
        <v>1661</v>
      </c>
      <c r="P558">
        <v>97210</v>
      </c>
      <c r="Q558" t="s">
        <v>37</v>
      </c>
      <c r="R558" t="s">
        <v>38</v>
      </c>
      <c r="Y558" t="s">
        <v>44</v>
      </c>
    </row>
    <row r="559" spans="1:25" x14ac:dyDescent="0.25">
      <c r="A559" t="s">
        <v>49</v>
      </c>
      <c r="B559" t="s">
        <v>1662</v>
      </c>
      <c r="C559" t="s">
        <v>67</v>
      </c>
      <c r="D559" t="s">
        <v>1348</v>
      </c>
      <c r="E559" t="s">
        <v>71</v>
      </c>
      <c r="F559" t="s">
        <v>1348</v>
      </c>
      <c r="G559" t="s">
        <v>1348</v>
      </c>
      <c r="H559" t="s">
        <v>1351</v>
      </c>
      <c r="I559">
        <v>1</v>
      </c>
      <c r="J559">
        <v>0</v>
      </c>
      <c r="K559">
        <v>0</v>
      </c>
      <c r="L559">
        <v>22</v>
      </c>
      <c r="M559" t="s">
        <v>193</v>
      </c>
      <c r="Q559" t="s">
        <v>451</v>
      </c>
      <c r="R559" t="s">
        <v>383</v>
      </c>
      <c r="Y559" t="s">
        <v>44</v>
      </c>
    </row>
    <row r="560" spans="1:25" x14ac:dyDescent="0.25">
      <c r="A560" t="s">
        <v>26</v>
      </c>
      <c r="B560" t="s">
        <v>1178</v>
      </c>
      <c r="C560" t="s">
        <v>67</v>
      </c>
      <c r="D560" t="s">
        <v>1348</v>
      </c>
      <c r="E560" t="s">
        <v>71</v>
      </c>
      <c r="F560" t="s">
        <v>1348</v>
      </c>
      <c r="G560" t="s">
        <v>1348</v>
      </c>
      <c r="H560" t="s">
        <v>1349</v>
      </c>
      <c r="I560">
        <v>1</v>
      </c>
      <c r="J560">
        <v>0</v>
      </c>
      <c r="K560">
        <v>0</v>
      </c>
      <c r="L560">
        <v>18.7</v>
      </c>
      <c r="M560" t="s">
        <v>1179</v>
      </c>
      <c r="N560" t="s">
        <v>1180</v>
      </c>
      <c r="O560" t="s">
        <v>1181</v>
      </c>
      <c r="P560" t="s">
        <v>1182</v>
      </c>
      <c r="Q560" t="s">
        <v>432</v>
      </c>
      <c r="R560" t="s">
        <v>38</v>
      </c>
      <c r="S560" t="s">
        <v>1183</v>
      </c>
      <c r="T560" t="s">
        <v>1184</v>
      </c>
      <c r="U560" t="s">
        <v>1185</v>
      </c>
      <c r="V560" t="s">
        <v>1186</v>
      </c>
      <c r="W560">
        <v>1986</v>
      </c>
      <c r="X560" t="s">
        <v>1187</v>
      </c>
      <c r="Y560" t="s">
        <v>541</v>
      </c>
    </row>
    <row r="561" spans="1:25" x14ac:dyDescent="0.25">
      <c r="A561" t="s">
        <v>49</v>
      </c>
      <c r="B561" t="s">
        <v>1663</v>
      </c>
      <c r="C561" t="s">
        <v>67</v>
      </c>
      <c r="D561" t="s">
        <v>1348</v>
      </c>
      <c r="E561" t="s">
        <v>71</v>
      </c>
      <c r="F561" t="s">
        <v>1348</v>
      </c>
      <c r="G561" t="s">
        <v>1348</v>
      </c>
      <c r="H561" t="s">
        <v>1351</v>
      </c>
      <c r="I561">
        <v>1</v>
      </c>
      <c r="J561">
        <v>0</v>
      </c>
      <c r="K561">
        <v>0</v>
      </c>
      <c r="L561">
        <v>21.9</v>
      </c>
      <c r="M561" t="s">
        <v>1664</v>
      </c>
      <c r="O561" t="s">
        <v>1665</v>
      </c>
      <c r="P561" t="s">
        <v>1666</v>
      </c>
      <c r="Q561" t="s">
        <v>37</v>
      </c>
      <c r="R561" t="s">
        <v>38</v>
      </c>
      <c r="Y561" t="s">
        <v>44</v>
      </c>
    </row>
    <row r="562" spans="1:25" x14ac:dyDescent="0.25">
      <c r="A562" t="s">
        <v>49</v>
      </c>
      <c r="B562" t="s">
        <v>1667</v>
      </c>
      <c r="C562" t="s">
        <v>67</v>
      </c>
      <c r="D562" t="s">
        <v>1348</v>
      </c>
      <c r="E562" t="s">
        <v>71</v>
      </c>
      <c r="F562" t="s">
        <v>1348</v>
      </c>
      <c r="G562" t="s">
        <v>1348</v>
      </c>
      <c r="H562" t="s">
        <v>1351</v>
      </c>
      <c r="I562">
        <v>1</v>
      </c>
      <c r="J562">
        <v>0</v>
      </c>
      <c r="K562">
        <v>0</v>
      </c>
      <c r="L562">
        <v>23.4</v>
      </c>
      <c r="M562" t="s">
        <v>1668</v>
      </c>
      <c r="N562" t="s">
        <v>123</v>
      </c>
      <c r="O562" t="s">
        <v>124</v>
      </c>
      <c r="P562">
        <v>91367</v>
      </c>
      <c r="Q562" t="s">
        <v>37</v>
      </c>
      <c r="R562" t="s">
        <v>38</v>
      </c>
      <c r="Y562" t="s">
        <v>44</v>
      </c>
    </row>
    <row r="563" spans="1:25" x14ac:dyDescent="0.25">
      <c r="A563" t="s">
        <v>49</v>
      </c>
      <c r="B563" t="s">
        <v>1669</v>
      </c>
      <c r="C563" t="s">
        <v>67</v>
      </c>
      <c r="D563" t="s">
        <v>1348</v>
      </c>
      <c r="E563" t="s">
        <v>71</v>
      </c>
      <c r="F563" t="s">
        <v>1348</v>
      </c>
      <c r="G563" t="s">
        <v>1348</v>
      </c>
      <c r="H563" t="s">
        <v>1351</v>
      </c>
      <c r="I563">
        <v>1</v>
      </c>
      <c r="J563">
        <v>0</v>
      </c>
      <c r="K563">
        <v>0</v>
      </c>
      <c r="L563">
        <v>22.4</v>
      </c>
      <c r="M563" t="s">
        <v>1670</v>
      </c>
      <c r="N563" t="s">
        <v>123</v>
      </c>
      <c r="O563" t="s">
        <v>124</v>
      </c>
      <c r="P563">
        <v>92869</v>
      </c>
      <c r="Q563" t="s">
        <v>37</v>
      </c>
      <c r="R563" t="s">
        <v>38</v>
      </c>
      <c r="Y563" t="s">
        <v>44</v>
      </c>
    </row>
    <row r="564" spans="1:25" x14ac:dyDescent="0.25">
      <c r="A564" t="s">
        <v>49</v>
      </c>
      <c r="B564" t="s">
        <v>1671</v>
      </c>
      <c r="C564" t="s">
        <v>67</v>
      </c>
      <c r="D564" t="s">
        <v>1348</v>
      </c>
      <c r="E564" t="s">
        <v>71</v>
      </c>
      <c r="F564" t="s">
        <v>1348</v>
      </c>
      <c r="G564" t="s">
        <v>1348</v>
      </c>
      <c r="H564" t="s">
        <v>1351</v>
      </c>
      <c r="I564">
        <v>1</v>
      </c>
      <c r="J564">
        <v>0</v>
      </c>
      <c r="K564">
        <v>0</v>
      </c>
      <c r="L564">
        <v>22.2</v>
      </c>
      <c r="M564" t="s">
        <v>1672</v>
      </c>
      <c r="O564" t="s">
        <v>1673</v>
      </c>
      <c r="P564" t="s">
        <v>1674</v>
      </c>
      <c r="Q564" t="s">
        <v>37</v>
      </c>
      <c r="R564" t="s">
        <v>38</v>
      </c>
      <c r="Y564" t="s">
        <v>44</v>
      </c>
    </row>
    <row r="565" spans="1:25" x14ac:dyDescent="0.25">
      <c r="A565" t="s">
        <v>49</v>
      </c>
      <c r="B565" t="s">
        <v>1675</v>
      </c>
      <c r="C565" t="s">
        <v>67</v>
      </c>
      <c r="D565" t="s">
        <v>1348</v>
      </c>
      <c r="E565" t="s">
        <v>71</v>
      </c>
      <c r="F565" t="s">
        <v>1348</v>
      </c>
      <c r="G565" t="s">
        <v>1348</v>
      </c>
      <c r="H565" t="s">
        <v>1349</v>
      </c>
      <c r="I565">
        <v>1</v>
      </c>
      <c r="J565">
        <v>0</v>
      </c>
      <c r="K565">
        <v>0</v>
      </c>
      <c r="L565">
        <v>20.6</v>
      </c>
      <c r="M565" t="s">
        <v>472</v>
      </c>
      <c r="N565" t="s">
        <v>123</v>
      </c>
      <c r="O565" t="s">
        <v>124</v>
      </c>
      <c r="P565" t="s">
        <v>1676</v>
      </c>
      <c r="Q565" t="s">
        <v>37</v>
      </c>
      <c r="R565" t="s">
        <v>38</v>
      </c>
      <c r="Y565" t="s">
        <v>44</v>
      </c>
    </row>
    <row r="566" spans="1:25" x14ac:dyDescent="0.25">
      <c r="A566" t="s">
        <v>49</v>
      </c>
      <c r="B566" t="s">
        <v>1677</v>
      </c>
      <c r="C566" t="s">
        <v>67</v>
      </c>
      <c r="D566" t="s">
        <v>1348</v>
      </c>
      <c r="E566" t="s">
        <v>71</v>
      </c>
      <c r="F566" t="s">
        <v>1348</v>
      </c>
      <c r="G566" t="s">
        <v>1348</v>
      </c>
      <c r="H566" t="s">
        <v>1351</v>
      </c>
      <c r="I566">
        <v>1</v>
      </c>
      <c r="J566">
        <v>0</v>
      </c>
      <c r="K566">
        <v>0</v>
      </c>
      <c r="L566">
        <v>24.4</v>
      </c>
      <c r="M566" t="s">
        <v>193</v>
      </c>
      <c r="Q566" t="s">
        <v>37</v>
      </c>
      <c r="R566" t="s">
        <v>38</v>
      </c>
      <c r="Y566" t="s">
        <v>44</v>
      </c>
    </row>
    <row r="567" spans="1:25" x14ac:dyDescent="0.25">
      <c r="A567" t="s">
        <v>49</v>
      </c>
      <c r="B567" t="s">
        <v>1678</v>
      </c>
      <c r="C567" t="s">
        <v>67</v>
      </c>
      <c r="D567" t="s">
        <v>1348</v>
      </c>
      <c r="E567" t="s">
        <v>71</v>
      </c>
      <c r="F567" t="s">
        <v>1348</v>
      </c>
      <c r="G567" t="s">
        <v>1348</v>
      </c>
      <c r="H567" t="s">
        <v>1351</v>
      </c>
      <c r="I567">
        <v>1</v>
      </c>
      <c r="J567">
        <v>0</v>
      </c>
      <c r="K567">
        <v>0</v>
      </c>
      <c r="L567">
        <v>22.4</v>
      </c>
      <c r="M567" t="s">
        <v>1679</v>
      </c>
      <c r="N567" t="s">
        <v>386</v>
      </c>
      <c r="O567" t="s">
        <v>387</v>
      </c>
      <c r="P567">
        <v>55344</v>
      </c>
      <c r="Q567" t="s">
        <v>37</v>
      </c>
      <c r="R567" t="s">
        <v>38</v>
      </c>
      <c r="V567" t="s">
        <v>1680</v>
      </c>
      <c r="Y567" t="s">
        <v>44</v>
      </c>
    </row>
    <row r="568" spans="1:25" x14ac:dyDescent="0.25">
      <c r="A568" t="s">
        <v>49</v>
      </c>
      <c r="B568" t="s">
        <v>1681</v>
      </c>
      <c r="C568" t="s">
        <v>67</v>
      </c>
      <c r="D568" t="s">
        <v>1348</v>
      </c>
      <c r="E568" t="s">
        <v>71</v>
      </c>
      <c r="F568" t="s">
        <v>1348</v>
      </c>
      <c r="G568" t="s">
        <v>1348</v>
      </c>
      <c r="H568" t="s">
        <v>1351</v>
      </c>
      <c r="I568">
        <v>1</v>
      </c>
      <c r="J568">
        <v>0</v>
      </c>
      <c r="K568">
        <v>0</v>
      </c>
      <c r="L568">
        <v>23.3</v>
      </c>
      <c r="M568" t="s">
        <v>1660</v>
      </c>
      <c r="N568" t="s">
        <v>1682</v>
      </c>
      <c r="O568" t="s">
        <v>1683</v>
      </c>
      <c r="P568">
        <v>97204</v>
      </c>
      <c r="Q568" t="s">
        <v>37</v>
      </c>
      <c r="R568" t="s">
        <v>38</v>
      </c>
      <c r="Y568" t="s">
        <v>44</v>
      </c>
    </row>
    <row r="569" spans="1:25" x14ac:dyDescent="0.25">
      <c r="A569" t="s">
        <v>49</v>
      </c>
      <c r="B569" t="s">
        <v>1684</v>
      </c>
      <c r="C569" t="s">
        <v>67</v>
      </c>
      <c r="D569" t="s">
        <v>1348</v>
      </c>
      <c r="E569" t="s">
        <v>71</v>
      </c>
      <c r="F569" t="s">
        <v>1348</v>
      </c>
      <c r="G569" t="s">
        <v>1348</v>
      </c>
      <c r="H569" t="s">
        <v>1349</v>
      </c>
      <c r="I569">
        <v>1</v>
      </c>
      <c r="J569">
        <v>0</v>
      </c>
      <c r="K569">
        <v>0</v>
      </c>
      <c r="L569">
        <v>19.5</v>
      </c>
      <c r="M569" t="s">
        <v>261</v>
      </c>
      <c r="N569" t="s">
        <v>182</v>
      </c>
      <c r="O569" t="s">
        <v>183</v>
      </c>
      <c r="P569" t="s">
        <v>1685</v>
      </c>
      <c r="Q569" t="s">
        <v>37</v>
      </c>
      <c r="R569" t="s">
        <v>38</v>
      </c>
      <c r="Y569" t="s">
        <v>44</v>
      </c>
    </row>
    <row r="570" spans="1:25" x14ac:dyDescent="0.25">
      <c r="A570" t="s">
        <v>65</v>
      </c>
      <c r="B570" t="s">
        <v>1206</v>
      </c>
      <c r="C570" t="s">
        <v>67</v>
      </c>
      <c r="D570" t="s">
        <v>1348</v>
      </c>
      <c r="E570" t="s">
        <v>1519</v>
      </c>
      <c r="F570" t="s">
        <v>1348</v>
      </c>
      <c r="G570" t="s">
        <v>1520</v>
      </c>
      <c r="I570">
        <v>1</v>
      </c>
      <c r="J570" t="s">
        <v>71</v>
      </c>
      <c r="K570" t="s">
        <v>71</v>
      </c>
      <c r="L570">
        <v>0</v>
      </c>
      <c r="M570" t="s">
        <v>1207</v>
      </c>
      <c r="P570">
        <v>10785</v>
      </c>
      <c r="Q570" t="s">
        <v>1208</v>
      </c>
      <c r="R570" t="s">
        <v>358</v>
      </c>
      <c r="S570" t="s">
        <v>1209</v>
      </c>
      <c r="T570">
        <v>-8528</v>
      </c>
      <c r="U570" t="s">
        <v>1210</v>
      </c>
      <c r="V570" t="s">
        <v>1211</v>
      </c>
      <c r="X570" t="s">
        <v>78</v>
      </c>
      <c r="Y570" t="s">
        <v>44</v>
      </c>
    </row>
    <row r="571" spans="1:25" x14ac:dyDescent="0.25">
      <c r="A571" t="s">
        <v>49</v>
      </c>
      <c r="B571" t="s">
        <v>1686</v>
      </c>
      <c r="C571" t="s">
        <v>67</v>
      </c>
      <c r="D571" t="s">
        <v>1348</v>
      </c>
      <c r="E571" t="s">
        <v>71</v>
      </c>
      <c r="F571" t="s">
        <v>1348</v>
      </c>
      <c r="G571" t="s">
        <v>1348</v>
      </c>
      <c r="H571" t="s">
        <v>1351</v>
      </c>
      <c r="I571">
        <v>1</v>
      </c>
      <c r="J571">
        <v>0</v>
      </c>
      <c r="K571">
        <v>0</v>
      </c>
      <c r="L571">
        <v>24.5</v>
      </c>
      <c r="M571" t="s">
        <v>1687</v>
      </c>
      <c r="N571" t="s">
        <v>35</v>
      </c>
      <c r="O571" t="s">
        <v>36</v>
      </c>
      <c r="P571" t="s">
        <v>1688</v>
      </c>
      <c r="Q571" t="s">
        <v>37</v>
      </c>
      <c r="R571" t="s">
        <v>38</v>
      </c>
      <c r="Y571" t="s">
        <v>44</v>
      </c>
    </row>
    <row r="572" spans="1:25" x14ac:dyDescent="0.25">
      <c r="A572" t="s">
        <v>49</v>
      </c>
      <c r="B572" t="s">
        <v>1689</v>
      </c>
      <c r="C572" t="s">
        <v>67</v>
      </c>
      <c r="D572" t="s">
        <v>1348</v>
      </c>
      <c r="E572" t="s">
        <v>71</v>
      </c>
      <c r="F572" t="s">
        <v>1348</v>
      </c>
      <c r="G572" t="s">
        <v>1348</v>
      </c>
      <c r="H572" t="s">
        <v>1349</v>
      </c>
      <c r="I572">
        <v>1</v>
      </c>
      <c r="J572">
        <v>0</v>
      </c>
      <c r="K572">
        <v>0</v>
      </c>
      <c r="L572">
        <v>21.3</v>
      </c>
      <c r="M572" t="s">
        <v>476</v>
      </c>
      <c r="N572" t="s">
        <v>35</v>
      </c>
      <c r="O572" t="s">
        <v>36</v>
      </c>
      <c r="P572" t="s">
        <v>1690</v>
      </c>
      <c r="Q572" t="s">
        <v>37</v>
      </c>
      <c r="R572" t="s">
        <v>38</v>
      </c>
      <c r="Y572" t="s">
        <v>44</v>
      </c>
    </row>
    <row r="573" spans="1:25" x14ac:dyDescent="0.25">
      <c r="A573" t="s">
        <v>49</v>
      </c>
      <c r="B573" t="s">
        <v>1691</v>
      </c>
      <c r="C573" t="s">
        <v>67</v>
      </c>
      <c r="D573" t="s">
        <v>1348</v>
      </c>
      <c r="E573" t="s">
        <v>71</v>
      </c>
      <c r="F573" t="s">
        <v>1348</v>
      </c>
      <c r="G573" t="s">
        <v>1348</v>
      </c>
      <c r="H573" t="s">
        <v>1349</v>
      </c>
      <c r="I573">
        <v>1</v>
      </c>
      <c r="J573">
        <v>0</v>
      </c>
      <c r="K573">
        <v>0</v>
      </c>
      <c r="L573">
        <v>20.3</v>
      </c>
      <c r="M573" t="s">
        <v>1053</v>
      </c>
      <c r="N573" t="s">
        <v>395</v>
      </c>
      <c r="O573" t="s">
        <v>396</v>
      </c>
      <c r="P573">
        <v>507</v>
      </c>
      <c r="Q573" t="s">
        <v>37</v>
      </c>
      <c r="R573" t="s">
        <v>38</v>
      </c>
      <c r="Y573" t="s">
        <v>44</v>
      </c>
    </row>
    <row r="574" spans="1:25" x14ac:dyDescent="0.25">
      <c r="A574" t="s">
        <v>49</v>
      </c>
      <c r="B574" t="s">
        <v>1692</v>
      </c>
      <c r="C574" t="s">
        <v>67</v>
      </c>
      <c r="D574" t="s">
        <v>1348</v>
      </c>
      <c r="E574" t="s">
        <v>71</v>
      </c>
      <c r="F574" t="s">
        <v>1348</v>
      </c>
      <c r="G574" t="s">
        <v>1348</v>
      </c>
      <c r="H574" t="s">
        <v>1349</v>
      </c>
      <c r="I574">
        <v>1</v>
      </c>
      <c r="J574">
        <v>0</v>
      </c>
      <c r="K574">
        <v>0</v>
      </c>
      <c r="L574">
        <v>21.1</v>
      </c>
      <c r="M574" t="s">
        <v>1296</v>
      </c>
      <c r="N574" t="s">
        <v>80</v>
      </c>
      <c r="O574" t="s">
        <v>413</v>
      </c>
      <c r="P574" t="s">
        <v>1693</v>
      </c>
      <c r="Q574" t="s">
        <v>37</v>
      </c>
      <c r="R574" t="s">
        <v>38</v>
      </c>
      <c r="S574" t="s">
        <v>1694</v>
      </c>
      <c r="Y574" t="s">
        <v>44</v>
      </c>
    </row>
    <row r="575" spans="1:25" x14ac:dyDescent="0.25">
      <c r="A575" t="s">
        <v>49</v>
      </c>
      <c r="B575" t="s">
        <v>1695</v>
      </c>
      <c r="C575" t="s">
        <v>67</v>
      </c>
      <c r="D575" t="s">
        <v>1348</v>
      </c>
      <c r="E575" t="s">
        <v>71</v>
      </c>
      <c r="F575" t="s">
        <v>1348</v>
      </c>
      <c r="G575" t="s">
        <v>1348</v>
      </c>
      <c r="H575" t="s">
        <v>1349</v>
      </c>
      <c r="I575">
        <v>1</v>
      </c>
      <c r="J575">
        <v>0</v>
      </c>
      <c r="K575">
        <v>0</v>
      </c>
      <c r="L575">
        <v>19.399999999999999</v>
      </c>
      <c r="M575" t="s">
        <v>1696</v>
      </c>
      <c r="P575">
        <v>636016</v>
      </c>
      <c r="Q575" t="s">
        <v>237</v>
      </c>
      <c r="R575" t="s">
        <v>238</v>
      </c>
      <c r="Y575" t="s">
        <v>44</v>
      </c>
    </row>
    <row r="576" spans="1:25" x14ac:dyDescent="0.25">
      <c r="A576" t="s">
        <v>26</v>
      </c>
      <c r="B576" t="s">
        <v>1255</v>
      </c>
      <c r="C576" t="s">
        <v>67</v>
      </c>
      <c r="D576" t="s">
        <v>1348</v>
      </c>
      <c r="E576" t="s">
        <v>71</v>
      </c>
      <c r="F576" t="s">
        <v>1348</v>
      </c>
      <c r="G576" t="s">
        <v>1348</v>
      </c>
      <c r="H576" t="s">
        <v>1349</v>
      </c>
      <c r="I576">
        <v>2</v>
      </c>
      <c r="J576">
        <v>0</v>
      </c>
      <c r="K576">
        <v>0</v>
      </c>
      <c r="L576">
        <v>20.6</v>
      </c>
      <c r="M576" t="s">
        <v>967</v>
      </c>
      <c r="N576" t="s">
        <v>123</v>
      </c>
      <c r="O576" t="s">
        <v>124</v>
      </c>
      <c r="P576">
        <v>91406</v>
      </c>
      <c r="Q576" t="s">
        <v>37</v>
      </c>
      <c r="R576" t="s">
        <v>38</v>
      </c>
      <c r="S576" t="s">
        <v>1256</v>
      </c>
      <c r="U576" t="s">
        <v>1257</v>
      </c>
      <c r="V576" t="s">
        <v>1258</v>
      </c>
      <c r="W576">
        <v>1979</v>
      </c>
      <c r="X576" t="s">
        <v>443</v>
      </c>
      <c r="Y576" t="s">
        <v>44</v>
      </c>
    </row>
    <row r="577" spans="1:25" x14ac:dyDescent="0.25">
      <c r="A577" t="s">
        <v>49</v>
      </c>
      <c r="B577" t="s">
        <v>1265</v>
      </c>
      <c r="C577" t="s">
        <v>67</v>
      </c>
      <c r="D577" t="s">
        <v>1348</v>
      </c>
      <c r="E577" t="s">
        <v>71</v>
      </c>
      <c r="F577" t="s">
        <v>1348</v>
      </c>
      <c r="G577" t="s">
        <v>1348</v>
      </c>
      <c r="H577" t="s">
        <v>1349</v>
      </c>
      <c r="I577">
        <v>1</v>
      </c>
      <c r="J577">
        <v>0</v>
      </c>
      <c r="K577">
        <v>0</v>
      </c>
      <c r="L577">
        <v>21.4</v>
      </c>
      <c r="M577" t="s">
        <v>741</v>
      </c>
      <c r="N577" t="s">
        <v>128</v>
      </c>
      <c r="O577" t="s">
        <v>129</v>
      </c>
      <c r="P577" t="s">
        <v>1266</v>
      </c>
      <c r="Q577" t="s">
        <v>37</v>
      </c>
      <c r="R577" t="s">
        <v>38</v>
      </c>
      <c r="S577" t="s">
        <v>1267</v>
      </c>
      <c r="V577" t="s">
        <v>1268</v>
      </c>
      <c r="Y577" t="s">
        <v>44</v>
      </c>
    </row>
    <row r="578" spans="1:25" x14ac:dyDescent="0.25">
      <c r="A578" t="s">
        <v>65</v>
      </c>
      <c r="B578" t="s">
        <v>1269</v>
      </c>
      <c r="C578" t="s">
        <v>67</v>
      </c>
      <c r="D578" t="s">
        <v>1348</v>
      </c>
      <c r="E578" t="s">
        <v>1519</v>
      </c>
      <c r="F578" t="s">
        <v>1348</v>
      </c>
      <c r="G578" t="s">
        <v>1520</v>
      </c>
      <c r="I578">
        <v>1</v>
      </c>
      <c r="J578" t="s">
        <v>71</v>
      </c>
      <c r="K578" t="s">
        <v>71</v>
      </c>
      <c r="L578">
        <v>0</v>
      </c>
      <c r="M578" t="s">
        <v>1270</v>
      </c>
      <c r="P578">
        <v>6580</v>
      </c>
      <c r="Q578" t="s">
        <v>1271</v>
      </c>
      <c r="R578" t="s">
        <v>439</v>
      </c>
      <c r="S578" t="s">
        <v>1272</v>
      </c>
      <c r="T578">
        <v>-2849</v>
      </c>
      <c r="U578" t="s">
        <v>1273</v>
      </c>
      <c r="V578" t="s">
        <v>1274</v>
      </c>
      <c r="W578">
        <v>1911</v>
      </c>
      <c r="X578" t="s">
        <v>78</v>
      </c>
      <c r="Y578" t="s">
        <v>44</v>
      </c>
    </row>
    <row r="579" spans="1:25" x14ac:dyDescent="0.25">
      <c r="A579" t="s">
        <v>49</v>
      </c>
      <c r="B579" t="s">
        <v>1697</v>
      </c>
      <c r="C579" t="s">
        <v>67</v>
      </c>
      <c r="D579" t="s">
        <v>1348</v>
      </c>
      <c r="E579" t="s">
        <v>71</v>
      </c>
      <c r="F579" t="s">
        <v>1348</v>
      </c>
      <c r="G579" t="s">
        <v>1348</v>
      </c>
      <c r="H579" t="s">
        <v>1349</v>
      </c>
      <c r="I579">
        <v>1</v>
      </c>
      <c r="J579">
        <v>0</v>
      </c>
      <c r="K579">
        <v>0</v>
      </c>
      <c r="L579">
        <v>21.2</v>
      </c>
      <c r="M579" t="s">
        <v>345</v>
      </c>
      <c r="O579" t="s">
        <v>1279</v>
      </c>
      <c r="P579" t="s">
        <v>346</v>
      </c>
      <c r="Q579" t="s">
        <v>37</v>
      </c>
      <c r="R579" t="s">
        <v>38</v>
      </c>
      <c r="U579" t="s">
        <v>347</v>
      </c>
      <c r="V579" t="s">
        <v>348</v>
      </c>
      <c r="Y579" t="s">
        <v>44</v>
      </c>
    </row>
    <row r="580" spans="1:25" x14ac:dyDescent="0.25">
      <c r="A580" t="s">
        <v>49</v>
      </c>
      <c r="B580" t="s">
        <v>1698</v>
      </c>
      <c r="C580" t="s">
        <v>67</v>
      </c>
      <c r="D580" t="s">
        <v>1348</v>
      </c>
      <c r="E580" t="s">
        <v>71</v>
      </c>
      <c r="F580" t="s">
        <v>1348</v>
      </c>
      <c r="G580" t="s">
        <v>1348</v>
      </c>
      <c r="H580" t="s">
        <v>1351</v>
      </c>
      <c r="I580">
        <v>1</v>
      </c>
      <c r="J580">
        <v>0</v>
      </c>
      <c r="K580">
        <v>0</v>
      </c>
      <c r="L580">
        <v>22.8</v>
      </c>
      <c r="M580" t="s">
        <v>197</v>
      </c>
      <c r="N580" t="s">
        <v>182</v>
      </c>
      <c r="O580" t="s">
        <v>183</v>
      </c>
      <c r="P580">
        <v>10018</v>
      </c>
      <c r="Q580" t="s">
        <v>37</v>
      </c>
      <c r="R580" t="s">
        <v>38</v>
      </c>
      <c r="Y580" t="s">
        <v>44</v>
      </c>
    </row>
    <row r="581" spans="1:25" x14ac:dyDescent="0.25">
      <c r="A581" t="s">
        <v>49</v>
      </c>
      <c r="B581" t="s">
        <v>1699</v>
      </c>
      <c r="C581" t="s">
        <v>67</v>
      </c>
      <c r="D581" t="s">
        <v>1348</v>
      </c>
      <c r="E581" t="s">
        <v>71</v>
      </c>
      <c r="F581" t="s">
        <v>1348</v>
      </c>
      <c r="G581" t="s">
        <v>1348</v>
      </c>
      <c r="H581" t="s">
        <v>1349</v>
      </c>
      <c r="I581">
        <v>1</v>
      </c>
      <c r="J581">
        <v>0</v>
      </c>
      <c r="K581">
        <v>0</v>
      </c>
      <c r="L581">
        <v>19.2</v>
      </c>
      <c r="M581" t="s">
        <v>193</v>
      </c>
      <c r="Q581" t="s">
        <v>990</v>
      </c>
      <c r="R581" t="s">
        <v>383</v>
      </c>
      <c r="Y581" t="s">
        <v>44</v>
      </c>
    </row>
    <row r="582" spans="1:25" x14ac:dyDescent="0.25">
      <c r="A582" t="s">
        <v>49</v>
      </c>
      <c r="B582" t="s">
        <v>1700</v>
      </c>
      <c r="C582" t="s">
        <v>67</v>
      </c>
      <c r="D582" t="s">
        <v>1348</v>
      </c>
      <c r="E582" t="s">
        <v>71</v>
      </c>
      <c r="F582" t="s">
        <v>1348</v>
      </c>
      <c r="G582" t="s">
        <v>1348</v>
      </c>
      <c r="H582" t="s">
        <v>1349</v>
      </c>
      <c r="I582">
        <v>1</v>
      </c>
      <c r="J582">
        <v>0</v>
      </c>
      <c r="K582">
        <v>0</v>
      </c>
      <c r="L582">
        <v>19.7</v>
      </c>
      <c r="M582" t="s">
        <v>1428</v>
      </c>
      <c r="O582" t="s">
        <v>1701</v>
      </c>
      <c r="P582">
        <v>38676</v>
      </c>
      <c r="Q582" t="s">
        <v>37</v>
      </c>
      <c r="R582" t="s">
        <v>38</v>
      </c>
      <c r="Y582" t="s">
        <v>44</v>
      </c>
    </row>
    <row r="583" spans="1:25" x14ac:dyDescent="0.25">
      <c r="A583" t="s">
        <v>49</v>
      </c>
      <c r="B583" t="s">
        <v>1702</v>
      </c>
      <c r="C583" t="s">
        <v>67</v>
      </c>
      <c r="D583" t="s">
        <v>1348</v>
      </c>
      <c r="E583" t="s">
        <v>71</v>
      </c>
      <c r="F583" t="s">
        <v>1348</v>
      </c>
      <c r="G583" t="s">
        <v>1348</v>
      </c>
      <c r="H583" t="s">
        <v>1351</v>
      </c>
      <c r="I583">
        <v>1</v>
      </c>
      <c r="J583">
        <v>0</v>
      </c>
      <c r="K583">
        <v>0</v>
      </c>
      <c r="L583">
        <v>24.4</v>
      </c>
      <c r="M583" t="s">
        <v>193</v>
      </c>
      <c r="O583" t="s">
        <v>866</v>
      </c>
      <c r="Q583" t="s">
        <v>37</v>
      </c>
      <c r="R583" t="s">
        <v>38</v>
      </c>
      <c r="Y583" t="s">
        <v>44</v>
      </c>
    </row>
    <row r="584" spans="1:25" x14ac:dyDescent="0.25">
      <c r="A584" t="s">
        <v>49</v>
      </c>
      <c r="B584" t="s">
        <v>1703</v>
      </c>
      <c r="C584" t="s">
        <v>67</v>
      </c>
      <c r="D584" t="s">
        <v>1348</v>
      </c>
      <c r="E584" t="s">
        <v>71</v>
      </c>
      <c r="F584" t="s">
        <v>1348</v>
      </c>
      <c r="G584" t="s">
        <v>1348</v>
      </c>
      <c r="H584" t="s">
        <v>1349</v>
      </c>
      <c r="I584">
        <v>1</v>
      </c>
      <c r="J584">
        <v>0</v>
      </c>
      <c r="K584">
        <v>0</v>
      </c>
      <c r="L584">
        <v>21</v>
      </c>
      <c r="M584" t="s">
        <v>1397</v>
      </c>
      <c r="N584" t="s">
        <v>386</v>
      </c>
      <c r="O584" t="s">
        <v>387</v>
      </c>
      <c r="P584">
        <v>55402</v>
      </c>
      <c r="Q584" t="s">
        <v>37</v>
      </c>
      <c r="R584" t="s">
        <v>38</v>
      </c>
      <c r="Y584" t="s">
        <v>44</v>
      </c>
    </row>
    <row r="585" spans="1:25" x14ac:dyDescent="0.25">
      <c r="A585" t="s">
        <v>49</v>
      </c>
      <c r="B585" t="s">
        <v>1704</v>
      </c>
      <c r="C585" t="s">
        <v>67</v>
      </c>
      <c r="D585" t="s">
        <v>1348</v>
      </c>
      <c r="E585" t="s">
        <v>71</v>
      </c>
      <c r="F585" t="s">
        <v>1348</v>
      </c>
      <c r="G585" t="s">
        <v>1348</v>
      </c>
      <c r="H585" t="s">
        <v>1349</v>
      </c>
      <c r="I585">
        <v>1</v>
      </c>
      <c r="J585">
        <v>0</v>
      </c>
      <c r="K585">
        <v>0</v>
      </c>
      <c r="L585">
        <v>20</v>
      </c>
      <c r="M585" t="s">
        <v>1446</v>
      </c>
      <c r="N585" t="s">
        <v>35</v>
      </c>
      <c r="O585" t="s">
        <v>36</v>
      </c>
      <c r="P585">
        <v>33406</v>
      </c>
      <c r="Q585" t="s">
        <v>37</v>
      </c>
      <c r="R585" t="s">
        <v>38</v>
      </c>
      <c r="Y585" t="s">
        <v>44</v>
      </c>
    </row>
    <row r="586" spans="1:25" x14ac:dyDescent="0.25">
      <c r="A586" t="s">
        <v>49</v>
      </c>
      <c r="B586" t="s">
        <v>1705</v>
      </c>
      <c r="C586" t="s">
        <v>67</v>
      </c>
      <c r="D586" t="s">
        <v>1348</v>
      </c>
      <c r="E586" t="s">
        <v>71</v>
      </c>
      <c r="F586" t="s">
        <v>1348</v>
      </c>
      <c r="G586" t="s">
        <v>1348</v>
      </c>
      <c r="H586" t="s">
        <v>1351</v>
      </c>
      <c r="I586">
        <v>1</v>
      </c>
      <c r="J586">
        <v>0</v>
      </c>
      <c r="K586">
        <v>0</v>
      </c>
      <c r="L586">
        <v>23.7</v>
      </c>
      <c r="M586" t="s">
        <v>795</v>
      </c>
      <c r="O586" t="s">
        <v>521</v>
      </c>
      <c r="P586" t="s">
        <v>1706</v>
      </c>
      <c r="Q586" t="s">
        <v>37</v>
      </c>
      <c r="R586" t="s">
        <v>38</v>
      </c>
      <c r="Y586" t="s">
        <v>44</v>
      </c>
    </row>
    <row r="587" spans="1:25" x14ac:dyDescent="0.25">
      <c r="A587" t="s">
        <v>49</v>
      </c>
      <c r="B587" t="s">
        <v>1707</v>
      </c>
      <c r="C587" t="s">
        <v>67</v>
      </c>
      <c r="D587" t="s">
        <v>1348</v>
      </c>
      <c r="E587" t="s">
        <v>71</v>
      </c>
      <c r="F587" t="s">
        <v>1348</v>
      </c>
      <c r="G587" t="s">
        <v>1348</v>
      </c>
      <c r="H587" t="s">
        <v>1351</v>
      </c>
      <c r="I587">
        <v>1</v>
      </c>
      <c r="J587">
        <v>0</v>
      </c>
      <c r="K587">
        <v>0</v>
      </c>
      <c r="L587">
        <v>23.8</v>
      </c>
      <c r="M587" t="s">
        <v>1708</v>
      </c>
      <c r="N587" t="s">
        <v>128</v>
      </c>
      <c r="O587" t="s">
        <v>129</v>
      </c>
      <c r="P587" t="s">
        <v>1709</v>
      </c>
      <c r="Q587" t="s">
        <v>37</v>
      </c>
      <c r="R587" t="s">
        <v>38</v>
      </c>
      <c r="S587" t="s">
        <v>1710</v>
      </c>
      <c r="Y587" t="s">
        <v>44</v>
      </c>
    </row>
    <row r="588" spans="1:25" x14ac:dyDescent="0.25">
      <c r="A588" t="s">
        <v>65</v>
      </c>
      <c r="B588" t="s">
        <v>1711</v>
      </c>
      <c r="C588" t="s">
        <v>67</v>
      </c>
      <c r="D588" t="s">
        <v>1712</v>
      </c>
      <c r="E588" t="s">
        <v>71</v>
      </c>
      <c r="F588" t="s">
        <v>1712</v>
      </c>
      <c r="G588" t="s">
        <v>1712</v>
      </c>
      <c r="I588">
        <v>1</v>
      </c>
      <c r="J588" t="s">
        <v>71</v>
      </c>
      <c r="K588" t="s">
        <v>71</v>
      </c>
      <c r="L588">
        <v>0</v>
      </c>
      <c r="M588" t="s">
        <v>1713</v>
      </c>
      <c r="P588">
        <v>15561</v>
      </c>
      <c r="Q588" t="s">
        <v>1714</v>
      </c>
      <c r="R588" t="s">
        <v>358</v>
      </c>
      <c r="S588">
        <v>-4238</v>
      </c>
      <c r="T588">
        <v>-9061</v>
      </c>
      <c r="U588" t="s">
        <v>1715</v>
      </c>
      <c r="V588" t="s">
        <v>1716</v>
      </c>
      <c r="W588">
        <v>1912</v>
      </c>
      <c r="X588" t="s">
        <v>78</v>
      </c>
      <c r="Y588" t="s">
        <v>44</v>
      </c>
    </row>
    <row r="589" spans="1:25" x14ac:dyDescent="0.25">
      <c r="A589" t="s">
        <v>65</v>
      </c>
      <c r="B589" t="s">
        <v>1717</v>
      </c>
      <c r="C589" t="s">
        <v>67</v>
      </c>
      <c r="D589" t="s">
        <v>1712</v>
      </c>
      <c r="E589" t="s">
        <v>1718</v>
      </c>
      <c r="F589" t="s">
        <v>1712</v>
      </c>
      <c r="G589" t="s">
        <v>1719</v>
      </c>
      <c r="I589">
        <v>3</v>
      </c>
      <c r="J589" t="s">
        <v>71</v>
      </c>
      <c r="K589" t="s">
        <v>71</v>
      </c>
      <c r="L589">
        <v>0</v>
      </c>
      <c r="M589" t="s">
        <v>1720</v>
      </c>
      <c r="Q589" t="s">
        <v>1216</v>
      </c>
      <c r="R589" t="s">
        <v>439</v>
      </c>
      <c r="S589" t="s">
        <v>1721</v>
      </c>
      <c r="T589">
        <v>-4128</v>
      </c>
      <c r="U589" t="s">
        <v>1722</v>
      </c>
      <c r="V589" t="s">
        <v>1723</v>
      </c>
      <c r="W589">
        <v>1948</v>
      </c>
      <c r="X589" t="s">
        <v>78</v>
      </c>
      <c r="Y589" t="s">
        <v>44</v>
      </c>
    </row>
    <row r="590" spans="1:25" x14ac:dyDescent="0.25">
      <c r="A590" t="s">
        <v>65</v>
      </c>
      <c r="B590" t="s">
        <v>1617</v>
      </c>
      <c r="C590" t="s">
        <v>67</v>
      </c>
      <c r="D590" t="s">
        <v>1712</v>
      </c>
      <c r="E590" t="s">
        <v>71</v>
      </c>
      <c r="F590" t="s">
        <v>1712</v>
      </c>
      <c r="G590" t="s">
        <v>1712</v>
      </c>
      <c r="I590">
        <v>1</v>
      </c>
      <c r="J590" t="s">
        <v>71</v>
      </c>
      <c r="K590" t="s">
        <v>71</v>
      </c>
      <c r="L590">
        <v>0</v>
      </c>
      <c r="M590" t="s">
        <v>209</v>
      </c>
      <c r="Q590" t="s">
        <v>210</v>
      </c>
      <c r="R590" t="s">
        <v>211</v>
      </c>
      <c r="S590" t="s">
        <v>1618</v>
      </c>
      <c r="U590" t="s">
        <v>1619</v>
      </c>
      <c r="V590" t="s">
        <v>1620</v>
      </c>
      <c r="W590">
        <v>1964</v>
      </c>
      <c r="X590" t="s">
        <v>78</v>
      </c>
      <c r="Y590" t="s">
        <v>44</v>
      </c>
    </row>
    <row r="591" spans="1:25" x14ac:dyDescent="0.25">
      <c r="A591" t="s">
        <v>65</v>
      </c>
      <c r="B591" t="s">
        <v>1717</v>
      </c>
      <c r="C591" t="s">
        <v>67</v>
      </c>
      <c r="D591" t="s">
        <v>1724</v>
      </c>
      <c r="E591" t="s">
        <v>1725</v>
      </c>
      <c r="F591" t="s">
        <v>1724</v>
      </c>
      <c r="G591" t="s">
        <v>1726</v>
      </c>
      <c r="I591">
        <v>1</v>
      </c>
      <c r="J591" t="s">
        <v>71</v>
      </c>
      <c r="K591" t="s">
        <v>71</v>
      </c>
      <c r="L591">
        <v>0</v>
      </c>
      <c r="M591" t="s">
        <v>1720</v>
      </c>
      <c r="Q591" t="s">
        <v>1216</v>
      </c>
      <c r="R591" t="s">
        <v>439</v>
      </c>
      <c r="S591" t="s">
        <v>1721</v>
      </c>
      <c r="T591">
        <v>-4128</v>
      </c>
      <c r="U591" t="s">
        <v>1722</v>
      </c>
      <c r="V591" t="s">
        <v>1723</v>
      </c>
      <c r="W591">
        <v>1948</v>
      </c>
      <c r="X591" t="s">
        <v>78</v>
      </c>
      <c r="Y591" t="s">
        <v>44</v>
      </c>
    </row>
    <row r="592" spans="1:25" x14ac:dyDescent="0.25">
      <c r="A592" t="s">
        <v>65</v>
      </c>
      <c r="B592" t="s">
        <v>1717</v>
      </c>
      <c r="C592" t="s">
        <v>67</v>
      </c>
      <c r="D592" t="s">
        <v>1724</v>
      </c>
      <c r="E592" t="s">
        <v>1727</v>
      </c>
      <c r="F592" t="s">
        <v>1724</v>
      </c>
      <c r="G592" t="s">
        <v>1728</v>
      </c>
      <c r="I592">
        <v>2</v>
      </c>
      <c r="J592" t="s">
        <v>71</v>
      </c>
      <c r="K592" t="s">
        <v>71</v>
      </c>
      <c r="L592">
        <v>0</v>
      </c>
      <c r="M592" t="s">
        <v>1720</v>
      </c>
      <c r="Q592" t="s">
        <v>1216</v>
      </c>
      <c r="R592" t="s">
        <v>439</v>
      </c>
      <c r="S592" t="s">
        <v>1721</v>
      </c>
      <c r="T592">
        <v>-4128</v>
      </c>
      <c r="U592" t="s">
        <v>1722</v>
      </c>
      <c r="V592" t="s">
        <v>1723</v>
      </c>
      <c r="W592">
        <v>1948</v>
      </c>
      <c r="X592" t="s">
        <v>78</v>
      </c>
      <c r="Y592" t="s">
        <v>44</v>
      </c>
    </row>
    <row r="593" spans="1:25" x14ac:dyDescent="0.25">
      <c r="A593" t="s">
        <v>65</v>
      </c>
      <c r="B593" t="s">
        <v>1729</v>
      </c>
      <c r="C593" t="s">
        <v>67</v>
      </c>
      <c r="D593" t="s">
        <v>1724</v>
      </c>
      <c r="E593" t="s">
        <v>1727</v>
      </c>
      <c r="F593" t="s">
        <v>1724</v>
      </c>
      <c r="G593" t="s">
        <v>1728</v>
      </c>
      <c r="I593">
        <v>2</v>
      </c>
      <c r="J593" t="s">
        <v>71</v>
      </c>
      <c r="K593" t="s">
        <v>71</v>
      </c>
      <c r="L593">
        <v>0</v>
      </c>
      <c r="M593" t="s">
        <v>1730</v>
      </c>
      <c r="P593">
        <v>185</v>
      </c>
      <c r="Q593" t="s">
        <v>1731</v>
      </c>
      <c r="R593" t="s">
        <v>358</v>
      </c>
      <c r="S593" t="s">
        <v>1732</v>
      </c>
      <c r="T593" t="s">
        <v>1733</v>
      </c>
      <c r="U593" t="s">
        <v>1734</v>
      </c>
      <c r="V593" t="s">
        <v>1735</v>
      </c>
      <c r="W593">
        <v>1923</v>
      </c>
      <c r="X593" t="s">
        <v>78</v>
      </c>
      <c r="Y593" t="s">
        <v>44</v>
      </c>
    </row>
    <row r="594" spans="1:25" x14ac:dyDescent="0.25">
      <c r="A594" t="s">
        <v>65</v>
      </c>
      <c r="B594" t="s">
        <v>1528</v>
      </c>
      <c r="C594" t="s">
        <v>67</v>
      </c>
      <c r="D594" t="s">
        <v>1724</v>
      </c>
      <c r="E594" t="s">
        <v>1736</v>
      </c>
      <c r="F594" t="s">
        <v>1724</v>
      </c>
      <c r="G594" t="s">
        <v>1737</v>
      </c>
      <c r="I594">
        <v>2</v>
      </c>
      <c r="J594" t="s">
        <v>71</v>
      </c>
      <c r="K594" t="s">
        <v>71</v>
      </c>
      <c r="L594">
        <v>0</v>
      </c>
      <c r="M594" t="s">
        <v>814</v>
      </c>
      <c r="P594" t="s">
        <v>1529</v>
      </c>
      <c r="Q594" t="s">
        <v>816</v>
      </c>
      <c r="R594" t="s">
        <v>238</v>
      </c>
      <c r="S594" t="s">
        <v>1530</v>
      </c>
      <c r="T594" t="s">
        <v>1531</v>
      </c>
      <c r="V594" t="s">
        <v>1532</v>
      </c>
      <c r="W594">
        <v>1948</v>
      </c>
      <c r="X594" t="s">
        <v>108</v>
      </c>
      <c r="Y594" t="s">
        <v>44</v>
      </c>
    </row>
    <row r="595" spans="1:25" x14ac:dyDescent="0.25">
      <c r="A595" t="s">
        <v>65</v>
      </c>
      <c r="B595" t="s">
        <v>1738</v>
      </c>
      <c r="C595" t="s">
        <v>67</v>
      </c>
      <c r="D595" t="s">
        <v>1724</v>
      </c>
      <c r="E595" t="s">
        <v>1727</v>
      </c>
      <c r="F595" t="s">
        <v>1724</v>
      </c>
      <c r="G595" t="s">
        <v>1728</v>
      </c>
      <c r="I595">
        <v>4</v>
      </c>
      <c r="J595" t="s">
        <v>71</v>
      </c>
      <c r="K595" t="s">
        <v>71</v>
      </c>
      <c r="L595">
        <v>0</v>
      </c>
      <c r="M595" t="s">
        <v>1415</v>
      </c>
      <c r="P595">
        <v>669645</v>
      </c>
      <c r="Q595" t="s">
        <v>1415</v>
      </c>
      <c r="R595" t="s">
        <v>238</v>
      </c>
      <c r="S595" t="s">
        <v>1739</v>
      </c>
      <c r="T595" t="s">
        <v>1740</v>
      </c>
      <c r="U595" t="s">
        <v>1741</v>
      </c>
      <c r="V595" t="s">
        <v>1742</v>
      </c>
      <c r="W595">
        <v>1968</v>
      </c>
      <c r="X595" t="s">
        <v>78</v>
      </c>
      <c r="Y595" t="s">
        <v>44</v>
      </c>
    </row>
    <row r="596" spans="1:25" x14ac:dyDescent="0.25">
      <c r="A596" t="s">
        <v>65</v>
      </c>
      <c r="B596" t="s">
        <v>1649</v>
      </c>
      <c r="C596" t="s">
        <v>67</v>
      </c>
      <c r="D596" t="s">
        <v>1724</v>
      </c>
      <c r="E596" t="s">
        <v>1743</v>
      </c>
      <c r="F596" t="s">
        <v>1724</v>
      </c>
      <c r="G596" t="s">
        <v>1744</v>
      </c>
      <c r="I596">
        <v>0</v>
      </c>
      <c r="J596" t="s">
        <v>71</v>
      </c>
      <c r="K596">
        <v>4</v>
      </c>
      <c r="L596">
        <v>0</v>
      </c>
      <c r="M596" t="s">
        <v>1650</v>
      </c>
      <c r="Q596" t="s">
        <v>1651</v>
      </c>
      <c r="R596" t="s">
        <v>211</v>
      </c>
      <c r="S596" t="s">
        <v>1652</v>
      </c>
      <c r="X596" t="s">
        <v>78</v>
      </c>
      <c r="Y596" t="s">
        <v>44</v>
      </c>
    </row>
    <row r="597" spans="1:25" x14ac:dyDescent="0.25">
      <c r="A597" t="s">
        <v>65</v>
      </c>
      <c r="B597" t="s">
        <v>1269</v>
      </c>
      <c r="C597" t="s">
        <v>67</v>
      </c>
      <c r="D597" t="s">
        <v>1724</v>
      </c>
      <c r="E597" t="s">
        <v>1745</v>
      </c>
      <c r="F597" t="s">
        <v>1724</v>
      </c>
      <c r="G597" t="s">
        <v>1746</v>
      </c>
      <c r="I597">
        <v>0</v>
      </c>
      <c r="J597" t="s">
        <v>71</v>
      </c>
      <c r="K597">
        <v>4</v>
      </c>
      <c r="L597">
        <v>0</v>
      </c>
      <c r="M597" t="s">
        <v>1270</v>
      </c>
      <c r="P597">
        <v>6580</v>
      </c>
      <c r="Q597" t="s">
        <v>1271</v>
      </c>
      <c r="R597" t="s">
        <v>439</v>
      </c>
      <c r="S597" t="s">
        <v>1272</v>
      </c>
      <c r="T597">
        <v>-2849</v>
      </c>
      <c r="U597" t="s">
        <v>1273</v>
      </c>
      <c r="V597" t="s">
        <v>1274</v>
      </c>
      <c r="W597">
        <v>1911</v>
      </c>
      <c r="X597" t="s">
        <v>78</v>
      </c>
      <c r="Y597" t="s">
        <v>44</v>
      </c>
    </row>
    <row r="598" spans="1:25" x14ac:dyDescent="0.25">
      <c r="A598" t="s">
        <v>65</v>
      </c>
      <c r="B598" t="s">
        <v>1649</v>
      </c>
      <c r="C598" t="s">
        <v>67</v>
      </c>
      <c r="D598" t="s">
        <v>1747</v>
      </c>
      <c r="E598" t="s">
        <v>71</v>
      </c>
      <c r="F598" t="s">
        <v>1747</v>
      </c>
      <c r="G598" t="s">
        <v>1747</v>
      </c>
      <c r="I598">
        <v>1</v>
      </c>
      <c r="J598" t="s">
        <v>71</v>
      </c>
      <c r="K598" t="s">
        <v>71</v>
      </c>
      <c r="L598">
        <v>0</v>
      </c>
      <c r="M598" t="s">
        <v>1650</v>
      </c>
      <c r="Q598" t="s">
        <v>1651</v>
      </c>
      <c r="R598" t="s">
        <v>211</v>
      </c>
      <c r="S598" t="s">
        <v>1652</v>
      </c>
      <c r="X598" t="s">
        <v>78</v>
      </c>
      <c r="Y598" t="s">
        <v>44</v>
      </c>
    </row>
    <row r="599" spans="1:25" x14ac:dyDescent="0.25">
      <c r="A599" t="s">
        <v>65</v>
      </c>
      <c r="B599" t="s">
        <v>1748</v>
      </c>
      <c r="C599" t="s">
        <v>67</v>
      </c>
      <c r="D599" t="s">
        <v>1747</v>
      </c>
      <c r="E599" t="s">
        <v>1749</v>
      </c>
      <c r="F599" t="s">
        <v>1747</v>
      </c>
      <c r="G599" t="s">
        <v>1750</v>
      </c>
      <c r="I599">
        <v>1</v>
      </c>
      <c r="J599" t="s">
        <v>71</v>
      </c>
      <c r="K599" t="s">
        <v>71</v>
      </c>
      <c r="L599">
        <v>0</v>
      </c>
      <c r="M599" t="s">
        <v>1751</v>
      </c>
      <c r="Q599" t="s">
        <v>1752</v>
      </c>
      <c r="R599" t="s">
        <v>211</v>
      </c>
      <c r="S599" t="s">
        <v>1753</v>
      </c>
      <c r="X599" t="s">
        <v>78</v>
      </c>
      <c r="Y599" t="s">
        <v>44</v>
      </c>
    </row>
    <row r="600" spans="1:25" x14ac:dyDescent="0.25">
      <c r="A600" t="s">
        <v>49</v>
      </c>
      <c r="B600" t="s">
        <v>1754</v>
      </c>
      <c r="C600" t="s">
        <v>67</v>
      </c>
      <c r="D600" t="s">
        <v>1755</v>
      </c>
      <c r="E600" t="s">
        <v>1756</v>
      </c>
      <c r="F600" t="s">
        <v>1755</v>
      </c>
      <c r="G600" t="s">
        <v>1757</v>
      </c>
      <c r="H600" t="s">
        <v>339</v>
      </c>
      <c r="I600">
        <v>1</v>
      </c>
      <c r="J600">
        <v>0</v>
      </c>
      <c r="K600">
        <v>0</v>
      </c>
      <c r="L600">
        <v>13.6</v>
      </c>
      <c r="M600" t="s">
        <v>345</v>
      </c>
      <c r="O600" t="s">
        <v>1279</v>
      </c>
      <c r="P600" t="s">
        <v>346</v>
      </c>
      <c r="Q600" t="s">
        <v>37</v>
      </c>
      <c r="R600" t="s">
        <v>38</v>
      </c>
      <c r="U600" t="s">
        <v>347</v>
      </c>
      <c r="V600" t="s">
        <v>348</v>
      </c>
      <c r="Y600" t="s">
        <v>44</v>
      </c>
    </row>
    <row r="601" spans="1:25" x14ac:dyDescent="0.25">
      <c r="A601" t="s">
        <v>49</v>
      </c>
      <c r="B601" t="s">
        <v>1758</v>
      </c>
      <c r="C601" t="s">
        <v>67</v>
      </c>
      <c r="D601" t="s">
        <v>1755</v>
      </c>
      <c r="E601" t="s">
        <v>1756</v>
      </c>
      <c r="F601" t="s">
        <v>1755</v>
      </c>
      <c r="G601" t="s">
        <v>1757</v>
      </c>
      <c r="H601" t="s">
        <v>339</v>
      </c>
      <c r="I601">
        <v>1</v>
      </c>
      <c r="J601">
        <v>0</v>
      </c>
      <c r="K601">
        <v>0</v>
      </c>
      <c r="L601">
        <v>12.4</v>
      </c>
      <c r="M601" t="s">
        <v>345</v>
      </c>
      <c r="O601" t="s">
        <v>1279</v>
      </c>
      <c r="P601" t="s">
        <v>346</v>
      </c>
      <c r="Q601" t="s">
        <v>37</v>
      </c>
      <c r="R601" t="s">
        <v>38</v>
      </c>
      <c r="U601" t="s">
        <v>347</v>
      </c>
      <c r="V601" t="s">
        <v>348</v>
      </c>
      <c r="Y601" t="s">
        <v>44</v>
      </c>
    </row>
    <row r="602" spans="1:25" x14ac:dyDescent="0.25">
      <c r="A602" t="s">
        <v>49</v>
      </c>
      <c r="B602" t="s">
        <v>1759</v>
      </c>
      <c r="C602" t="s">
        <v>67</v>
      </c>
      <c r="D602" t="s">
        <v>1755</v>
      </c>
      <c r="E602" t="s">
        <v>1756</v>
      </c>
      <c r="F602" t="s">
        <v>1755</v>
      </c>
      <c r="G602" t="s">
        <v>1757</v>
      </c>
      <c r="H602" t="s">
        <v>339</v>
      </c>
      <c r="I602">
        <v>1</v>
      </c>
      <c r="J602">
        <v>0</v>
      </c>
      <c r="K602">
        <v>0</v>
      </c>
      <c r="L602">
        <v>4.5</v>
      </c>
      <c r="M602" t="s">
        <v>1760</v>
      </c>
      <c r="N602" t="s">
        <v>35</v>
      </c>
      <c r="O602" t="s">
        <v>36</v>
      </c>
      <c r="P602" t="s">
        <v>1761</v>
      </c>
      <c r="Q602" t="s">
        <v>37</v>
      </c>
      <c r="R602" t="s">
        <v>38</v>
      </c>
      <c r="Y602" t="s">
        <v>44</v>
      </c>
    </row>
    <row r="603" spans="1:25" x14ac:dyDescent="0.25">
      <c r="A603" t="s">
        <v>49</v>
      </c>
      <c r="B603" t="s">
        <v>1762</v>
      </c>
      <c r="C603" t="s">
        <v>67</v>
      </c>
      <c r="D603" t="s">
        <v>1755</v>
      </c>
      <c r="E603" t="s">
        <v>1756</v>
      </c>
      <c r="F603" t="s">
        <v>1755</v>
      </c>
      <c r="G603" t="s">
        <v>1757</v>
      </c>
      <c r="H603" t="s">
        <v>339</v>
      </c>
      <c r="I603">
        <v>1</v>
      </c>
      <c r="J603">
        <v>0</v>
      </c>
      <c r="K603">
        <v>0</v>
      </c>
      <c r="L603">
        <v>12.1</v>
      </c>
      <c r="M603" t="s">
        <v>1446</v>
      </c>
      <c r="O603" t="s">
        <v>376</v>
      </c>
      <c r="P603" t="s">
        <v>1763</v>
      </c>
      <c r="Q603" t="s">
        <v>37</v>
      </c>
      <c r="R603" t="s">
        <v>38</v>
      </c>
      <c r="Y603" t="s">
        <v>44</v>
      </c>
    </row>
    <row r="604" spans="1:25" x14ac:dyDescent="0.25">
      <c r="A604" t="s">
        <v>49</v>
      </c>
      <c r="B604" t="s">
        <v>1764</v>
      </c>
      <c r="C604" t="s">
        <v>67</v>
      </c>
      <c r="D604" t="s">
        <v>1755</v>
      </c>
      <c r="E604" t="s">
        <v>1756</v>
      </c>
      <c r="F604" t="s">
        <v>1755</v>
      </c>
      <c r="G604" t="s">
        <v>1757</v>
      </c>
      <c r="H604" t="s">
        <v>339</v>
      </c>
      <c r="I604">
        <v>1</v>
      </c>
      <c r="J604">
        <v>0</v>
      </c>
      <c r="K604">
        <v>0</v>
      </c>
      <c r="L604">
        <v>7.2</v>
      </c>
      <c r="M604" t="s">
        <v>1765</v>
      </c>
      <c r="N604" t="s">
        <v>35</v>
      </c>
      <c r="O604" t="s">
        <v>36</v>
      </c>
      <c r="P604">
        <v>33172</v>
      </c>
      <c r="Q604" t="s">
        <v>37</v>
      </c>
      <c r="R604" t="s">
        <v>38</v>
      </c>
      <c r="Y604" t="s">
        <v>44</v>
      </c>
    </row>
    <row r="605" spans="1:25" x14ac:dyDescent="0.25">
      <c r="A605" t="s">
        <v>26</v>
      </c>
      <c r="B605" t="s">
        <v>1766</v>
      </c>
      <c r="C605" t="s">
        <v>67</v>
      </c>
      <c r="D605" t="s">
        <v>1755</v>
      </c>
      <c r="E605" t="s">
        <v>1756</v>
      </c>
      <c r="F605" t="s">
        <v>1755</v>
      </c>
      <c r="G605" t="s">
        <v>1757</v>
      </c>
      <c r="H605" t="s">
        <v>339</v>
      </c>
      <c r="I605">
        <v>2</v>
      </c>
      <c r="J605">
        <v>0</v>
      </c>
      <c r="K605">
        <v>0</v>
      </c>
      <c r="L605">
        <v>14.4</v>
      </c>
      <c r="M605" t="s">
        <v>1767</v>
      </c>
      <c r="Q605" t="s">
        <v>1768</v>
      </c>
      <c r="R605" t="s">
        <v>358</v>
      </c>
      <c r="S605">
        <v>-4373802</v>
      </c>
      <c r="T605">
        <v>-4373054</v>
      </c>
      <c r="U605" t="s">
        <v>1769</v>
      </c>
      <c r="V605" t="s">
        <v>1770</v>
      </c>
      <c r="X605" t="s">
        <v>443</v>
      </c>
      <c r="Y605" t="s">
        <v>44</v>
      </c>
    </row>
    <row r="606" spans="1:25" x14ac:dyDescent="0.25">
      <c r="A606" t="s">
        <v>49</v>
      </c>
      <c r="B606" t="s">
        <v>1771</v>
      </c>
      <c r="C606" t="s">
        <v>67</v>
      </c>
      <c r="D606" t="s">
        <v>1755</v>
      </c>
      <c r="E606" t="s">
        <v>1756</v>
      </c>
      <c r="F606" t="s">
        <v>1755</v>
      </c>
      <c r="G606" t="s">
        <v>1757</v>
      </c>
      <c r="H606" t="s">
        <v>339</v>
      </c>
      <c r="I606">
        <v>1</v>
      </c>
      <c r="J606">
        <v>0</v>
      </c>
      <c r="K606">
        <v>0</v>
      </c>
      <c r="L606">
        <v>14.2</v>
      </c>
      <c r="M606" t="s">
        <v>1772</v>
      </c>
      <c r="N606" t="s">
        <v>805</v>
      </c>
      <c r="O606" t="s">
        <v>806</v>
      </c>
      <c r="P606" t="s">
        <v>1773</v>
      </c>
      <c r="Q606" t="s">
        <v>37</v>
      </c>
      <c r="R606" t="s">
        <v>38</v>
      </c>
      <c r="S606" t="s">
        <v>1774</v>
      </c>
      <c r="V606" t="s">
        <v>1775</v>
      </c>
      <c r="Y606" t="s">
        <v>44</v>
      </c>
    </row>
    <row r="607" spans="1:25" x14ac:dyDescent="0.25">
      <c r="A607" t="s">
        <v>49</v>
      </c>
      <c r="B607" t="s">
        <v>1776</v>
      </c>
      <c r="C607" t="s">
        <v>67</v>
      </c>
      <c r="D607" t="s">
        <v>1755</v>
      </c>
      <c r="E607" t="s">
        <v>1756</v>
      </c>
      <c r="F607" t="s">
        <v>1755</v>
      </c>
      <c r="G607" t="s">
        <v>1757</v>
      </c>
      <c r="H607" t="s">
        <v>339</v>
      </c>
      <c r="I607">
        <v>1</v>
      </c>
      <c r="J607">
        <v>0</v>
      </c>
      <c r="K607">
        <v>0</v>
      </c>
      <c r="L607">
        <v>13</v>
      </c>
      <c r="M607" t="s">
        <v>1777</v>
      </c>
      <c r="N607" t="s">
        <v>35</v>
      </c>
      <c r="O607" t="s">
        <v>36</v>
      </c>
      <c r="P607">
        <v>33442</v>
      </c>
      <c r="Q607" t="s">
        <v>37</v>
      </c>
      <c r="R607" t="s">
        <v>38</v>
      </c>
      <c r="Y607" t="s">
        <v>44</v>
      </c>
    </row>
    <row r="608" spans="1:25" x14ac:dyDescent="0.25">
      <c r="A608" t="s">
        <v>49</v>
      </c>
      <c r="B608" t="s">
        <v>1778</v>
      </c>
      <c r="C608" t="s">
        <v>67</v>
      </c>
      <c r="D608" t="s">
        <v>1755</v>
      </c>
      <c r="E608" t="s">
        <v>1756</v>
      </c>
      <c r="F608" t="s">
        <v>1755</v>
      </c>
      <c r="G608" t="s">
        <v>1757</v>
      </c>
      <c r="H608" t="s">
        <v>339</v>
      </c>
      <c r="I608">
        <v>1</v>
      </c>
      <c r="J608">
        <v>0</v>
      </c>
      <c r="K608">
        <v>0</v>
      </c>
      <c r="L608">
        <v>13.8</v>
      </c>
      <c r="M608" t="s">
        <v>656</v>
      </c>
      <c r="N608" t="s">
        <v>197</v>
      </c>
      <c r="O608" t="s">
        <v>198</v>
      </c>
      <c r="P608">
        <v>10604</v>
      </c>
      <c r="Q608" t="s">
        <v>37</v>
      </c>
      <c r="R608" t="s">
        <v>38</v>
      </c>
      <c r="S608" t="s">
        <v>1779</v>
      </c>
      <c r="T608" t="s">
        <v>1780</v>
      </c>
      <c r="Y608" t="s">
        <v>44</v>
      </c>
    </row>
    <row r="609" spans="1:25" x14ac:dyDescent="0.25">
      <c r="A609" t="s">
        <v>49</v>
      </c>
      <c r="B609" t="s">
        <v>1781</v>
      </c>
      <c r="C609" t="s">
        <v>67</v>
      </c>
      <c r="D609" t="s">
        <v>1755</v>
      </c>
      <c r="E609" t="s">
        <v>1756</v>
      </c>
      <c r="F609" t="s">
        <v>1755</v>
      </c>
      <c r="G609" t="s">
        <v>1757</v>
      </c>
      <c r="H609" t="s">
        <v>339</v>
      </c>
      <c r="I609">
        <v>1</v>
      </c>
      <c r="J609">
        <v>0</v>
      </c>
      <c r="K609">
        <v>0</v>
      </c>
      <c r="L609">
        <v>12</v>
      </c>
      <c r="M609" t="s">
        <v>1670</v>
      </c>
      <c r="N609" t="s">
        <v>123</v>
      </c>
      <c r="O609" t="s">
        <v>124</v>
      </c>
      <c r="P609" t="s">
        <v>1782</v>
      </c>
      <c r="Q609" t="s">
        <v>37</v>
      </c>
      <c r="R609" t="s">
        <v>38</v>
      </c>
      <c r="S609" t="s">
        <v>1783</v>
      </c>
      <c r="Y609" t="s">
        <v>44</v>
      </c>
    </row>
    <row r="610" spans="1:25" x14ac:dyDescent="0.25">
      <c r="A610" t="s">
        <v>49</v>
      </c>
      <c r="B610" t="s">
        <v>1784</v>
      </c>
      <c r="C610" t="s">
        <v>67</v>
      </c>
      <c r="D610" t="s">
        <v>1755</v>
      </c>
      <c r="E610" t="s">
        <v>1756</v>
      </c>
      <c r="F610" t="s">
        <v>1755</v>
      </c>
      <c r="G610" t="s">
        <v>1757</v>
      </c>
      <c r="H610" t="s">
        <v>339</v>
      </c>
      <c r="I610">
        <v>1</v>
      </c>
      <c r="J610">
        <v>0</v>
      </c>
      <c r="K610">
        <v>0</v>
      </c>
      <c r="L610">
        <v>11.7</v>
      </c>
      <c r="M610" t="s">
        <v>470</v>
      </c>
      <c r="N610" t="s">
        <v>123</v>
      </c>
      <c r="O610" t="s">
        <v>124</v>
      </c>
      <c r="P610" t="s">
        <v>1785</v>
      </c>
      <c r="Q610" t="s">
        <v>37</v>
      </c>
      <c r="R610" t="s">
        <v>38</v>
      </c>
      <c r="Y610" t="s">
        <v>44</v>
      </c>
    </row>
    <row r="611" spans="1:25" x14ac:dyDescent="0.25">
      <c r="A611" t="s">
        <v>49</v>
      </c>
      <c r="B611" t="s">
        <v>1786</v>
      </c>
      <c r="C611" t="s">
        <v>67</v>
      </c>
      <c r="D611" t="s">
        <v>1755</v>
      </c>
      <c r="E611" t="s">
        <v>1756</v>
      </c>
      <c r="F611" t="s">
        <v>1755</v>
      </c>
      <c r="G611" t="s">
        <v>1757</v>
      </c>
      <c r="H611" t="s">
        <v>339</v>
      </c>
      <c r="I611">
        <v>1</v>
      </c>
      <c r="J611">
        <v>0</v>
      </c>
      <c r="K611">
        <v>0</v>
      </c>
      <c r="L611">
        <v>13.7</v>
      </c>
      <c r="M611" t="s">
        <v>437</v>
      </c>
      <c r="P611">
        <v>21462</v>
      </c>
      <c r="Q611" t="s">
        <v>438</v>
      </c>
      <c r="R611" t="s">
        <v>439</v>
      </c>
      <c r="Y611" t="s">
        <v>44</v>
      </c>
    </row>
    <row r="612" spans="1:25" x14ac:dyDescent="0.25">
      <c r="A612" t="s">
        <v>49</v>
      </c>
      <c r="B612" t="s">
        <v>1787</v>
      </c>
      <c r="C612" t="s">
        <v>67</v>
      </c>
      <c r="D612" t="s">
        <v>1755</v>
      </c>
      <c r="E612" t="s">
        <v>1756</v>
      </c>
      <c r="F612" t="s">
        <v>1755</v>
      </c>
      <c r="G612" t="s">
        <v>1757</v>
      </c>
      <c r="H612" t="s">
        <v>339</v>
      </c>
      <c r="I612">
        <v>1</v>
      </c>
      <c r="J612">
        <v>0</v>
      </c>
      <c r="K612">
        <v>0</v>
      </c>
      <c r="L612">
        <v>12.7</v>
      </c>
      <c r="M612" t="s">
        <v>1788</v>
      </c>
      <c r="Q612" t="s">
        <v>382</v>
      </c>
      <c r="R612" t="s">
        <v>383</v>
      </c>
      <c r="Y612" t="s">
        <v>44</v>
      </c>
    </row>
    <row r="613" spans="1:25" x14ac:dyDescent="0.25">
      <c r="A613" t="s">
        <v>49</v>
      </c>
      <c r="B613" t="s">
        <v>1789</v>
      </c>
      <c r="C613" t="s">
        <v>67</v>
      </c>
      <c r="D613" t="s">
        <v>1755</v>
      </c>
      <c r="E613" t="s">
        <v>1756</v>
      </c>
      <c r="F613" t="s">
        <v>1755</v>
      </c>
      <c r="G613" t="s">
        <v>1757</v>
      </c>
      <c r="H613" t="s">
        <v>339</v>
      </c>
      <c r="I613">
        <v>1</v>
      </c>
      <c r="J613">
        <v>0</v>
      </c>
      <c r="K613">
        <v>0</v>
      </c>
      <c r="L613">
        <v>5.7</v>
      </c>
      <c r="M613" t="s">
        <v>1790</v>
      </c>
      <c r="N613" t="s">
        <v>756</v>
      </c>
      <c r="O613" t="s">
        <v>757</v>
      </c>
      <c r="P613">
        <v>7601</v>
      </c>
      <c r="Q613" t="s">
        <v>37</v>
      </c>
      <c r="R613" t="s">
        <v>38</v>
      </c>
      <c r="S613" t="s">
        <v>1791</v>
      </c>
      <c r="V613" t="s">
        <v>1792</v>
      </c>
      <c r="Y613" t="s">
        <v>44</v>
      </c>
    </row>
    <row r="614" spans="1:25" x14ac:dyDescent="0.25">
      <c r="A614" t="s">
        <v>49</v>
      </c>
      <c r="B614" t="s">
        <v>1793</v>
      </c>
      <c r="C614" t="s">
        <v>67</v>
      </c>
      <c r="D614" t="s">
        <v>1755</v>
      </c>
      <c r="E614" t="s">
        <v>1756</v>
      </c>
      <c r="F614" t="s">
        <v>1755</v>
      </c>
      <c r="G614" t="s">
        <v>1757</v>
      </c>
      <c r="H614" t="s">
        <v>339</v>
      </c>
      <c r="I614">
        <v>1</v>
      </c>
      <c r="J614">
        <v>0</v>
      </c>
      <c r="K614">
        <v>0</v>
      </c>
      <c r="L614">
        <v>9.6999999999999993</v>
      </c>
      <c r="M614" t="s">
        <v>193</v>
      </c>
      <c r="Q614" t="s">
        <v>1794</v>
      </c>
      <c r="R614" t="s">
        <v>238</v>
      </c>
      <c r="Y614" t="s">
        <v>44</v>
      </c>
    </row>
    <row r="615" spans="1:25" x14ac:dyDescent="0.25">
      <c r="A615" t="s">
        <v>26</v>
      </c>
      <c r="B615" t="s">
        <v>1795</v>
      </c>
      <c r="C615" t="s">
        <v>67</v>
      </c>
      <c r="D615" t="s">
        <v>1755</v>
      </c>
      <c r="E615" t="s">
        <v>1756</v>
      </c>
      <c r="F615" t="s">
        <v>1755</v>
      </c>
      <c r="G615" t="s">
        <v>1757</v>
      </c>
      <c r="H615" t="s">
        <v>339</v>
      </c>
      <c r="I615">
        <v>2</v>
      </c>
      <c r="J615">
        <v>0</v>
      </c>
      <c r="K615">
        <v>0</v>
      </c>
      <c r="L615">
        <v>13</v>
      </c>
      <c r="M615" t="s">
        <v>1343</v>
      </c>
      <c r="P615">
        <v>11454</v>
      </c>
      <c r="Q615" t="s">
        <v>438</v>
      </c>
      <c r="R615" t="s">
        <v>439</v>
      </c>
      <c r="S615" t="s">
        <v>1796</v>
      </c>
      <c r="T615" t="s">
        <v>1797</v>
      </c>
      <c r="U615" t="s">
        <v>1798</v>
      </c>
      <c r="V615" t="s">
        <v>1799</v>
      </c>
      <c r="X615" t="s">
        <v>443</v>
      </c>
      <c r="Y615" t="s">
        <v>44</v>
      </c>
    </row>
    <row r="616" spans="1:25" x14ac:dyDescent="0.25">
      <c r="A616" t="s">
        <v>49</v>
      </c>
      <c r="B616" t="s">
        <v>1800</v>
      </c>
      <c r="C616" t="s">
        <v>67</v>
      </c>
      <c r="D616" t="s">
        <v>1755</v>
      </c>
      <c r="E616" t="s">
        <v>1756</v>
      </c>
      <c r="F616" t="s">
        <v>1755</v>
      </c>
      <c r="G616" t="s">
        <v>1757</v>
      </c>
      <c r="H616" t="s">
        <v>339</v>
      </c>
      <c r="I616">
        <v>2</v>
      </c>
      <c r="J616">
        <v>0</v>
      </c>
      <c r="K616">
        <v>0</v>
      </c>
      <c r="L616">
        <v>11.4</v>
      </c>
      <c r="M616" t="s">
        <v>1801</v>
      </c>
      <c r="N616" t="s">
        <v>73</v>
      </c>
      <c r="O616" t="s">
        <v>74</v>
      </c>
      <c r="P616">
        <v>23250</v>
      </c>
      <c r="Q616" t="s">
        <v>37</v>
      </c>
      <c r="R616" t="s">
        <v>38</v>
      </c>
      <c r="Y616" t="s">
        <v>44</v>
      </c>
    </row>
    <row r="617" spans="1:25" x14ac:dyDescent="0.25">
      <c r="A617" t="s">
        <v>49</v>
      </c>
      <c r="B617" t="s">
        <v>1802</v>
      </c>
      <c r="C617" t="s">
        <v>67</v>
      </c>
      <c r="D617" t="s">
        <v>1755</v>
      </c>
      <c r="E617" t="s">
        <v>1756</v>
      </c>
      <c r="F617" t="s">
        <v>1755</v>
      </c>
      <c r="G617" t="s">
        <v>1757</v>
      </c>
      <c r="H617" t="s">
        <v>339</v>
      </c>
      <c r="I617">
        <v>1</v>
      </c>
      <c r="J617">
        <v>0</v>
      </c>
      <c r="K617">
        <v>0</v>
      </c>
      <c r="L617">
        <v>5.7</v>
      </c>
      <c r="M617" t="s">
        <v>193</v>
      </c>
      <c r="Q617" t="s">
        <v>1133</v>
      </c>
      <c r="R617" t="s">
        <v>383</v>
      </c>
      <c r="Y617" t="s">
        <v>44</v>
      </c>
    </row>
    <row r="618" spans="1:25" x14ac:dyDescent="0.25">
      <c r="A618" t="s">
        <v>49</v>
      </c>
      <c r="B618" t="s">
        <v>1803</v>
      </c>
      <c r="C618" t="s">
        <v>67</v>
      </c>
      <c r="D618" t="s">
        <v>1755</v>
      </c>
      <c r="E618" t="s">
        <v>1756</v>
      </c>
      <c r="F618" t="s">
        <v>1755</v>
      </c>
      <c r="G618" t="s">
        <v>1757</v>
      </c>
      <c r="H618" t="s">
        <v>339</v>
      </c>
      <c r="I618">
        <v>1</v>
      </c>
      <c r="J618">
        <v>0</v>
      </c>
      <c r="K618">
        <v>0</v>
      </c>
      <c r="L618">
        <v>10.4</v>
      </c>
      <c r="M618" t="s">
        <v>619</v>
      </c>
      <c r="N618" t="s">
        <v>873</v>
      </c>
      <c r="O618" t="s">
        <v>874</v>
      </c>
      <c r="P618">
        <v>53704</v>
      </c>
      <c r="Q618" t="s">
        <v>37</v>
      </c>
      <c r="R618" t="s">
        <v>38</v>
      </c>
      <c r="Y618" t="s">
        <v>44</v>
      </c>
    </row>
    <row r="619" spans="1:25" x14ac:dyDescent="0.25">
      <c r="A619" t="s">
        <v>49</v>
      </c>
      <c r="B619" t="s">
        <v>1804</v>
      </c>
      <c r="C619" t="s">
        <v>67</v>
      </c>
      <c r="D619" t="s">
        <v>1755</v>
      </c>
      <c r="E619" t="s">
        <v>1756</v>
      </c>
      <c r="F619" t="s">
        <v>1755</v>
      </c>
      <c r="G619" t="s">
        <v>1757</v>
      </c>
      <c r="H619" t="s">
        <v>339</v>
      </c>
      <c r="I619">
        <v>1</v>
      </c>
      <c r="J619">
        <v>0</v>
      </c>
      <c r="K619">
        <v>0</v>
      </c>
      <c r="L619">
        <v>14.3</v>
      </c>
      <c r="M619" t="s">
        <v>1805</v>
      </c>
      <c r="N619" t="s">
        <v>182</v>
      </c>
      <c r="O619" t="s">
        <v>183</v>
      </c>
      <c r="P619" t="s">
        <v>1806</v>
      </c>
      <c r="Q619" t="s">
        <v>37</v>
      </c>
      <c r="R619" t="s">
        <v>38</v>
      </c>
      <c r="Y619" t="s">
        <v>44</v>
      </c>
    </row>
    <row r="620" spans="1:25" x14ac:dyDescent="0.25">
      <c r="A620" t="s">
        <v>49</v>
      </c>
      <c r="B620" t="s">
        <v>1807</v>
      </c>
      <c r="C620" t="s">
        <v>67</v>
      </c>
      <c r="D620" t="s">
        <v>1755</v>
      </c>
      <c r="E620" t="s">
        <v>1756</v>
      </c>
      <c r="F620" t="s">
        <v>1755</v>
      </c>
      <c r="G620" t="s">
        <v>1757</v>
      </c>
      <c r="H620" t="s">
        <v>339</v>
      </c>
      <c r="I620">
        <v>1</v>
      </c>
      <c r="J620">
        <v>0</v>
      </c>
      <c r="K620">
        <v>0</v>
      </c>
      <c r="L620">
        <v>14.6</v>
      </c>
      <c r="M620" t="s">
        <v>1808</v>
      </c>
      <c r="O620" t="s">
        <v>1809</v>
      </c>
      <c r="P620">
        <v>12553</v>
      </c>
      <c r="Q620" t="s">
        <v>37</v>
      </c>
      <c r="R620" t="s">
        <v>38</v>
      </c>
      <c r="Y620" t="s">
        <v>44</v>
      </c>
    </row>
    <row r="621" spans="1:25" x14ac:dyDescent="0.25">
      <c r="A621" t="s">
        <v>49</v>
      </c>
      <c r="B621" t="s">
        <v>1810</v>
      </c>
      <c r="C621" t="s">
        <v>67</v>
      </c>
      <c r="D621" t="s">
        <v>1755</v>
      </c>
      <c r="E621" t="s">
        <v>1756</v>
      </c>
      <c r="F621" t="s">
        <v>1755</v>
      </c>
      <c r="G621" t="s">
        <v>1757</v>
      </c>
      <c r="H621" t="s">
        <v>339</v>
      </c>
      <c r="I621">
        <v>1</v>
      </c>
      <c r="J621">
        <v>0</v>
      </c>
      <c r="K621">
        <v>0</v>
      </c>
      <c r="L621">
        <v>8</v>
      </c>
      <c r="M621" t="s">
        <v>1811</v>
      </c>
      <c r="O621" t="s">
        <v>1812</v>
      </c>
      <c r="P621">
        <v>48075</v>
      </c>
      <c r="Q621" t="s">
        <v>37</v>
      </c>
      <c r="R621" t="s">
        <v>38</v>
      </c>
      <c r="Y621" t="s">
        <v>44</v>
      </c>
    </row>
    <row r="622" spans="1:25" x14ac:dyDescent="0.25">
      <c r="A622" t="s">
        <v>49</v>
      </c>
      <c r="B622" t="s">
        <v>1813</v>
      </c>
      <c r="C622" t="s">
        <v>67</v>
      </c>
      <c r="D622" t="s">
        <v>1755</v>
      </c>
      <c r="E622" t="s">
        <v>1756</v>
      </c>
      <c r="F622" t="s">
        <v>1755</v>
      </c>
      <c r="G622" t="s">
        <v>1757</v>
      </c>
      <c r="H622" t="s">
        <v>339</v>
      </c>
      <c r="I622">
        <v>1</v>
      </c>
      <c r="J622">
        <v>0</v>
      </c>
      <c r="K622">
        <v>0</v>
      </c>
      <c r="L622">
        <v>11.9</v>
      </c>
      <c r="M622" t="s">
        <v>1814</v>
      </c>
      <c r="N622" t="s">
        <v>710</v>
      </c>
      <c r="O622" t="s">
        <v>711</v>
      </c>
      <c r="P622" t="s">
        <v>1815</v>
      </c>
      <c r="Q622" t="s">
        <v>37</v>
      </c>
      <c r="R622" t="s">
        <v>38</v>
      </c>
      <c r="S622" t="s">
        <v>1816</v>
      </c>
      <c r="Y622" t="s">
        <v>44</v>
      </c>
    </row>
    <row r="623" spans="1:25" x14ac:dyDescent="0.25">
      <c r="A623" t="s">
        <v>49</v>
      </c>
      <c r="B623" t="s">
        <v>1817</v>
      </c>
      <c r="C623" t="s">
        <v>67</v>
      </c>
      <c r="D623" t="s">
        <v>1755</v>
      </c>
      <c r="E623" t="s">
        <v>1756</v>
      </c>
      <c r="F623" t="s">
        <v>1755</v>
      </c>
      <c r="G623" t="s">
        <v>1757</v>
      </c>
      <c r="H623" t="s">
        <v>339</v>
      </c>
      <c r="I623">
        <v>1</v>
      </c>
      <c r="J623">
        <v>0</v>
      </c>
      <c r="K623">
        <v>0</v>
      </c>
      <c r="L623">
        <v>5.9</v>
      </c>
      <c r="M623" t="s">
        <v>127</v>
      </c>
      <c r="N623" t="s">
        <v>128</v>
      </c>
      <c r="O623" t="s">
        <v>129</v>
      </c>
      <c r="P623" t="s">
        <v>1818</v>
      </c>
      <c r="Q623" t="s">
        <v>37</v>
      </c>
      <c r="R623" t="s">
        <v>38</v>
      </c>
      <c r="S623" t="s">
        <v>1819</v>
      </c>
      <c r="T623" t="s">
        <v>1820</v>
      </c>
      <c r="V623" t="s">
        <v>1821</v>
      </c>
      <c r="Y623" t="s">
        <v>44</v>
      </c>
    </row>
    <row r="624" spans="1:25" x14ac:dyDescent="0.25">
      <c r="A624" t="s">
        <v>49</v>
      </c>
      <c r="B624" t="s">
        <v>1822</v>
      </c>
      <c r="C624" t="s">
        <v>67</v>
      </c>
      <c r="D624" t="s">
        <v>1755</v>
      </c>
      <c r="E624" t="s">
        <v>1756</v>
      </c>
      <c r="F624" t="s">
        <v>1755</v>
      </c>
      <c r="G624" t="s">
        <v>1757</v>
      </c>
      <c r="H624" t="s">
        <v>339</v>
      </c>
      <c r="I624">
        <v>1</v>
      </c>
      <c r="J624">
        <v>0</v>
      </c>
      <c r="K624">
        <v>0</v>
      </c>
      <c r="L624">
        <v>5.2</v>
      </c>
      <c r="M624" t="s">
        <v>1823</v>
      </c>
      <c r="N624" t="s">
        <v>873</v>
      </c>
      <c r="O624" t="s">
        <v>874</v>
      </c>
      <c r="P624" t="s">
        <v>1824</v>
      </c>
      <c r="Q624" t="s">
        <v>37</v>
      </c>
      <c r="R624" t="s">
        <v>38</v>
      </c>
      <c r="S624" t="s">
        <v>1825</v>
      </c>
      <c r="T624" t="s">
        <v>1826</v>
      </c>
      <c r="V624" t="s">
        <v>1827</v>
      </c>
      <c r="Y624" t="s">
        <v>44</v>
      </c>
    </row>
    <row r="625" spans="1:25" x14ac:dyDescent="0.25">
      <c r="A625" t="s">
        <v>49</v>
      </c>
      <c r="B625" t="s">
        <v>1828</v>
      </c>
      <c r="C625" t="s">
        <v>67</v>
      </c>
      <c r="D625" t="s">
        <v>1755</v>
      </c>
      <c r="E625" t="s">
        <v>1756</v>
      </c>
      <c r="F625" t="s">
        <v>1755</v>
      </c>
      <c r="G625" t="s">
        <v>1757</v>
      </c>
      <c r="H625" t="s">
        <v>339</v>
      </c>
      <c r="I625">
        <v>1</v>
      </c>
      <c r="J625">
        <v>0</v>
      </c>
      <c r="K625">
        <v>0</v>
      </c>
      <c r="L625">
        <v>8.4</v>
      </c>
      <c r="M625" t="s">
        <v>450</v>
      </c>
      <c r="Q625" t="s">
        <v>451</v>
      </c>
      <c r="R625" t="s">
        <v>383</v>
      </c>
      <c r="Y625" t="s">
        <v>44</v>
      </c>
    </row>
    <row r="626" spans="1:25" x14ac:dyDescent="0.25">
      <c r="A626" t="s">
        <v>49</v>
      </c>
      <c r="B626" t="s">
        <v>1829</v>
      </c>
      <c r="C626" t="s">
        <v>67</v>
      </c>
      <c r="D626" t="s">
        <v>1755</v>
      </c>
      <c r="E626" t="s">
        <v>1756</v>
      </c>
      <c r="F626" t="s">
        <v>1755</v>
      </c>
      <c r="G626" t="s">
        <v>1757</v>
      </c>
      <c r="H626" t="s">
        <v>339</v>
      </c>
      <c r="I626">
        <v>1</v>
      </c>
      <c r="J626">
        <v>0</v>
      </c>
      <c r="K626">
        <v>0</v>
      </c>
      <c r="L626">
        <v>15.1</v>
      </c>
      <c r="M626" t="s">
        <v>593</v>
      </c>
      <c r="N626" t="s">
        <v>805</v>
      </c>
      <c r="O626" t="s">
        <v>806</v>
      </c>
      <c r="P626" t="s">
        <v>1830</v>
      </c>
      <c r="Q626" t="s">
        <v>37</v>
      </c>
      <c r="R626" t="s">
        <v>38</v>
      </c>
      <c r="S626" t="s">
        <v>1831</v>
      </c>
      <c r="T626" t="s">
        <v>1832</v>
      </c>
      <c r="U626" t="s">
        <v>1833</v>
      </c>
      <c r="V626" t="s">
        <v>1834</v>
      </c>
      <c r="Y626" t="s">
        <v>44</v>
      </c>
    </row>
    <row r="627" spans="1:25" x14ac:dyDescent="0.25">
      <c r="A627" t="s">
        <v>49</v>
      </c>
      <c r="B627" t="s">
        <v>1835</v>
      </c>
      <c r="C627" t="s">
        <v>67</v>
      </c>
      <c r="D627" t="s">
        <v>1755</v>
      </c>
      <c r="E627" t="s">
        <v>1756</v>
      </c>
      <c r="F627" t="s">
        <v>1755</v>
      </c>
      <c r="G627" t="s">
        <v>1757</v>
      </c>
      <c r="H627" t="s">
        <v>339</v>
      </c>
      <c r="I627">
        <v>1</v>
      </c>
      <c r="J627">
        <v>0</v>
      </c>
      <c r="K627">
        <v>0</v>
      </c>
      <c r="L627">
        <v>7.7</v>
      </c>
      <c r="M627" t="s">
        <v>193</v>
      </c>
      <c r="Q627" t="s">
        <v>1836</v>
      </c>
      <c r="R627" t="s">
        <v>358</v>
      </c>
      <c r="Y627" t="s">
        <v>44</v>
      </c>
    </row>
    <row r="628" spans="1:25" x14ac:dyDescent="0.25">
      <c r="A628" t="s">
        <v>49</v>
      </c>
      <c r="B628" t="s">
        <v>1837</v>
      </c>
      <c r="C628" t="s">
        <v>67</v>
      </c>
      <c r="D628" t="s">
        <v>1755</v>
      </c>
      <c r="E628" t="s">
        <v>1756</v>
      </c>
      <c r="F628" t="s">
        <v>1755</v>
      </c>
      <c r="G628" t="s">
        <v>1757</v>
      </c>
      <c r="H628" t="s">
        <v>339</v>
      </c>
      <c r="I628">
        <v>1</v>
      </c>
      <c r="J628">
        <v>0</v>
      </c>
      <c r="K628">
        <v>0</v>
      </c>
      <c r="L628">
        <v>11.5</v>
      </c>
      <c r="M628" t="s">
        <v>1838</v>
      </c>
      <c r="O628" t="s">
        <v>1839</v>
      </c>
      <c r="P628">
        <v>50266</v>
      </c>
      <c r="Q628" t="s">
        <v>37</v>
      </c>
      <c r="R628" t="s">
        <v>38</v>
      </c>
      <c r="Y628" t="s">
        <v>44</v>
      </c>
    </row>
    <row r="629" spans="1:25" x14ac:dyDescent="0.25">
      <c r="A629" t="s">
        <v>49</v>
      </c>
      <c r="B629" t="s">
        <v>1840</v>
      </c>
      <c r="C629" t="s">
        <v>67</v>
      </c>
      <c r="D629" t="s">
        <v>1755</v>
      </c>
      <c r="E629" t="s">
        <v>1756</v>
      </c>
      <c r="F629" t="s">
        <v>1755</v>
      </c>
      <c r="G629" t="s">
        <v>1757</v>
      </c>
      <c r="H629" t="s">
        <v>339</v>
      </c>
      <c r="I629">
        <v>1</v>
      </c>
      <c r="J629">
        <v>0</v>
      </c>
      <c r="K629">
        <v>0</v>
      </c>
      <c r="L629">
        <v>10.7</v>
      </c>
      <c r="M629" t="s">
        <v>193</v>
      </c>
      <c r="Q629" t="s">
        <v>451</v>
      </c>
      <c r="R629" t="s">
        <v>383</v>
      </c>
      <c r="Y629" t="s">
        <v>44</v>
      </c>
    </row>
    <row r="630" spans="1:25" x14ac:dyDescent="0.25">
      <c r="A630" t="s">
        <v>26</v>
      </c>
      <c r="B630" t="s">
        <v>1841</v>
      </c>
      <c r="C630" t="s">
        <v>67</v>
      </c>
      <c r="D630" t="s">
        <v>1755</v>
      </c>
      <c r="E630" t="s">
        <v>1756</v>
      </c>
      <c r="F630" t="s">
        <v>1755</v>
      </c>
      <c r="G630" t="s">
        <v>1757</v>
      </c>
      <c r="I630">
        <v>0</v>
      </c>
      <c r="J630">
        <v>0</v>
      </c>
      <c r="K630">
        <v>0</v>
      </c>
      <c r="L630">
        <v>13.7</v>
      </c>
      <c r="M630" t="s">
        <v>1842</v>
      </c>
      <c r="P630">
        <v>1040</v>
      </c>
      <c r="Q630" t="s">
        <v>1508</v>
      </c>
      <c r="R630" t="s">
        <v>358</v>
      </c>
      <c r="S630" t="s">
        <v>1843</v>
      </c>
      <c r="T630">
        <v>-9285</v>
      </c>
      <c r="U630" t="s">
        <v>1844</v>
      </c>
      <c r="V630" t="s">
        <v>1845</v>
      </c>
      <c r="W630">
        <v>2007</v>
      </c>
      <c r="X630" t="s">
        <v>362</v>
      </c>
      <c r="Y630" t="s">
        <v>44</v>
      </c>
    </row>
    <row r="631" spans="1:25" x14ac:dyDescent="0.25">
      <c r="A631" t="s">
        <v>26</v>
      </c>
      <c r="B631" t="s">
        <v>1841</v>
      </c>
      <c r="C631" t="s">
        <v>67</v>
      </c>
      <c r="D631" t="s">
        <v>1755</v>
      </c>
      <c r="E631" t="s">
        <v>1756</v>
      </c>
      <c r="F631" t="s">
        <v>1755</v>
      </c>
      <c r="G631" t="s">
        <v>1757</v>
      </c>
      <c r="H631" t="s">
        <v>339</v>
      </c>
      <c r="I631">
        <v>1</v>
      </c>
      <c r="J631">
        <v>0</v>
      </c>
      <c r="K631">
        <v>0</v>
      </c>
      <c r="L631">
        <v>4.9000000000000004</v>
      </c>
      <c r="M631" t="s">
        <v>1842</v>
      </c>
      <c r="P631">
        <v>1040</v>
      </c>
      <c r="Q631" t="s">
        <v>1508</v>
      </c>
      <c r="R631" t="s">
        <v>358</v>
      </c>
      <c r="S631" t="s">
        <v>1843</v>
      </c>
      <c r="T631">
        <v>-9285</v>
      </c>
      <c r="U631" t="s">
        <v>1844</v>
      </c>
      <c r="V631" t="s">
        <v>1845</v>
      </c>
      <c r="W631">
        <v>2007</v>
      </c>
      <c r="X631" t="s">
        <v>362</v>
      </c>
      <c r="Y631" t="s">
        <v>44</v>
      </c>
    </row>
    <row r="632" spans="1:25" x14ac:dyDescent="0.25">
      <c r="A632" t="s">
        <v>49</v>
      </c>
      <c r="B632" t="s">
        <v>1846</v>
      </c>
      <c r="C632" t="s">
        <v>67</v>
      </c>
      <c r="D632" t="s">
        <v>1755</v>
      </c>
      <c r="E632" t="s">
        <v>1756</v>
      </c>
      <c r="F632" t="s">
        <v>1755</v>
      </c>
      <c r="G632" t="s">
        <v>1757</v>
      </c>
      <c r="H632" t="s">
        <v>339</v>
      </c>
      <c r="I632">
        <v>1</v>
      </c>
      <c r="J632">
        <v>0</v>
      </c>
      <c r="K632">
        <v>0</v>
      </c>
      <c r="L632">
        <v>12.2</v>
      </c>
      <c r="M632" t="s">
        <v>193</v>
      </c>
      <c r="Q632" t="s">
        <v>1847</v>
      </c>
      <c r="R632" t="s">
        <v>358</v>
      </c>
      <c r="Y632" t="s">
        <v>44</v>
      </c>
    </row>
    <row r="633" spans="1:25" x14ac:dyDescent="0.25">
      <c r="A633" t="s">
        <v>49</v>
      </c>
      <c r="B633" t="s">
        <v>1848</v>
      </c>
      <c r="C633" t="s">
        <v>67</v>
      </c>
      <c r="D633" t="s">
        <v>1755</v>
      </c>
      <c r="E633" t="s">
        <v>1756</v>
      </c>
      <c r="F633" t="s">
        <v>1755</v>
      </c>
      <c r="G633" t="s">
        <v>1757</v>
      </c>
      <c r="H633" t="s">
        <v>339</v>
      </c>
      <c r="I633">
        <v>1</v>
      </c>
      <c r="J633">
        <v>0</v>
      </c>
      <c r="K633">
        <v>0</v>
      </c>
      <c r="L633">
        <v>12.2</v>
      </c>
      <c r="M633" t="s">
        <v>1805</v>
      </c>
      <c r="N633" t="s">
        <v>182</v>
      </c>
      <c r="O633" t="s">
        <v>183</v>
      </c>
      <c r="P633" t="s">
        <v>1806</v>
      </c>
      <c r="Q633" t="s">
        <v>37</v>
      </c>
      <c r="R633" t="s">
        <v>38</v>
      </c>
      <c r="Y633" t="s">
        <v>44</v>
      </c>
    </row>
    <row r="634" spans="1:25" x14ac:dyDescent="0.25">
      <c r="A634" t="s">
        <v>49</v>
      </c>
      <c r="B634" t="s">
        <v>1849</v>
      </c>
      <c r="C634" t="s">
        <v>67</v>
      </c>
      <c r="D634" t="s">
        <v>1755</v>
      </c>
      <c r="E634" t="s">
        <v>1756</v>
      </c>
      <c r="F634" t="s">
        <v>1755</v>
      </c>
      <c r="G634" t="s">
        <v>1757</v>
      </c>
      <c r="H634" t="s">
        <v>339</v>
      </c>
      <c r="I634">
        <v>1</v>
      </c>
      <c r="J634">
        <v>0</v>
      </c>
      <c r="K634">
        <v>0</v>
      </c>
      <c r="L634">
        <v>15.7</v>
      </c>
      <c r="M634" t="s">
        <v>193</v>
      </c>
      <c r="N634" t="s">
        <v>182</v>
      </c>
      <c r="O634" t="s">
        <v>183</v>
      </c>
      <c r="Q634" t="s">
        <v>37</v>
      </c>
      <c r="R634" t="s">
        <v>38</v>
      </c>
      <c r="Y634" t="s">
        <v>44</v>
      </c>
    </row>
    <row r="635" spans="1:25" x14ac:dyDescent="0.25">
      <c r="A635" t="s">
        <v>49</v>
      </c>
      <c r="B635" t="s">
        <v>1850</v>
      </c>
      <c r="C635" t="s">
        <v>67</v>
      </c>
      <c r="D635" t="s">
        <v>1755</v>
      </c>
      <c r="E635" t="s">
        <v>1756</v>
      </c>
      <c r="F635" t="s">
        <v>1755</v>
      </c>
      <c r="G635" t="s">
        <v>1757</v>
      </c>
      <c r="H635" t="s">
        <v>339</v>
      </c>
      <c r="I635">
        <v>1</v>
      </c>
      <c r="J635">
        <v>0</v>
      </c>
      <c r="K635">
        <v>0</v>
      </c>
      <c r="L635">
        <v>15.5</v>
      </c>
      <c r="M635" t="s">
        <v>470</v>
      </c>
      <c r="N635" t="s">
        <v>123</v>
      </c>
      <c r="O635" t="s">
        <v>124</v>
      </c>
      <c r="P635" t="s">
        <v>1851</v>
      </c>
      <c r="Q635" t="s">
        <v>37</v>
      </c>
      <c r="R635" t="s">
        <v>38</v>
      </c>
      <c r="S635" t="s">
        <v>1852</v>
      </c>
      <c r="Y635" t="s">
        <v>44</v>
      </c>
    </row>
    <row r="636" spans="1:25" x14ac:dyDescent="0.25">
      <c r="A636" t="s">
        <v>49</v>
      </c>
      <c r="B636" t="s">
        <v>1853</v>
      </c>
      <c r="C636" t="s">
        <v>67</v>
      </c>
      <c r="D636" t="s">
        <v>1755</v>
      </c>
      <c r="E636" t="s">
        <v>1756</v>
      </c>
      <c r="F636" t="s">
        <v>1755</v>
      </c>
      <c r="G636" t="s">
        <v>1757</v>
      </c>
      <c r="H636" t="s">
        <v>339</v>
      </c>
      <c r="I636">
        <v>1</v>
      </c>
      <c r="J636">
        <v>0</v>
      </c>
      <c r="K636">
        <v>0</v>
      </c>
      <c r="L636">
        <v>5.3</v>
      </c>
      <c r="M636" t="s">
        <v>193</v>
      </c>
      <c r="N636" t="s">
        <v>189</v>
      </c>
      <c r="O636" t="s">
        <v>190</v>
      </c>
      <c r="Q636" t="s">
        <v>37</v>
      </c>
      <c r="R636" t="s">
        <v>38</v>
      </c>
      <c r="Y636" t="s">
        <v>44</v>
      </c>
    </row>
    <row r="637" spans="1:25" x14ac:dyDescent="0.25">
      <c r="A637" t="s">
        <v>49</v>
      </c>
      <c r="B637" t="s">
        <v>1854</v>
      </c>
      <c r="C637" t="s">
        <v>67</v>
      </c>
      <c r="D637" t="s">
        <v>1755</v>
      </c>
      <c r="E637" t="s">
        <v>1756</v>
      </c>
      <c r="F637" t="s">
        <v>1755</v>
      </c>
      <c r="G637" t="s">
        <v>1757</v>
      </c>
      <c r="H637" t="s">
        <v>339</v>
      </c>
      <c r="I637">
        <v>1</v>
      </c>
      <c r="J637">
        <v>0</v>
      </c>
      <c r="K637">
        <v>0</v>
      </c>
      <c r="L637">
        <v>11.5</v>
      </c>
      <c r="M637" t="s">
        <v>193</v>
      </c>
      <c r="Q637" t="s">
        <v>1794</v>
      </c>
      <c r="R637" t="s">
        <v>238</v>
      </c>
      <c r="Y637" t="s">
        <v>44</v>
      </c>
    </row>
    <row r="638" spans="1:25" x14ac:dyDescent="0.25">
      <c r="A638" t="s">
        <v>49</v>
      </c>
      <c r="B638" t="s">
        <v>1855</v>
      </c>
      <c r="C638" t="s">
        <v>67</v>
      </c>
      <c r="D638" t="s">
        <v>1755</v>
      </c>
      <c r="E638" t="s">
        <v>1756</v>
      </c>
      <c r="F638" t="s">
        <v>1755</v>
      </c>
      <c r="G638" t="s">
        <v>1757</v>
      </c>
      <c r="H638" t="s">
        <v>339</v>
      </c>
      <c r="I638">
        <v>1</v>
      </c>
      <c r="J638">
        <v>0</v>
      </c>
      <c r="K638">
        <v>0</v>
      </c>
      <c r="L638">
        <v>11.4</v>
      </c>
      <c r="M638" t="s">
        <v>193</v>
      </c>
      <c r="Q638" t="s">
        <v>1794</v>
      </c>
      <c r="R638" t="s">
        <v>238</v>
      </c>
      <c r="Y638" t="s">
        <v>44</v>
      </c>
    </row>
    <row r="639" spans="1:25" x14ac:dyDescent="0.25">
      <c r="A639" t="s">
        <v>49</v>
      </c>
      <c r="B639" t="s">
        <v>1856</v>
      </c>
      <c r="C639" t="s">
        <v>67</v>
      </c>
      <c r="D639" t="s">
        <v>1755</v>
      </c>
      <c r="E639" t="s">
        <v>1756</v>
      </c>
      <c r="F639" t="s">
        <v>1755</v>
      </c>
      <c r="G639" t="s">
        <v>1757</v>
      </c>
      <c r="H639" t="s">
        <v>339</v>
      </c>
      <c r="I639">
        <v>1</v>
      </c>
      <c r="J639">
        <v>0</v>
      </c>
      <c r="K639">
        <v>0</v>
      </c>
      <c r="L639">
        <v>17.399999999999999</v>
      </c>
      <c r="M639" t="s">
        <v>193</v>
      </c>
      <c r="N639" t="s">
        <v>395</v>
      </c>
      <c r="O639" t="s">
        <v>396</v>
      </c>
      <c r="Q639" t="s">
        <v>37</v>
      </c>
      <c r="R639" t="s">
        <v>38</v>
      </c>
      <c r="Y639" t="s">
        <v>44</v>
      </c>
    </row>
    <row r="640" spans="1:25" x14ac:dyDescent="0.25">
      <c r="A640" t="s">
        <v>49</v>
      </c>
      <c r="B640" t="s">
        <v>1857</v>
      </c>
      <c r="C640" t="s">
        <v>67</v>
      </c>
      <c r="D640" t="s">
        <v>1755</v>
      </c>
      <c r="E640" t="s">
        <v>1756</v>
      </c>
      <c r="F640" t="s">
        <v>1755</v>
      </c>
      <c r="G640" t="s">
        <v>1757</v>
      </c>
      <c r="H640" t="s">
        <v>339</v>
      </c>
      <c r="I640">
        <v>1</v>
      </c>
      <c r="J640">
        <v>0</v>
      </c>
      <c r="K640">
        <v>0</v>
      </c>
      <c r="L640">
        <v>14.5</v>
      </c>
      <c r="M640" t="s">
        <v>1858</v>
      </c>
      <c r="N640" t="s">
        <v>1859</v>
      </c>
      <c r="O640" t="s">
        <v>1860</v>
      </c>
      <c r="P640">
        <v>2852</v>
      </c>
      <c r="Q640" t="s">
        <v>37</v>
      </c>
      <c r="R640" t="s">
        <v>38</v>
      </c>
      <c r="Y640" t="s">
        <v>44</v>
      </c>
    </row>
    <row r="641" spans="1:25" x14ac:dyDescent="0.25">
      <c r="A641" t="s">
        <v>49</v>
      </c>
      <c r="B641" t="s">
        <v>1861</v>
      </c>
      <c r="C641" t="s">
        <v>67</v>
      </c>
      <c r="D641" t="s">
        <v>1755</v>
      </c>
      <c r="E641" t="s">
        <v>1756</v>
      </c>
      <c r="F641" t="s">
        <v>1755</v>
      </c>
      <c r="G641" t="s">
        <v>1757</v>
      </c>
      <c r="H641" t="s">
        <v>339</v>
      </c>
      <c r="I641">
        <v>1</v>
      </c>
      <c r="J641">
        <v>0</v>
      </c>
      <c r="K641">
        <v>0</v>
      </c>
      <c r="L641">
        <v>12.7</v>
      </c>
      <c r="M641" t="s">
        <v>294</v>
      </c>
      <c r="N641" t="s">
        <v>123</v>
      </c>
      <c r="O641" t="s">
        <v>124</v>
      </c>
      <c r="P641" t="s">
        <v>1862</v>
      </c>
      <c r="Q641" t="s">
        <v>37</v>
      </c>
      <c r="R641" t="s">
        <v>38</v>
      </c>
      <c r="Y641" t="s">
        <v>44</v>
      </c>
    </row>
    <row r="642" spans="1:25" x14ac:dyDescent="0.25">
      <c r="A642" t="s">
        <v>49</v>
      </c>
      <c r="B642" t="s">
        <v>1863</v>
      </c>
      <c r="C642" t="s">
        <v>67</v>
      </c>
      <c r="D642" t="s">
        <v>1755</v>
      </c>
      <c r="E642" t="s">
        <v>1756</v>
      </c>
      <c r="F642" t="s">
        <v>1755</v>
      </c>
      <c r="G642" t="s">
        <v>1757</v>
      </c>
      <c r="H642" t="s">
        <v>339</v>
      </c>
      <c r="I642">
        <v>1</v>
      </c>
      <c r="J642">
        <v>0</v>
      </c>
      <c r="K642">
        <v>0</v>
      </c>
      <c r="L642">
        <v>8.6999999999999993</v>
      </c>
      <c r="M642" t="s">
        <v>450</v>
      </c>
      <c r="P642" t="s">
        <v>1864</v>
      </c>
      <c r="Q642" t="s">
        <v>451</v>
      </c>
      <c r="R642" t="s">
        <v>383</v>
      </c>
      <c r="Y642" t="s">
        <v>44</v>
      </c>
    </row>
    <row r="643" spans="1:25" x14ac:dyDescent="0.25">
      <c r="A643" t="s">
        <v>49</v>
      </c>
      <c r="B643" t="s">
        <v>1865</v>
      </c>
      <c r="C643" t="s">
        <v>67</v>
      </c>
      <c r="D643" t="s">
        <v>1755</v>
      </c>
      <c r="E643" t="s">
        <v>1756</v>
      </c>
      <c r="F643" t="s">
        <v>1755</v>
      </c>
      <c r="G643" t="s">
        <v>1757</v>
      </c>
      <c r="H643" t="s">
        <v>339</v>
      </c>
      <c r="I643">
        <v>1</v>
      </c>
      <c r="J643">
        <v>0</v>
      </c>
      <c r="K643">
        <v>0</v>
      </c>
      <c r="L643">
        <v>13.6</v>
      </c>
      <c r="M643" t="s">
        <v>766</v>
      </c>
      <c r="N643" t="s">
        <v>767</v>
      </c>
      <c r="O643" t="s">
        <v>768</v>
      </c>
      <c r="P643" t="s">
        <v>1866</v>
      </c>
      <c r="Q643" t="s">
        <v>37</v>
      </c>
      <c r="R643" t="s">
        <v>38</v>
      </c>
      <c r="S643" t="s">
        <v>1867</v>
      </c>
      <c r="T643" t="s">
        <v>1868</v>
      </c>
      <c r="Y643" t="s">
        <v>44</v>
      </c>
    </row>
    <row r="644" spans="1:25" x14ac:dyDescent="0.25">
      <c r="A644" t="s">
        <v>49</v>
      </c>
      <c r="B644" t="s">
        <v>1869</v>
      </c>
      <c r="C644" t="s">
        <v>67</v>
      </c>
      <c r="D644" t="s">
        <v>1755</v>
      </c>
      <c r="E644" t="s">
        <v>1756</v>
      </c>
      <c r="F644" t="s">
        <v>1755</v>
      </c>
      <c r="G644" t="s">
        <v>1757</v>
      </c>
      <c r="H644" t="s">
        <v>339</v>
      </c>
      <c r="I644">
        <v>1</v>
      </c>
      <c r="J644">
        <v>0</v>
      </c>
      <c r="K644">
        <v>0</v>
      </c>
      <c r="L644">
        <v>15.7</v>
      </c>
      <c r="M644" t="s">
        <v>1870</v>
      </c>
      <c r="O644" t="s">
        <v>1871</v>
      </c>
      <c r="P644">
        <v>29492</v>
      </c>
      <c r="Q644" t="s">
        <v>37</v>
      </c>
      <c r="R644" t="s">
        <v>38</v>
      </c>
      <c r="Y644" t="s">
        <v>44</v>
      </c>
    </row>
    <row r="645" spans="1:25" x14ac:dyDescent="0.25">
      <c r="A645" t="s">
        <v>49</v>
      </c>
      <c r="B645" t="s">
        <v>1872</v>
      </c>
      <c r="C645" t="s">
        <v>67</v>
      </c>
      <c r="D645" t="s">
        <v>1755</v>
      </c>
      <c r="E645" t="s">
        <v>1756</v>
      </c>
      <c r="F645" t="s">
        <v>1755</v>
      </c>
      <c r="G645" t="s">
        <v>1757</v>
      </c>
      <c r="H645" t="s">
        <v>339</v>
      </c>
      <c r="I645">
        <v>2</v>
      </c>
      <c r="J645">
        <v>0</v>
      </c>
      <c r="K645">
        <v>0</v>
      </c>
      <c r="L645">
        <v>13.2</v>
      </c>
      <c r="M645" t="s">
        <v>193</v>
      </c>
      <c r="Q645" t="s">
        <v>1873</v>
      </c>
      <c r="R645" t="s">
        <v>238</v>
      </c>
      <c r="Y645" t="s">
        <v>44</v>
      </c>
    </row>
    <row r="646" spans="1:25" x14ac:dyDescent="0.25">
      <c r="A646" t="s">
        <v>49</v>
      </c>
      <c r="B646" t="s">
        <v>1874</v>
      </c>
      <c r="C646" t="s">
        <v>67</v>
      </c>
      <c r="D646" t="s">
        <v>1755</v>
      </c>
      <c r="E646" t="s">
        <v>1756</v>
      </c>
      <c r="F646" t="s">
        <v>1755</v>
      </c>
      <c r="G646" t="s">
        <v>1757</v>
      </c>
      <c r="H646" t="s">
        <v>339</v>
      </c>
      <c r="I646">
        <v>1</v>
      </c>
      <c r="J646">
        <v>0</v>
      </c>
      <c r="K646">
        <v>0</v>
      </c>
      <c r="L646">
        <v>14.8</v>
      </c>
      <c r="M646" t="s">
        <v>197</v>
      </c>
      <c r="N646" t="s">
        <v>197</v>
      </c>
      <c r="O646" t="s">
        <v>198</v>
      </c>
      <c r="P646" t="s">
        <v>1875</v>
      </c>
      <c r="Q646" t="s">
        <v>37</v>
      </c>
      <c r="R646" t="s">
        <v>38</v>
      </c>
      <c r="Y646" t="s">
        <v>44</v>
      </c>
    </row>
    <row r="647" spans="1:25" x14ac:dyDescent="0.25">
      <c r="A647" t="s">
        <v>49</v>
      </c>
      <c r="B647" t="s">
        <v>1876</v>
      </c>
      <c r="C647" t="s">
        <v>67</v>
      </c>
      <c r="D647" t="s">
        <v>1755</v>
      </c>
      <c r="E647" t="s">
        <v>1756</v>
      </c>
      <c r="F647" t="s">
        <v>1755</v>
      </c>
      <c r="G647" t="s">
        <v>1757</v>
      </c>
      <c r="H647" t="s">
        <v>339</v>
      </c>
      <c r="I647">
        <v>1</v>
      </c>
      <c r="J647">
        <v>0</v>
      </c>
      <c r="K647">
        <v>0</v>
      </c>
      <c r="L647">
        <v>7.4</v>
      </c>
      <c r="M647" t="s">
        <v>1877</v>
      </c>
      <c r="N647" t="s">
        <v>277</v>
      </c>
      <c r="O647" t="s">
        <v>278</v>
      </c>
      <c r="P647">
        <v>80524</v>
      </c>
      <c r="Q647" t="s">
        <v>37</v>
      </c>
      <c r="R647" t="s">
        <v>38</v>
      </c>
      <c r="Y647" t="s">
        <v>44</v>
      </c>
    </row>
    <row r="648" spans="1:25" x14ac:dyDescent="0.25">
      <c r="A648" t="s">
        <v>49</v>
      </c>
      <c r="B648" t="s">
        <v>1878</v>
      </c>
      <c r="C648" t="s">
        <v>67</v>
      </c>
      <c r="D648" t="s">
        <v>1755</v>
      </c>
      <c r="E648" t="s">
        <v>1756</v>
      </c>
      <c r="F648" t="s">
        <v>1755</v>
      </c>
      <c r="G648" t="s">
        <v>1757</v>
      </c>
      <c r="H648" t="s">
        <v>339</v>
      </c>
      <c r="I648">
        <v>1</v>
      </c>
      <c r="J648">
        <v>0</v>
      </c>
      <c r="K648">
        <v>0</v>
      </c>
      <c r="L648">
        <v>9.1999999999999993</v>
      </c>
      <c r="M648" t="s">
        <v>450</v>
      </c>
      <c r="P648" t="s">
        <v>1879</v>
      </c>
      <c r="Q648" t="s">
        <v>451</v>
      </c>
      <c r="R648" t="s">
        <v>383</v>
      </c>
      <c r="Y648" t="s">
        <v>44</v>
      </c>
    </row>
    <row r="649" spans="1:25" x14ac:dyDescent="0.25">
      <c r="A649" t="s">
        <v>49</v>
      </c>
      <c r="B649" t="s">
        <v>1880</v>
      </c>
      <c r="C649" t="s">
        <v>67</v>
      </c>
      <c r="D649" t="s">
        <v>1755</v>
      </c>
      <c r="E649" t="s">
        <v>1756</v>
      </c>
      <c r="F649" t="s">
        <v>1755</v>
      </c>
      <c r="G649" t="s">
        <v>1757</v>
      </c>
      <c r="H649" t="s">
        <v>339</v>
      </c>
      <c r="I649">
        <v>1</v>
      </c>
      <c r="J649">
        <v>0</v>
      </c>
      <c r="K649">
        <v>0</v>
      </c>
      <c r="L649">
        <v>13.3</v>
      </c>
      <c r="M649" t="s">
        <v>1881</v>
      </c>
      <c r="N649" t="s">
        <v>123</v>
      </c>
      <c r="O649" t="s">
        <v>124</v>
      </c>
      <c r="P649" t="s">
        <v>1882</v>
      </c>
      <c r="Q649" t="s">
        <v>37</v>
      </c>
      <c r="R649" t="s">
        <v>38</v>
      </c>
      <c r="Y649" t="s">
        <v>44</v>
      </c>
    </row>
    <row r="650" spans="1:25" x14ac:dyDescent="0.25">
      <c r="A650" t="s">
        <v>26</v>
      </c>
      <c r="B650" t="s">
        <v>1883</v>
      </c>
      <c r="C650" t="s">
        <v>67</v>
      </c>
      <c r="D650" t="s">
        <v>1755</v>
      </c>
      <c r="E650" t="s">
        <v>1756</v>
      </c>
      <c r="F650" t="s">
        <v>1755</v>
      </c>
      <c r="G650" t="s">
        <v>1757</v>
      </c>
      <c r="H650" t="s">
        <v>339</v>
      </c>
      <c r="I650">
        <v>2</v>
      </c>
      <c r="J650">
        <v>0</v>
      </c>
      <c r="K650">
        <v>0</v>
      </c>
      <c r="L650">
        <v>9.5</v>
      </c>
      <c r="M650" t="s">
        <v>1884</v>
      </c>
      <c r="Q650" t="s">
        <v>1794</v>
      </c>
      <c r="R650" t="s">
        <v>238</v>
      </c>
      <c r="S650">
        <v>-9252</v>
      </c>
      <c r="V650" t="s">
        <v>1885</v>
      </c>
      <c r="X650" t="s">
        <v>443</v>
      </c>
      <c r="Y650" t="s">
        <v>44</v>
      </c>
    </row>
    <row r="651" spans="1:25" x14ac:dyDescent="0.25">
      <c r="A651" t="s">
        <v>49</v>
      </c>
      <c r="B651" t="s">
        <v>1886</v>
      </c>
      <c r="C651" t="s">
        <v>67</v>
      </c>
      <c r="D651" t="s">
        <v>1755</v>
      </c>
      <c r="E651" t="s">
        <v>1756</v>
      </c>
      <c r="F651" t="s">
        <v>1755</v>
      </c>
      <c r="G651" t="s">
        <v>1757</v>
      </c>
      <c r="H651" t="s">
        <v>339</v>
      </c>
      <c r="I651">
        <v>1</v>
      </c>
      <c r="J651">
        <v>0</v>
      </c>
      <c r="K651">
        <v>0</v>
      </c>
      <c r="L651">
        <v>17.7</v>
      </c>
      <c r="M651" t="s">
        <v>1887</v>
      </c>
      <c r="N651" t="s">
        <v>228</v>
      </c>
      <c r="O651" t="s">
        <v>229</v>
      </c>
      <c r="P651">
        <v>85034</v>
      </c>
      <c r="Q651" t="s">
        <v>37</v>
      </c>
      <c r="R651" t="s">
        <v>38</v>
      </c>
      <c r="Y651" t="s">
        <v>44</v>
      </c>
    </row>
    <row r="652" spans="1:25" x14ac:dyDescent="0.25">
      <c r="A652" t="s">
        <v>49</v>
      </c>
      <c r="B652" t="s">
        <v>1888</v>
      </c>
      <c r="C652" t="s">
        <v>67</v>
      </c>
      <c r="D652" t="s">
        <v>1755</v>
      </c>
      <c r="E652" t="s">
        <v>1756</v>
      </c>
      <c r="F652" t="s">
        <v>1755</v>
      </c>
      <c r="G652" t="s">
        <v>1757</v>
      </c>
      <c r="H652" t="s">
        <v>339</v>
      </c>
      <c r="I652">
        <v>1</v>
      </c>
      <c r="J652">
        <v>0</v>
      </c>
      <c r="K652">
        <v>0</v>
      </c>
      <c r="L652">
        <v>8.1</v>
      </c>
      <c r="M652" t="s">
        <v>1889</v>
      </c>
      <c r="N652" t="s">
        <v>35</v>
      </c>
      <c r="O652" t="s">
        <v>36</v>
      </c>
      <c r="P652" t="s">
        <v>1890</v>
      </c>
      <c r="Q652" t="s">
        <v>37</v>
      </c>
      <c r="R652" t="s">
        <v>38</v>
      </c>
      <c r="S652" t="s">
        <v>1891</v>
      </c>
      <c r="T652" t="s">
        <v>1892</v>
      </c>
      <c r="V652" t="s">
        <v>1893</v>
      </c>
      <c r="Y652" t="s">
        <v>44</v>
      </c>
    </row>
    <row r="653" spans="1:25" x14ac:dyDescent="0.25">
      <c r="A653" t="s">
        <v>49</v>
      </c>
      <c r="B653" t="s">
        <v>1894</v>
      </c>
      <c r="C653" t="s">
        <v>67</v>
      </c>
      <c r="D653" t="s">
        <v>1755</v>
      </c>
      <c r="E653" t="s">
        <v>1756</v>
      </c>
      <c r="F653" t="s">
        <v>1755</v>
      </c>
      <c r="G653" t="s">
        <v>1757</v>
      </c>
      <c r="H653" t="s">
        <v>339</v>
      </c>
      <c r="I653">
        <v>1</v>
      </c>
      <c r="J653">
        <v>0</v>
      </c>
      <c r="K653">
        <v>0</v>
      </c>
      <c r="L653">
        <v>12.3</v>
      </c>
      <c r="M653" t="s">
        <v>1895</v>
      </c>
      <c r="N653" t="s">
        <v>805</v>
      </c>
      <c r="O653" t="s">
        <v>806</v>
      </c>
      <c r="P653">
        <v>60143</v>
      </c>
      <c r="Q653" t="s">
        <v>37</v>
      </c>
      <c r="R653" t="s">
        <v>38</v>
      </c>
      <c r="S653" t="s">
        <v>1896</v>
      </c>
      <c r="V653" t="s">
        <v>1897</v>
      </c>
      <c r="Y653" t="s">
        <v>44</v>
      </c>
    </row>
    <row r="654" spans="1:25" x14ac:dyDescent="0.25">
      <c r="A654" t="s">
        <v>49</v>
      </c>
      <c r="B654" t="s">
        <v>1898</v>
      </c>
      <c r="C654" t="s">
        <v>67</v>
      </c>
      <c r="D654" t="s">
        <v>1755</v>
      </c>
      <c r="E654" t="s">
        <v>1756</v>
      </c>
      <c r="F654" t="s">
        <v>1755</v>
      </c>
      <c r="G654" t="s">
        <v>1757</v>
      </c>
      <c r="H654" t="s">
        <v>339</v>
      </c>
      <c r="I654">
        <v>1</v>
      </c>
      <c r="J654">
        <v>0</v>
      </c>
      <c r="K654">
        <v>0</v>
      </c>
      <c r="L654">
        <v>4.7</v>
      </c>
      <c r="M654" t="s">
        <v>1899</v>
      </c>
      <c r="N654" t="s">
        <v>581</v>
      </c>
      <c r="O654" t="s">
        <v>582</v>
      </c>
      <c r="P654">
        <v>35206</v>
      </c>
      <c r="Q654" t="s">
        <v>37</v>
      </c>
      <c r="R654" t="s">
        <v>38</v>
      </c>
      <c r="S654" t="s">
        <v>1900</v>
      </c>
      <c r="T654" t="s">
        <v>1901</v>
      </c>
      <c r="V654" t="s">
        <v>1902</v>
      </c>
      <c r="Y654" t="s">
        <v>44</v>
      </c>
    </row>
    <row r="655" spans="1:25" x14ac:dyDescent="0.25">
      <c r="A655" t="s">
        <v>49</v>
      </c>
      <c r="B655" t="s">
        <v>1903</v>
      </c>
      <c r="C655" t="s">
        <v>67</v>
      </c>
      <c r="D655" t="s">
        <v>1755</v>
      </c>
      <c r="E655" t="s">
        <v>1756</v>
      </c>
      <c r="F655" t="s">
        <v>1755</v>
      </c>
      <c r="G655" t="s">
        <v>1757</v>
      </c>
      <c r="H655" t="s">
        <v>339</v>
      </c>
      <c r="I655">
        <v>1</v>
      </c>
      <c r="J655">
        <v>0</v>
      </c>
      <c r="K655">
        <v>0</v>
      </c>
      <c r="L655">
        <v>10.1</v>
      </c>
      <c r="M655" t="s">
        <v>193</v>
      </c>
      <c r="N655" t="s">
        <v>710</v>
      </c>
      <c r="O655" t="s">
        <v>711</v>
      </c>
      <c r="Q655" t="s">
        <v>37</v>
      </c>
      <c r="R655" t="s">
        <v>38</v>
      </c>
      <c r="Y655" t="s">
        <v>44</v>
      </c>
    </row>
    <row r="656" spans="1:25" x14ac:dyDescent="0.25">
      <c r="A656" t="s">
        <v>49</v>
      </c>
      <c r="B656" t="s">
        <v>528</v>
      </c>
      <c r="C656" t="s">
        <v>67</v>
      </c>
      <c r="D656" t="s">
        <v>1755</v>
      </c>
      <c r="E656" t="s">
        <v>1756</v>
      </c>
      <c r="F656" t="s">
        <v>1755</v>
      </c>
      <c r="G656" t="s">
        <v>1757</v>
      </c>
      <c r="H656" t="s">
        <v>339</v>
      </c>
      <c r="I656">
        <v>1</v>
      </c>
      <c r="J656">
        <v>0</v>
      </c>
      <c r="K656">
        <v>0</v>
      </c>
      <c r="L656">
        <v>11.4</v>
      </c>
      <c r="M656" t="s">
        <v>529</v>
      </c>
      <c r="N656" t="s">
        <v>530</v>
      </c>
      <c r="O656" t="s">
        <v>531</v>
      </c>
      <c r="P656" t="s">
        <v>532</v>
      </c>
      <c r="Q656" t="s">
        <v>37</v>
      </c>
      <c r="R656" t="s">
        <v>38</v>
      </c>
      <c r="V656" t="s">
        <v>533</v>
      </c>
      <c r="Y656" t="s">
        <v>44</v>
      </c>
    </row>
    <row r="657" spans="1:25" x14ac:dyDescent="0.25">
      <c r="A657" t="s">
        <v>49</v>
      </c>
      <c r="B657" t="s">
        <v>1904</v>
      </c>
      <c r="C657" t="s">
        <v>67</v>
      </c>
      <c r="D657" t="s">
        <v>1755</v>
      </c>
      <c r="E657" t="s">
        <v>1756</v>
      </c>
      <c r="F657" t="s">
        <v>1755</v>
      </c>
      <c r="G657" t="s">
        <v>1757</v>
      </c>
      <c r="H657" t="s">
        <v>339</v>
      </c>
      <c r="I657">
        <v>1</v>
      </c>
      <c r="J657">
        <v>0</v>
      </c>
      <c r="K657">
        <v>0</v>
      </c>
      <c r="L657">
        <v>5.4</v>
      </c>
      <c r="M657" t="s">
        <v>1281</v>
      </c>
      <c r="N657" t="s">
        <v>756</v>
      </c>
      <c r="O657" t="s">
        <v>757</v>
      </c>
      <c r="P657">
        <v>7059</v>
      </c>
      <c r="Q657" t="s">
        <v>37</v>
      </c>
      <c r="R657" t="s">
        <v>38</v>
      </c>
      <c r="S657" t="s">
        <v>1905</v>
      </c>
      <c r="V657" t="s">
        <v>1906</v>
      </c>
      <c r="Y657" t="s">
        <v>44</v>
      </c>
    </row>
    <row r="658" spans="1:25" x14ac:dyDescent="0.25">
      <c r="A658" t="s">
        <v>49</v>
      </c>
      <c r="B658" t="s">
        <v>1907</v>
      </c>
      <c r="C658" t="s">
        <v>67</v>
      </c>
      <c r="D658" t="s">
        <v>1755</v>
      </c>
      <c r="E658" t="s">
        <v>1756</v>
      </c>
      <c r="F658" t="s">
        <v>1755</v>
      </c>
      <c r="G658" t="s">
        <v>1757</v>
      </c>
      <c r="H658" t="s">
        <v>339</v>
      </c>
      <c r="I658">
        <v>1</v>
      </c>
      <c r="J658">
        <v>0</v>
      </c>
      <c r="K658">
        <v>0</v>
      </c>
      <c r="L658">
        <v>13.4</v>
      </c>
      <c r="M658" t="s">
        <v>193</v>
      </c>
      <c r="Q658" t="s">
        <v>1908</v>
      </c>
      <c r="R658" t="s">
        <v>383</v>
      </c>
      <c r="Y658" t="s">
        <v>44</v>
      </c>
    </row>
    <row r="659" spans="1:25" x14ac:dyDescent="0.25">
      <c r="A659" t="s">
        <v>49</v>
      </c>
      <c r="B659" t="s">
        <v>1909</v>
      </c>
      <c r="C659" t="s">
        <v>67</v>
      </c>
      <c r="D659" t="s">
        <v>1755</v>
      </c>
      <c r="E659" t="s">
        <v>1756</v>
      </c>
      <c r="F659" t="s">
        <v>1755</v>
      </c>
      <c r="G659" t="s">
        <v>1757</v>
      </c>
      <c r="H659" t="s">
        <v>339</v>
      </c>
      <c r="I659">
        <v>1</v>
      </c>
      <c r="J659">
        <v>0</v>
      </c>
      <c r="K659">
        <v>0</v>
      </c>
      <c r="L659">
        <v>13.2</v>
      </c>
      <c r="M659" t="s">
        <v>1910</v>
      </c>
      <c r="N659" t="s">
        <v>123</v>
      </c>
      <c r="O659" t="s">
        <v>124</v>
      </c>
      <c r="P659" t="s">
        <v>1911</v>
      </c>
      <c r="Q659" t="s">
        <v>37</v>
      </c>
      <c r="R659" t="s">
        <v>38</v>
      </c>
      <c r="V659" t="s">
        <v>1912</v>
      </c>
      <c r="Y659" t="s">
        <v>44</v>
      </c>
    </row>
    <row r="660" spans="1:25" x14ac:dyDescent="0.25">
      <c r="A660" t="s">
        <v>49</v>
      </c>
      <c r="B660" t="s">
        <v>1913</v>
      </c>
      <c r="C660" t="s">
        <v>67</v>
      </c>
      <c r="D660" t="s">
        <v>1755</v>
      </c>
      <c r="E660" t="s">
        <v>1756</v>
      </c>
      <c r="F660" t="s">
        <v>1755</v>
      </c>
      <c r="G660" t="s">
        <v>1757</v>
      </c>
      <c r="H660" t="s">
        <v>339</v>
      </c>
      <c r="I660">
        <v>1</v>
      </c>
      <c r="J660">
        <v>0</v>
      </c>
      <c r="K660">
        <v>0</v>
      </c>
      <c r="L660">
        <v>15.6</v>
      </c>
      <c r="M660" t="s">
        <v>1914</v>
      </c>
      <c r="N660" t="s">
        <v>555</v>
      </c>
      <c r="O660" t="s">
        <v>556</v>
      </c>
      <c r="P660">
        <v>29401</v>
      </c>
      <c r="Q660" t="s">
        <v>37</v>
      </c>
      <c r="R660" t="s">
        <v>38</v>
      </c>
      <c r="S660" t="s">
        <v>1915</v>
      </c>
      <c r="Y660" t="s">
        <v>44</v>
      </c>
    </row>
    <row r="661" spans="1:25" x14ac:dyDescent="0.25">
      <c r="A661" t="s">
        <v>49</v>
      </c>
      <c r="B661" t="s">
        <v>1916</v>
      </c>
      <c r="C661" t="s">
        <v>67</v>
      </c>
      <c r="D661" t="s">
        <v>1755</v>
      </c>
      <c r="E661" t="s">
        <v>1756</v>
      </c>
      <c r="F661" t="s">
        <v>1755</v>
      </c>
      <c r="G661" t="s">
        <v>1757</v>
      </c>
      <c r="H661" t="s">
        <v>339</v>
      </c>
      <c r="I661">
        <v>1</v>
      </c>
      <c r="J661">
        <v>0</v>
      </c>
      <c r="K661">
        <v>0</v>
      </c>
      <c r="L661">
        <v>12.9</v>
      </c>
      <c r="M661" t="s">
        <v>1917</v>
      </c>
      <c r="N661" t="s">
        <v>756</v>
      </c>
      <c r="O661" t="s">
        <v>757</v>
      </c>
      <c r="P661" t="s">
        <v>1918</v>
      </c>
      <c r="Q661" t="s">
        <v>37</v>
      </c>
      <c r="R661" t="s">
        <v>38</v>
      </c>
      <c r="Y661" t="s">
        <v>44</v>
      </c>
    </row>
    <row r="662" spans="1:25" x14ac:dyDescent="0.25">
      <c r="A662" t="s">
        <v>49</v>
      </c>
      <c r="B662" t="s">
        <v>1919</v>
      </c>
      <c r="C662" t="s">
        <v>67</v>
      </c>
      <c r="D662" t="s">
        <v>1755</v>
      </c>
      <c r="E662" t="s">
        <v>1756</v>
      </c>
      <c r="F662" t="s">
        <v>1755</v>
      </c>
      <c r="G662" t="s">
        <v>1757</v>
      </c>
      <c r="H662" t="s">
        <v>339</v>
      </c>
      <c r="I662">
        <v>1</v>
      </c>
      <c r="J662">
        <v>0</v>
      </c>
      <c r="K662">
        <v>0</v>
      </c>
      <c r="L662">
        <v>14.8</v>
      </c>
      <c r="M662" t="s">
        <v>667</v>
      </c>
      <c r="N662" t="s">
        <v>255</v>
      </c>
      <c r="O662" t="s">
        <v>256</v>
      </c>
      <c r="P662" t="s">
        <v>1920</v>
      </c>
      <c r="Q662" t="s">
        <v>37</v>
      </c>
      <c r="R662" t="s">
        <v>38</v>
      </c>
      <c r="S662" t="s">
        <v>1921</v>
      </c>
      <c r="Y662" t="s">
        <v>44</v>
      </c>
    </row>
    <row r="663" spans="1:25" x14ac:dyDescent="0.25">
      <c r="A663" t="s">
        <v>49</v>
      </c>
      <c r="B663" t="s">
        <v>1922</v>
      </c>
      <c r="C663" t="s">
        <v>67</v>
      </c>
      <c r="D663" t="s">
        <v>1755</v>
      </c>
      <c r="E663" t="s">
        <v>1756</v>
      </c>
      <c r="F663" t="s">
        <v>1755</v>
      </c>
      <c r="G663" t="s">
        <v>1757</v>
      </c>
      <c r="H663" t="s">
        <v>339</v>
      </c>
      <c r="I663">
        <v>1</v>
      </c>
      <c r="J663">
        <v>0</v>
      </c>
      <c r="K663">
        <v>0</v>
      </c>
      <c r="L663">
        <v>7.7</v>
      </c>
      <c r="M663" t="s">
        <v>193</v>
      </c>
      <c r="Q663" t="s">
        <v>1923</v>
      </c>
      <c r="R663" t="s">
        <v>238</v>
      </c>
      <c r="Y663" t="s">
        <v>44</v>
      </c>
    </row>
    <row r="664" spans="1:25" x14ac:dyDescent="0.25">
      <c r="A664" t="s">
        <v>49</v>
      </c>
      <c r="B664" t="s">
        <v>1924</v>
      </c>
      <c r="C664" t="s">
        <v>67</v>
      </c>
      <c r="D664" t="s">
        <v>1755</v>
      </c>
      <c r="E664" t="s">
        <v>1756</v>
      </c>
      <c r="F664" t="s">
        <v>1755</v>
      </c>
      <c r="G664" t="s">
        <v>1757</v>
      </c>
      <c r="H664" t="s">
        <v>339</v>
      </c>
      <c r="I664">
        <v>1</v>
      </c>
      <c r="J664">
        <v>0</v>
      </c>
      <c r="K664">
        <v>0</v>
      </c>
      <c r="L664">
        <v>11.1</v>
      </c>
      <c r="M664" t="s">
        <v>193</v>
      </c>
      <c r="O664" t="s">
        <v>1925</v>
      </c>
      <c r="Q664" t="s">
        <v>37</v>
      </c>
      <c r="R664" t="s">
        <v>38</v>
      </c>
      <c r="Y664" t="s">
        <v>44</v>
      </c>
    </row>
    <row r="665" spans="1:25" x14ac:dyDescent="0.25">
      <c r="A665" t="s">
        <v>49</v>
      </c>
      <c r="B665" t="s">
        <v>1926</v>
      </c>
      <c r="C665" t="s">
        <v>67</v>
      </c>
      <c r="D665" t="s">
        <v>1755</v>
      </c>
      <c r="E665" t="s">
        <v>1756</v>
      </c>
      <c r="F665" t="s">
        <v>1755</v>
      </c>
      <c r="G665" t="s">
        <v>1757</v>
      </c>
      <c r="H665" t="s">
        <v>339</v>
      </c>
      <c r="I665">
        <v>1</v>
      </c>
      <c r="J665">
        <v>0</v>
      </c>
      <c r="K665">
        <v>0</v>
      </c>
      <c r="L665">
        <v>5.4</v>
      </c>
      <c r="M665" t="s">
        <v>127</v>
      </c>
      <c r="N665" t="s">
        <v>128</v>
      </c>
      <c r="O665" t="s">
        <v>129</v>
      </c>
      <c r="P665" t="s">
        <v>1927</v>
      </c>
      <c r="Q665" t="s">
        <v>37</v>
      </c>
      <c r="R665" t="s">
        <v>38</v>
      </c>
      <c r="S665" t="s">
        <v>1928</v>
      </c>
      <c r="Y665" t="s">
        <v>44</v>
      </c>
    </row>
    <row r="666" spans="1:25" x14ac:dyDescent="0.25">
      <c r="A666" t="s">
        <v>49</v>
      </c>
      <c r="B666" t="s">
        <v>1929</v>
      </c>
      <c r="C666" t="s">
        <v>67</v>
      </c>
      <c r="D666" t="s">
        <v>1755</v>
      </c>
      <c r="E666" t="s">
        <v>1756</v>
      </c>
      <c r="F666" t="s">
        <v>1755</v>
      </c>
      <c r="G666" t="s">
        <v>1757</v>
      </c>
      <c r="H666" t="s">
        <v>339</v>
      </c>
      <c r="I666">
        <v>1</v>
      </c>
      <c r="J666">
        <v>0</v>
      </c>
      <c r="K666">
        <v>0</v>
      </c>
      <c r="L666">
        <v>9.5</v>
      </c>
      <c r="M666" t="s">
        <v>1930</v>
      </c>
      <c r="N666" t="s">
        <v>756</v>
      </c>
      <c r="O666" t="s">
        <v>757</v>
      </c>
      <c r="P666">
        <v>7647</v>
      </c>
      <c r="Q666" t="s">
        <v>37</v>
      </c>
      <c r="R666" t="s">
        <v>38</v>
      </c>
      <c r="S666" t="s">
        <v>1931</v>
      </c>
      <c r="T666" t="s">
        <v>1932</v>
      </c>
      <c r="V666" t="s">
        <v>1933</v>
      </c>
      <c r="Y666" t="s">
        <v>44</v>
      </c>
    </row>
    <row r="667" spans="1:25" x14ac:dyDescent="0.25">
      <c r="A667" t="s">
        <v>49</v>
      </c>
      <c r="B667" t="s">
        <v>1934</v>
      </c>
      <c r="C667" t="s">
        <v>67</v>
      </c>
      <c r="D667" t="s">
        <v>1755</v>
      </c>
      <c r="E667" t="s">
        <v>1756</v>
      </c>
      <c r="F667" t="s">
        <v>1755</v>
      </c>
      <c r="G667" t="s">
        <v>1757</v>
      </c>
      <c r="H667" t="s">
        <v>339</v>
      </c>
      <c r="I667">
        <v>1</v>
      </c>
      <c r="J667">
        <v>0</v>
      </c>
      <c r="K667">
        <v>0</v>
      </c>
      <c r="L667">
        <v>13.2</v>
      </c>
      <c r="M667" t="s">
        <v>394</v>
      </c>
      <c r="N667" t="s">
        <v>395</v>
      </c>
      <c r="O667" t="s">
        <v>396</v>
      </c>
      <c r="P667">
        <v>616</v>
      </c>
      <c r="Q667" t="s">
        <v>37</v>
      </c>
      <c r="R667" t="s">
        <v>38</v>
      </c>
      <c r="Y667" t="s">
        <v>44</v>
      </c>
    </row>
    <row r="668" spans="1:25" x14ac:dyDescent="0.25">
      <c r="A668" t="s">
        <v>49</v>
      </c>
      <c r="B668" t="s">
        <v>1935</v>
      </c>
      <c r="C668" t="s">
        <v>67</v>
      </c>
      <c r="D668" t="s">
        <v>1755</v>
      </c>
      <c r="E668" t="s">
        <v>1756</v>
      </c>
      <c r="F668" t="s">
        <v>1755</v>
      </c>
      <c r="G668" t="s">
        <v>1757</v>
      </c>
      <c r="H668" t="s">
        <v>339</v>
      </c>
      <c r="I668">
        <v>1</v>
      </c>
      <c r="J668">
        <v>0</v>
      </c>
      <c r="K668">
        <v>0</v>
      </c>
      <c r="L668">
        <v>14.9</v>
      </c>
      <c r="M668" t="s">
        <v>1622</v>
      </c>
      <c r="N668" t="s">
        <v>73</v>
      </c>
      <c r="O668" t="s">
        <v>74</v>
      </c>
      <c r="P668">
        <v>23237</v>
      </c>
      <c r="Q668" t="s">
        <v>37</v>
      </c>
      <c r="R668" t="s">
        <v>38</v>
      </c>
      <c r="Y668" t="s">
        <v>44</v>
      </c>
    </row>
    <row r="669" spans="1:25" x14ac:dyDescent="0.25">
      <c r="A669" t="s">
        <v>49</v>
      </c>
      <c r="B669" t="s">
        <v>1936</v>
      </c>
      <c r="C669" t="s">
        <v>67</v>
      </c>
      <c r="D669" t="s">
        <v>1755</v>
      </c>
      <c r="E669" t="s">
        <v>1756</v>
      </c>
      <c r="F669" t="s">
        <v>1755</v>
      </c>
      <c r="G669" t="s">
        <v>1757</v>
      </c>
      <c r="H669" t="s">
        <v>339</v>
      </c>
      <c r="I669">
        <v>1</v>
      </c>
      <c r="J669">
        <v>0</v>
      </c>
      <c r="K669">
        <v>0</v>
      </c>
      <c r="L669">
        <v>7.3</v>
      </c>
      <c r="M669" t="s">
        <v>193</v>
      </c>
      <c r="Q669" t="s">
        <v>1884</v>
      </c>
      <c r="R669" t="s">
        <v>238</v>
      </c>
      <c r="Y669" t="s">
        <v>44</v>
      </c>
    </row>
    <row r="670" spans="1:25" x14ac:dyDescent="0.25">
      <c r="A670" t="s">
        <v>49</v>
      </c>
      <c r="B670" t="s">
        <v>1937</v>
      </c>
      <c r="C670" t="s">
        <v>67</v>
      </c>
      <c r="D670" t="s">
        <v>1755</v>
      </c>
      <c r="E670" t="s">
        <v>1756</v>
      </c>
      <c r="F670" t="s">
        <v>1755</v>
      </c>
      <c r="G670" t="s">
        <v>1757</v>
      </c>
      <c r="H670" t="s">
        <v>339</v>
      </c>
      <c r="I670">
        <v>1</v>
      </c>
      <c r="J670">
        <v>0</v>
      </c>
      <c r="K670">
        <v>0</v>
      </c>
      <c r="L670">
        <v>16.100000000000001</v>
      </c>
      <c r="M670" t="s">
        <v>1938</v>
      </c>
      <c r="N670" t="s">
        <v>255</v>
      </c>
      <c r="O670" t="s">
        <v>256</v>
      </c>
      <c r="P670" t="s">
        <v>1939</v>
      </c>
      <c r="Q670" t="s">
        <v>37</v>
      </c>
      <c r="R670" t="s">
        <v>38</v>
      </c>
      <c r="T670" t="s">
        <v>1940</v>
      </c>
      <c r="Y670" t="s">
        <v>44</v>
      </c>
    </row>
    <row r="671" spans="1:25" x14ac:dyDescent="0.25">
      <c r="A671" t="s">
        <v>49</v>
      </c>
      <c r="B671" t="s">
        <v>1941</v>
      </c>
      <c r="C671" t="s">
        <v>67</v>
      </c>
      <c r="D671" t="s">
        <v>1755</v>
      </c>
      <c r="E671" t="s">
        <v>1756</v>
      </c>
      <c r="F671" t="s">
        <v>1755</v>
      </c>
      <c r="G671" t="s">
        <v>1757</v>
      </c>
      <c r="H671" t="s">
        <v>339</v>
      </c>
      <c r="I671">
        <v>1</v>
      </c>
      <c r="J671">
        <v>0</v>
      </c>
      <c r="K671">
        <v>0</v>
      </c>
      <c r="L671">
        <v>13.6</v>
      </c>
      <c r="M671" t="s">
        <v>1022</v>
      </c>
      <c r="N671" t="s">
        <v>351</v>
      </c>
      <c r="O671" t="s">
        <v>352</v>
      </c>
      <c r="P671" t="s">
        <v>1942</v>
      </c>
      <c r="Q671" t="s">
        <v>37</v>
      </c>
      <c r="R671" t="s">
        <v>38</v>
      </c>
      <c r="S671" t="s">
        <v>1943</v>
      </c>
      <c r="T671" t="s">
        <v>1944</v>
      </c>
      <c r="V671" t="s">
        <v>1945</v>
      </c>
      <c r="Y671" t="s">
        <v>44</v>
      </c>
    </row>
    <row r="672" spans="1:25" x14ac:dyDescent="0.25">
      <c r="A672" t="s">
        <v>49</v>
      </c>
      <c r="B672" t="s">
        <v>1946</v>
      </c>
      <c r="C672" t="s">
        <v>67</v>
      </c>
      <c r="D672" t="s">
        <v>1755</v>
      </c>
      <c r="E672" t="s">
        <v>1756</v>
      </c>
      <c r="F672" t="s">
        <v>1755</v>
      </c>
      <c r="G672" t="s">
        <v>1757</v>
      </c>
      <c r="H672" t="s">
        <v>339</v>
      </c>
      <c r="I672">
        <v>1</v>
      </c>
      <c r="J672">
        <v>0</v>
      </c>
      <c r="K672">
        <v>0</v>
      </c>
      <c r="L672">
        <v>7.6</v>
      </c>
      <c r="M672" t="s">
        <v>1947</v>
      </c>
      <c r="N672" t="s">
        <v>1682</v>
      </c>
      <c r="O672" t="s">
        <v>1683</v>
      </c>
      <c r="P672" t="s">
        <v>1948</v>
      </c>
      <c r="Q672" t="s">
        <v>37</v>
      </c>
      <c r="R672" t="s">
        <v>38</v>
      </c>
      <c r="Y672" t="s">
        <v>44</v>
      </c>
    </row>
    <row r="673" spans="1:25" x14ac:dyDescent="0.25">
      <c r="A673" t="s">
        <v>49</v>
      </c>
      <c r="B673" t="s">
        <v>1949</v>
      </c>
      <c r="C673" t="s">
        <v>67</v>
      </c>
      <c r="D673" t="s">
        <v>1755</v>
      </c>
      <c r="E673" t="s">
        <v>1756</v>
      </c>
      <c r="F673" t="s">
        <v>1755</v>
      </c>
      <c r="G673" t="s">
        <v>1757</v>
      </c>
      <c r="H673" t="s">
        <v>339</v>
      </c>
      <c r="I673">
        <v>1</v>
      </c>
      <c r="J673">
        <v>0</v>
      </c>
      <c r="K673">
        <v>0</v>
      </c>
      <c r="L673">
        <v>4.2</v>
      </c>
      <c r="M673" t="s">
        <v>1622</v>
      </c>
      <c r="N673" t="s">
        <v>73</v>
      </c>
      <c r="O673" t="s">
        <v>74</v>
      </c>
      <c r="P673" t="s">
        <v>1950</v>
      </c>
      <c r="Q673" t="s">
        <v>37</v>
      </c>
      <c r="R673" t="s">
        <v>38</v>
      </c>
      <c r="S673" t="s">
        <v>1951</v>
      </c>
      <c r="U673" t="s">
        <v>1952</v>
      </c>
      <c r="V673" t="s">
        <v>1953</v>
      </c>
      <c r="Y673" t="s">
        <v>44</v>
      </c>
    </row>
    <row r="674" spans="1:25" x14ac:dyDescent="0.25">
      <c r="A674" t="s">
        <v>49</v>
      </c>
      <c r="B674" t="s">
        <v>1954</v>
      </c>
      <c r="C674" t="s">
        <v>67</v>
      </c>
      <c r="D674" t="s">
        <v>1755</v>
      </c>
      <c r="E674" t="s">
        <v>1756</v>
      </c>
      <c r="F674" t="s">
        <v>1755</v>
      </c>
      <c r="G674" t="s">
        <v>1757</v>
      </c>
      <c r="H674" t="s">
        <v>339</v>
      </c>
      <c r="I674">
        <v>1</v>
      </c>
      <c r="J674">
        <v>0</v>
      </c>
      <c r="K674">
        <v>0</v>
      </c>
      <c r="L674">
        <v>12.7</v>
      </c>
      <c r="M674" t="s">
        <v>1955</v>
      </c>
      <c r="N674" t="s">
        <v>128</v>
      </c>
      <c r="O674" t="s">
        <v>129</v>
      </c>
      <c r="P674">
        <v>77479</v>
      </c>
      <c r="Q674" t="s">
        <v>37</v>
      </c>
      <c r="R674" t="s">
        <v>38</v>
      </c>
      <c r="S674" t="s">
        <v>1956</v>
      </c>
      <c r="Y674" t="s">
        <v>44</v>
      </c>
    </row>
    <row r="675" spans="1:25" x14ac:dyDescent="0.25">
      <c r="A675" t="s">
        <v>49</v>
      </c>
      <c r="B675" t="s">
        <v>1957</v>
      </c>
      <c r="C675" t="s">
        <v>67</v>
      </c>
      <c r="D675" t="s">
        <v>1755</v>
      </c>
      <c r="E675" t="s">
        <v>1756</v>
      </c>
      <c r="F675" t="s">
        <v>1755</v>
      </c>
      <c r="G675" t="s">
        <v>1757</v>
      </c>
      <c r="H675" t="s">
        <v>339</v>
      </c>
      <c r="I675">
        <v>1</v>
      </c>
      <c r="J675">
        <v>0</v>
      </c>
      <c r="K675">
        <v>0</v>
      </c>
      <c r="L675">
        <v>7.9</v>
      </c>
      <c r="M675" t="s">
        <v>193</v>
      </c>
      <c r="Q675" t="s">
        <v>1794</v>
      </c>
      <c r="R675" t="s">
        <v>238</v>
      </c>
      <c r="Y675" t="s">
        <v>44</v>
      </c>
    </row>
    <row r="676" spans="1:25" x14ac:dyDescent="0.25">
      <c r="A676" t="s">
        <v>49</v>
      </c>
      <c r="B676" t="s">
        <v>1958</v>
      </c>
      <c r="C676" t="s">
        <v>67</v>
      </c>
      <c r="D676" t="s">
        <v>1755</v>
      </c>
      <c r="E676" t="s">
        <v>1756</v>
      </c>
      <c r="F676" t="s">
        <v>1755</v>
      </c>
      <c r="G676" t="s">
        <v>1757</v>
      </c>
      <c r="H676" t="s">
        <v>339</v>
      </c>
      <c r="I676">
        <v>1</v>
      </c>
      <c r="J676">
        <v>0</v>
      </c>
      <c r="K676">
        <v>0</v>
      </c>
      <c r="L676">
        <v>10.3</v>
      </c>
      <c r="M676" t="s">
        <v>1959</v>
      </c>
      <c r="N676" t="s">
        <v>881</v>
      </c>
      <c r="O676" t="s">
        <v>882</v>
      </c>
      <c r="P676">
        <v>37660</v>
      </c>
      <c r="Q676" t="s">
        <v>37</v>
      </c>
      <c r="R676" t="s">
        <v>38</v>
      </c>
      <c r="V676" t="s">
        <v>1960</v>
      </c>
      <c r="Y676" t="s">
        <v>44</v>
      </c>
    </row>
    <row r="677" spans="1:25" x14ac:dyDescent="0.25">
      <c r="A677" t="s">
        <v>49</v>
      </c>
      <c r="B677" t="s">
        <v>1961</v>
      </c>
      <c r="C677" t="s">
        <v>67</v>
      </c>
      <c r="D677" t="s">
        <v>1755</v>
      </c>
      <c r="E677" t="s">
        <v>1756</v>
      </c>
      <c r="F677" t="s">
        <v>1755</v>
      </c>
      <c r="G677" t="s">
        <v>1757</v>
      </c>
      <c r="H677" t="s">
        <v>339</v>
      </c>
      <c r="I677">
        <v>2</v>
      </c>
      <c r="J677">
        <v>0</v>
      </c>
      <c r="K677">
        <v>0</v>
      </c>
      <c r="L677">
        <v>12.7</v>
      </c>
      <c r="M677" t="s">
        <v>197</v>
      </c>
      <c r="N677" t="s">
        <v>197</v>
      </c>
      <c r="O677" t="s">
        <v>198</v>
      </c>
      <c r="P677">
        <v>10017</v>
      </c>
      <c r="Q677" t="s">
        <v>37</v>
      </c>
      <c r="R677" t="s">
        <v>38</v>
      </c>
      <c r="Y677" t="s">
        <v>44</v>
      </c>
    </row>
    <row r="678" spans="1:25" x14ac:dyDescent="0.25">
      <c r="A678" t="s">
        <v>49</v>
      </c>
      <c r="B678" t="s">
        <v>1962</v>
      </c>
      <c r="C678" t="s">
        <v>67</v>
      </c>
      <c r="D678" t="s">
        <v>1755</v>
      </c>
      <c r="E678" t="s">
        <v>1756</v>
      </c>
      <c r="F678" t="s">
        <v>1755</v>
      </c>
      <c r="G678" t="s">
        <v>1757</v>
      </c>
      <c r="H678" t="s">
        <v>339</v>
      </c>
      <c r="I678">
        <v>1</v>
      </c>
      <c r="J678">
        <v>0</v>
      </c>
      <c r="K678">
        <v>0</v>
      </c>
      <c r="L678">
        <v>6.8</v>
      </c>
      <c r="M678" t="s">
        <v>1963</v>
      </c>
      <c r="N678" t="s">
        <v>805</v>
      </c>
      <c r="O678" t="s">
        <v>806</v>
      </c>
      <c r="P678">
        <v>60181</v>
      </c>
      <c r="Q678" t="s">
        <v>37</v>
      </c>
      <c r="R678" t="s">
        <v>38</v>
      </c>
      <c r="V678" t="s">
        <v>1964</v>
      </c>
      <c r="Y678" t="s">
        <v>44</v>
      </c>
    </row>
    <row r="679" spans="1:25" x14ac:dyDescent="0.25">
      <c r="A679" t="s">
        <v>49</v>
      </c>
      <c r="B679" t="s">
        <v>1965</v>
      </c>
      <c r="C679" t="s">
        <v>67</v>
      </c>
      <c r="D679" t="s">
        <v>1755</v>
      </c>
      <c r="E679" t="s">
        <v>1756</v>
      </c>
      <c r="F679" t="s">
        <v>1755</v>
      </c>
      <c r="G679" t="s">
        <v>1757</v>
      </c>
      <c r="H679" t="s">
        <v>339</v>
      </c>
      <c r="I679">
        <v>1</v>
      </c>
      <c r="J679">
        <v>0</v>
      </c>
      <c r="K679">
        <v>0</v>
      </c>
      <c r="L679">
        <v>9</v>
      </c>
      <c r="M679" t="s">
        <v>926</v>
      </c>
      <c r="N679" t="s">
        <v>35</v>
      </c>
      <c r="O679" t="s">
        <v>36</v>
      </c>
      <c r="P679">
        <v>33140</v>
      </c>
      <c r="Q679" t="s">
        <v>37</v>
      </c>
      <c r="R679" t="s">
        <v>38</v>
      </c>
      <c r="Y679" t="s">
        <v>44</v>
      </c>
    </row>
    <row r="680" spans="1:25" x14ac:dyDescent="0.25">
      <c r="A680" t="s">
        <v>26</v>
      </c>
      <c r="B680" t="s">
        <v>1966</v>
      </c>
      <c r="C680" t="s">
        <v>67</v>
      </c>
      <c r="D680" t="s">
        <v>1755</v>
      </c>
      <c r="E680" t="s">
        <v>1756</v>
      </c>
      <c r="F680" t="s">
        <v>1755</v>
      </c>
      <c r="G680" t="s">
        <v>1757</v>
      </c>
      <c r="H680" t="s">
        <v>339</v>
      </c>
      <c r="I680">
        <v>1</v>
      </c>
      <c r="J680">
        <v>0</v>
      </c>
      <c r="K680">
        <v>0</v>
      </c>
      <c r="L680">
        <v>16.2</v>
      </c>
      <c r="M680" t="s">
        <v>1967</v>
      </c>
      <c r="P680" t="s">
        <v>1968</v>
      </c>
      <c r="Q680" t="s">
        <v>1363</v>
      </c>
      <c r="R680" t="s">
        <v>358</v>
      </c>
      <c r="S680">
        <v>-202</v>
      </c>
      <c r="U680" t="s">
        <v>1969</v>
      </c>
      <c r="V680" t="s">
        <v>1970</v>
      </c>
      <c r="X680" t="s">
        <v>443</v>
      </c>
      <c r="Y680" t="s">
        <v>44</v>
      </c>
    </row>
    <row r="681" spans="1:25" x14ac:dyDescent="0.25">
      <c r="A681" t="s">
        <v>26</v>
      </c>
      <c r="B681" t="s">
        <v>1971</v>
      </c>
      <c r="C681" t="s">
        <v>67</v>
      </c>
      <c r="D681" t="s">
        <v>1755</v>
      </c>
      <c r="E681" t="s">
        <v>1756</v>
      </c>
      <c r="F681" t="s">
        <v>1755</v>
      </c>
      <c r="G681" t="s">
        <v>1757</v>
      </c>
      <c r="H681" t="s">
        <v>339</v>
      </c>
      <c r="I681">
        <v>1</v>
      </c>
      <c r="J681">
        <v>0</v>
      </c>
      <c r="K681">
        <v>0</v>
      </c>
      <c r="L681">
        <v>8.9</v>
      </c>
      <c r="M681" t="s">
        <v>1972</v>
      </c>
      <c r="P681" t="s">
        <v>1973</v>
      </c>
      <c r="Q681" t="s">
        <v>1974</v>
      </c>
      <c r="R681" t="s">
        <v>358</v>
      </c>
      <c r="S681" t="s">
        <v>1975</v>
      </c>
      <c r="T681" t="s">
        <v>1976</v>
      </c>
      <c r="U681" t="s">
        <v>1977</v>
      </c>
      <c r="V681" t="s">
        <v>1970</v>
      </c>
      <c r="X681" t="s">
        <v>443</v>
      </c>
      <c r="Y681" t="s">
        <v>44</v>
      </c>
    </row>
    <row r="682" spans="1:25" x14ac:dyDescent="0.25">
      <c r="A682" t="s">
        <v>49</v>
      </c>
      <c r="B682" t="s">
        <v>1978</v>
      </c>
      <c r="C682" t="s">
        <v>67</v>
      </c>
      <c r="D682" t="s">
        <v>1755</v>
      </c>
      <c r="E682" t="s">
        <v>1756</v>
      </c>
      <c r="F682" t="s">
        <v>1755</v>
      </c>
      <c r="G682" t="s">
        <v>1757</v>
      </c>
      <c r="H682" t="s">
        <v>339</v>
      </c>
      <c r="I682">
        <v>1</v>
      </c>
      <c r="J682">
        <v>0</v>
      </c>
      <c r="K682">
        <v>0</v>
      </c>
      <c r="L682">
        <v>8.9</v>
      </c>
      <c r="M682" t="s">
        <v>193</v>
      </c>
      <c r="Q682" t="s">
        <v>451</v>
      </c>
      <c r="R682" t="s">
        <v>383</v>
      </c>
      <c r="Y682" t="s">
        <v>44</v>
      </c>
    </row>
    <row r="683" spans="1:25" x14ac:dyDescent="0.25">
      <c r="A683" t="s">
        <v>26</v>
      </c>
      <c r="B683" t="s">
        <v>1979</v>
      </c>
      <c r="C683" t="s">
        <v>67</v>
      </c>
      <c r="D683" t="s">
        <v>1755</v>
      </c>
      <c r="E683" t="s">
        <v>1756</v>
      </c>
      <c r="F683" t="s">
        <v>1755</v>
      </c>
      <c r="G683" t="s">
        <v>1757</v>
      </c>
      <c r="H683" t="s">
        <v>339</v>
      </c>
      <c r="I683">
        <v>1</v>
      </c>
      <c r="J683">
        <v>0</v>
      </c>
      <c r="K683">
        <v>0</v>
      </c>
      <c r="L683">
        <v>14.8</v>
      </c>
      <c r="M683" t="s">
        <v>1980</v>
      </c>
      <c r="O683" t="s">
        <v>1981</v>
      </c>
      <c r="P683" t="s">
        <v>1982</v>
      </c>
      <c r="Q683" t="s">
        <v>483</v>
      </c>
      <c r="R683" t="s">
        <v>358</v>
      </c>
      <c r="S683">
        <v>-245286</v>
      </c>
      <c r="T683">
        <v>-245287</v>
      </c>
      <c r="U683" t="s">
        <v>1983</v>
      </c>
      <c r="V683" t="s">
        <v>1984</v>
      </c>
      <c r="W683">
        <v>1994</v>
      </c>
      <c r="X683" t="s">
        <v>443</v>
      </c>
      <c r="Y683" t="s">
        <v>44</v>
      </c>
    </row>
    <row r="684" spans="1:25" x14ac:dyDescent="0.25">
      <c r="A684" t="s">
        <v>26</v>
      </c>
      <c r="B684" t="s">
        <v>1985</v>
      </c>
      <c r="C684" t="s">
        <v>67</v>
      </c>
      <c r="D684" t="s">
        <v>1755</v>
      </c>
      <c r="E684" t="s">
        <v>1756</v>
      </c>
      <c r="F684" t="s">
        <v>1755</v>
      </c>
      <c r="G684" t="s">
        <v>1757</v>
      </c>
      <c r="H684" t="s">
        <v>339</v>
      </c>
      <c r="I684">
        <v>1</v>
      </c>
      <c r="J684">
        <v>0</v>
      </c>
      <c r="K684">
        <v>0</v>
      </c>
      <c r="L684">
        <v>12.6</v>
      </c>
      <c r="M684" t="s">
        <v>1986</v>
      </c>
      <c r="Q684" t="s">
        <v>446</v>
      </c>
      <c r="R684" t="s">
        <v>439</v>
      </c>
      <c r="S684" t="s">
        <v>1987</v>
      </c>
      <c r="T684" t="s">
        <v>1988</v>
      </c>
      <c r="U684" t="s">
        <v>1989</v>
      </c>
      <c r="V684" t="s">
        <v>1990</v>
      </c>
      <c r="X684" t="s">
        <v>443</v>
      </c>
      <c r="Y684" t="s">
        <v>44</v>
      </c>
    </row>
    <row r="685" spans="1:25" x14ac:dyDescent="0.25">
      <c r="A685" t="s">
        <v>49</v>
      </c>
      <c r="B685" t="s">
        <v>1991</v>
      </c>
      <c r="C685" t="s">
        <v>67</v>
      </c>
      <c r="D685" t="s">
        <v>1755</v>
      </c>
      <c r="E685" t="s">
        <v>1756</v>
      </c>
      <c r="F685" t="s">
        <v>1755</v>
      </c>
      <c r="G685" t="s">
        <v>1757</v>
      </c>
      <c r="H685" t="s">
        <v>339</v>
      </c>
      <c r="I685">
        <v>1</v>
      </c>
      <c r="J685">
        <v>0</v>
      </c>
      <c r="K685">
        <v>0</v>
      </c>
      <c r="L685">
        <v>8.3000000000000007</v>
      </c>
      <c r="M685" t="s">
        <v>193</v>
      </c>
      <c r="Q685" t="s">
        <v>1794</v>
      </c>
      <c r="R685" t="s">
        <v>238</v>
      </c>
      <c r="Y685" t="s">
        <v>44</v>
      </c>
    </row>
    <row r="686" spans="1:25" x14ac:dyDescent="0.25">
      <c r="A686" t="s">
        <v>49</v>
      </c>
      <c r="B686" t="s">
        <v>1992</v>
      </c>
      <c r="C686" t="s">
        <v>67</v>
      </c>
      <c r="D686" t="s">
        <v>1755</v>
      </c>
      <c r="E686" t="s">
        <v>1756</v>
      </c>
      <c r="F686" t="s">
        <v>1755</v>
      </c>
      <c r="G686" t="s">
        <v>1757</v>
      </c>
      <c r="H686" t="s">
        <v>339</v>
      </c>
      <c r="I686">
        <v>1</v>
      </c>
      <c r="J686">
        <v>0</v>
      </c>
      <c r="K686">
        <v>0</v>
      </c>
      <c r="L686">
        <v>14.6</v>
      </c>
      <c r="M686" t="s">
        <v>667</v>
      </c>
      <c r="N686" t="s">
        <v>255</v>
      </c>
      <c r="O686" t="s">
        <v>256</v>
      </c>
      <c r="P686">
        <v>89119</v>
      </c>
      <c r="Q686" t="s">
        <v>37</v>
      </c>
      <c r="R686" t="s">
        <v>38</v>
      </c>
      <c r="Y686" t="s">
        <v>44</v>
      </c>
    </row>
    <row r="687" spans="1:25" x14ac:dyDescent="0.25">
      <c r="A687" t="s">
        <v>49</v>
      </c>
      <c r="B687" t="s">
        <v>1993</v>
      </c>
      <c r="C687" t="s">
        <v>67</v>
      </c>
      <c r="D687" t="s">
        <v>1755</v>
      </c>
      <c r="E687" t="s">
        <v>1756</v>
      </c>
      <c r="F687" t="s">
        <v>1755</v>
      </c>
      <c r="G687" t="s">
        <v>1757</v>
      </c>
      <c r="H687" t="s">
        <v>339</v>
      </c>
      <c r="I687">
        <v>1</v>
      </c>
      <c r="J687">
        <v>0</v>
      </c>
      <c r="K687">
        <v>0</v>
      </c>
      <c r="L687">
        <v>12.8</v>
      </c>
      <c r="M687" t="s">
        <v>1994</v>
      </c>
      <c r="N687" t="s">
        <v>35</v>
      </c>
      <c r="O687" t="s">
        <v>36</v>
      </c>
      <c r="P687">
        <v>33408</v>
      </c>
      <c r="Q687" t="s">
        <v>37</v>
      </c>
      <c r="R687" t="s">
        <v>38</v>
      </c>
      <c r="S687" t="s">
        <v>1995</v>
      </c>
      <c r="V687" t="s">
        <v>1996</v>
      </c>
      <c r="Y687" t="s">
        <v>44</v>
      </c>
    </row>
    <row r="688" spans="1:25" x14ac:dyDescent="0.25">
      <c r="A688" t="s">
        <v>49</v>
      </c>
      <c r="B688" t="s">
        <v>1997</v>
      </c>
      <c r="C688" t="s">
        <v>67</v>
      </c>
      <c r="D688" t="s">
        <v>1755</v>
      </c>
      <c r="E688" t="s">
        <v>1756</v>
      </c>
      <c r="F688" t="s">
        <v>1755</v>
      </c>
      <c r="G688" t="s">
        <v>1757</v>
      </c>
      <c r="H688" t="s">
        <v>339</v>
      </c>
      <c r="I688">
        <v>1</v>
      </c>
      <c r="J688">
        <v>0</v>
      </c>
      <c r="K688">
        <v>0</v>
      </c>
      <c r="L688">
        <v>15.1</v>
      </c>
      <c r="M688" t="s">
        <v>281</v>
      </c>
      <c r="O688" t="s">
        <v>1998</v>
      </c>
      <c r="P688">
        <v>30342</v>
      </c>
      <c r="Q688" t="s">
        <v>37</v>
      </c>
      <c r="R688" t="s">
        <v>38</v>
      </c>
      <c r="S688" t="s">
        <v>1999</v>
      </c>
      <c r="V688" t="s">
        <v>2000</v>
      </c>
      <c r="Y688" t="s">
        <v>44</v>
      </c>
    </row>
    <row r="689" spans="1:25" x14ac:dyDescent="0.25">
      <c r="A689" t="s">
        <v>49</v>
      </c>
      <c r="B689" t="s">
        <v>2001</v>
      </c>
      <c r="C689" t="s">
        <v>67</v>
      </c>
      <c r="D689" t="s">
        <v>1755</v>
      </c>
      <c r="E689" t="s">
        <v>1756</v>
      </c>
      <c r="F689" t="s">
        <v>1755</v>
      </c>
      <c r="G689" t="s">
        <v>1757</v>
      </c>
      <c r="H689" t="s">
        <v>339</v>
      </c>
      <c r="I689">
        <v>1</v>
      </c>
      <c r="J689">
        <v>0</v>
      </c>
      <c r="K689">
        <v>0</v>
      </c>
      <c r="L689">
        <v>4.5999999999999996</v>
      </c>
      <c r="M689" t="s">
        <v>667</v>
      </c>
      <c r="N689" t="s">
        <v>255</v>
      </c>
      <c r="O689" t="s">
        <v>256</v>
      </c>
      <c r="P689" t="s">
        <v>2002</v>
      </c>
      <c r="Q689" t="s">
        <v>37</v>
      </c>
      <c r="R689" t="s">
        <v>38</v>
      </c>
      <c r="S689" t="s">
        <v>2003</v>
      </c>
      <c r="T689" t="s">
        <v>2004</v>
      </c>
      <c r="Y689" t="s">
        <v>44</v>
      </c>
    </row>
    <row r="690" spans="1:25" x14ac:dyDescent="0.25">
      <c r="A690" t="s">
        <v>26</v>
      </c>
      <c r="B690" t="s">
        <v>2005</v>
      </c>
      <c r="C690" t="s">
        <v>67</v>
      </c>
      <c r="D690" t="s">
        <v>1755</v>
      </c>
      <c r="E690" t="s">
        <v>1756</v>
      </c>
      <c r="F690" t="s">
        <v>1755</v>
      </c>
      <c r="G690" t="s">
        <v>1757</v>
      </c>
      <c r="H690" t="s">
        <v>339</v>
      </c>
      <c r="I690">
        <v>11</v>
      </c>
      <c r="J690">
        <v>0</v>
      </c>
      <c r="K690">
        <v>0</v>
      </c>
      <c r="L690">
        <v>8.6999999999999993</v>
      </c>
      <c r="M690" t="s">
        <v>2006</v>
      </c>
      <c r="N690" t="s">
        <v>128</v>
      </c>
      <c r="O690" t="s">
        <v>129</v>
      </c>
      <c r="P690">
        <v>75080</v>
      </c>
      <c r="Q690" t="s">
        <v>37</v>
      </c>
      <c r="R690" t="s">
        <v>38</v>
      </c>
      <c r="S690" t="s">
        <v>2007</v>
      </c>
      <c r="V690" t="s">
        <v>2008</v>
      </c>
      <c r="W690">
        <v>1995</v>
      </c>
      <c r="X690" t="s">
        <v>2009</v>
      </c>
      <c r="Y690" t="s">
        <v>44</v>
      </c>
    </row>
    <row r="691" spans="1:25" x14ac:dyDescent="0.25">
      <c r="A691" t="s">
        <v>49</v>
      </c>
      <c r="B691" t="s">
        <v>2010</v>
      </c>
      <c r="C691" t="s">
        <v>67</v>
      </c>
      <c r="D691" t="s">
        <v>1755</v>
      </c>
      <c r="E691" t="s">
        <v>1756</v>
      </c>
      <c r="F691" t="s">
        <v>1755</v>
      </c>
      <c r="G691" t="s">
        <v>1757</v>
      </c>
      <c r="H691" t="s">
        <v>339</v>
      </c>
      <c r="I691">
        <v>1</v>
      </c>
      <c r="J691">
        <v>0</v>
      </c>
      <c r="K691">
        <v>0</v>
      </c>
      <c r="L691">
        <v>11.1</v>
      </c>
      <c r="M691" t="s">
        <v>472</v>
      </c>
      <c r="N691" t="s">
        <v>123</v>
      </c>
      <c r="O691" t="s">
        <v>124</v>
      </c>
      <c r="P691" t="s">
        <v>2011</v>
      </c>
      <c r="Q691" t="s">
        <v>37</v>
      </c>
      <c r="R691" t="s">
        <v>38</v>
      </c>
      <c r="Y691" t="s">
        <v>44</v>
      </c>
    </row>
    <row r="692" spans="1:25" x14ac:dyDescent="0.25">
      <c r="A692" t="s">
        <v>49</v>
      </c>
      <c r="B692" t="s">
        <v>2012</v>
      </c>
      <c r="C692" t="s">
        <v>67</v>
      </c>
      <c r="D692" t="s">
        <v>1755</v>
      </c>
      <c r="E692" t="s">
        <v>1756</v>
      </c>
      <c r="F692" t="s">
        <v>1755</v>
      </c>
      <c r="G692" t="s">
        <v>1757</v>
      </c>
      <c r="H692" t="s">
        <v>339</v>
      </c>
      <c r="I692">
        <v>1</v>
      </c>
      <c r="J692">
        <v>0</v>
      </c>
      <c r="K692">
        <v>0</v>
      </c>
      <c r="L692">
        <v>12.9</v>
      </c>
      <c r="M692" t="s">
        <v>1022</v>
      </c>
      <c r="P692" t="s">
        <v>2013</v>
      </c>
      <c r="Q692" t="s">
        <v>37</v>
      </c>
      <c r="R692" t="s">
        <v>38</v>
      </c>
      <c r="S692" t="s">
        <v>2014</v>
      </c>
      <c r="V692" t="s">
        <v>2015</v>
      </c>
      <c r="Y692" t="s">
        <v>44</v>
      </c>
    </row>
    <row r="693" spans="1:25" x14ac:dyDescent="0.25">
      <c r="A693" t="s">
        <v>49</v>
      </c>
      <c r="B693" t="s">
        <v>2016</v>
      </c>
      <c r="C693" t="s">
        <v>67</v>
      </c>
      <c r="D693" t="s">
        <v>1755</v>
      </c>
      <c r="E693" t="s">
        <v>1756</v>
      </c>
      <c r="F693" t="s">
        <v>1755</v>
      </c>
      <c r="G693" t="s">
        <v>1757</v>
      </c>
      <c r="H693" t="s">
        <v>339</v>
      </c>
      <c r="I693">
        <v>1</v>
      </c>
      <c r="J693">
        <v>0</v>
      </c>
      <c r="K693">
        <v>0</v>
      </c>
      <c r="L693">
        <v>8.3000000000000007</v>
      </c>
      <c r="M693" t="s">
        <v>193</v>
      </c>
      <c r="Q693" t="s">
        <v>1794</v>
      </c>
      <c r="R693" t="s">
        <v>238</v>
      </c>
      <c r="Y693" t="s">
        <v>44</v>
      </c>
    </row>
    <row r="694" spans="1:25" x14ac:dyDescent="0.25">
      <c r="A694" t="s">
        <v>49</v>
      </c>
      <c r="B694" t="s">
        <v>2017</v>
      </c>
      <c r="C694" t="s">
        <v>67</v>
      </c>
      <c r="D694" t="s">
        <v>1755</v>
      </c>
      <c r="E694" t="s">
        <v>1756</v>
      </c>
      <c r="F694" t="s">
        <v>1755</v>
      </c>
      <c r="G694" t="s">
        <v>1757</v>
      </c>
      <c r="H694" t="s">
        <v>339</v>
      </c>
      <c r="I694">
        <v>1</v>
      </c>
      <c r="J694">
        <v>0</v>
      </c>
      <c r="K694">
        <v>0</v>
      </c>
      <c r="L694">
        <v>14.2</v>
      </c>
      <c r="M694" t="s">
        <v>2018</v>
      </c>
      <c r="N694" t="s">
        <v>197</v>
      </c>
      <c r="O694" t="s">
        <v>198</v>
      </c>
      <c r="P694" t="s">
        <v>2019</v>
      </c>
      <c r="Q694" t="s">
        <v>37</v>
      </c>
      <c r="R694" t="s">
        <v>38</v>
      </c>
      <c r="Y694" t="s">
        <v>44</v>
      </c>
    </row>
    <row r="695" spans="1:25" x14ac:dyDescent="0.25">
      <c r="A695" t="s">
        <v>49</v>
      </c>
      <c r="B695" t="s">
        <v>2020</v>
      </c>
      <c r="C695" t="s">
        <v>67</v>
      </c>
      <c r="D695" t="s">
        <v>1755</v>
      </c>
      <c r="E695" t="s">
        <v>1756</v>
      </c>
      <c r="F695" t="s">
        <v>1755</v>
      </c>
      <c r="G695" t="s">
        <v>1757</v>
      </c>
      <c r="H695" t="s">
        <v>339</v>
      </c>
      <c r="I695">
        <v>1</v>
      </c>
      <c r="J695">
        <v>0</v>
      </c>
      <c r="K695">
        <v>0</v>
      </c>
      <c r="L695">
        <v>16.600000000000001</v>
      </c>
      <c r="M695" t="s">
        <v>944</v>
      </c>
      <c r="N695" t="s">
        <v>115</v>
      </c>
      <c r="O695" t="s">
        <v>116</v>
      </c>
      <c r="P695" t="s">
        <v>2021</v>
      </c>
      <c r="Q695" t="s">
        <v>37</v>
      </c>
      <c r="R695" t="s">
        <v>38</v>
      </c>
      <c r="Y695" t="s">
        <v>44</v>
      </c>
    </row>
    <row r="696" spans="1:25" x14ac:dyDescent="0.25">
      <c r="A696" t="s">
        <v>49</v>
      </c>
      <c r="B696" t="s">
        <v>2022</v>
      </c>
      <c r="C696" t="s">
        <v>67</v>
      </c>
      <c r="D696" t="s">
        <v>1755</v>
      </c>
      <c r="E696" t="s">
        <v>1756</v>
      </c>
      <c r="F696" t="s">
        <v>1755</v>
      </c>
      <c r="G696" t="s">
        <v>1757</v>
      </c>
      <c r="H696" t="s">
        <v>339</v>
      </c>
      <c r="I696">
        <v>1</v>
      </c>
      <c r="J696">
        <v>0</v>
      </c>
      <c r="K696">
        <v>0</v>
      </c>
      <c r="L696">
        <v>5.2</v>
      </c>
      <c r="M696" t="s">
        <v>304</v>
      </c>
      <c r="N696" t="s">
        <v>128</v>
      </c>
      <c r="O696" t="s">
        <v>129</v>
      </c>
      <c r="P696" t="s">
        <v>2023</v>
      </c>
      <c r="Q696" t="s">
        <v>37</v>
      </c>
      <c r="R696" t="s">
        <v>38</v>
      </c>
      <c r="Y696" t="s">
        <v>44</v>
      </c>
    </row>
    <row r="697" spans="1:25" x14ac:dyDescent="0.25">
      <c r="A697" t="s">
        <v>49</v>
      </c>
      <c r="B697" t="s">
        <v>2024</v>
      </c>
      <c r="C697" t="s">
        <v>67</v>
      </c>
      <c r="D697" t="s">
        <v>1755</v>
      </c>
      <c r="E697" t="s">
        <v>1756</v>
      </c>
      <c r="F697" t="s">
        <v>1755</v>
      </c>
      <c r="G697" t="s">
        <v>1757</v>
      </c>
      <c r="H697" t="s">
        <v>339</v>
      </c>
      <c r="I697">
        <v>1</v>
      </c>
      <c r="J697">
        <v>0</v>
      </c>
      <c r="K697">
        <v>0</v>
      </c>
      <c r="L697">
        <v>8.5</v>
      </c>
      <c r="M697" t="s">
        <v>193</v>
      </c>
      <c r="O697" t="s">
        <v>2025</v>
      </c>
      <c r="Q697" t="s">
        <v>37</v>
      </c>
      <c r="R697" t="s">
        <v>38</v>
      </c>
      <c r="Y697" t="s">
        <v>44</v>
      </c>
    </row>
    <row r="698" spans="1:25" x14ac:dyDescent="0.25">
      <c r="A698" t="s">
        <v>49</v>
      </c>
      <c r="B698" t="s">
        <v>2026</v>
      </c>
      <c r="C698" t="s">
        <v>67</v>
      </c>
      <c r="D698" t="s">
        <v>1755</v>
      </c>
      <c r="E698" t="s">
        <v>1756</v>
      </c>
      <c r="F698" t="s">
        <v>1755</v>
      </c>
      <c r="G698" t="s">
        <v>1757</v>
      </c>
      <c r="H698" t="s">
        <v>339</v>
      </c>
      <c r="I698">
        <v>1</v>
      </c>
      <c r="J698">
        <v>0</v>
      </c>
      <c r="K698">
        <v>0</v>
      </c>
      <c r="L698">
        <v>11.2</v>
      </c>
      <c r="M698" t="s">
        <v>472</v>
      </c>
      <c r="O698" t="s">
        <v>866</v>
      </c>
      <c r="P698">
        <v>90017</v>
      </c>
      <c r="Q698" t="s">
        <v>37</v>
      </c>
      <c r="R698" t="s">
        <v>38</v>
      </c>
      <c r="Y698" t="s">
        <v>44</v>
      </c>
    </row>
    <row r="699" spans="1:25" x14ac:dyDescent="0.25">
      <c r="A699" t="s">
        <v>49</v>
      </c>
      <c r="B699" t="s">
        <v>2027</v>
      </c>
      <c r="C699" t="s">
        <v>67</v>
      </c>
      <c r="D699" t="s">
        <v>1755</v>
      </c>
      <c r="E699" t="s">
        <v>1756</v>
      </c>
      <c r="F699" t="s">
        <v>1755</v>
      </c>
      <c r="G699" t="s">
        <v>1757</v>
      </c>
      <c r="H699" t="s">
        <v>339</v>
      </c>
      <c r="I699">
        <v>1</v>
      </c>
      <c r="J699">
        <v>0</v>
      </c>
      <c r="K699">
        <v>0</v>
      </c>
      <c r="L699">
        <v>12.3</v>
      </c>
      <c r="M699" t="s">
        <v>193</v>
      </c>
      <c r="N699" t="s">
        <v>489</v>
      </c>
      <c r="O699" t="s">
        <v>490</v>
      </c>
      <c r="Q699" t="s">
        <v>37</v>
      </c>
      <c r="R699" t="s">
        <v>38</v>
      </c>
      <c r="Y699" t="s">
        <v>44</v>
      </c>
    </row>
    <row r="700" spans="1:25" x14ac:dyDescent="0.25">
      <c r="A700" t="s">
        <v>49</v>
      </c>
      <c r="B700" t="s">
        <v>2028</v>
      </c>
      <c r="C700" t="s">
        <v>67</v>
      </c>
      <c r="D700" t="s">
        <v>1755</v>
      </c>
      <c r="E700" t="s">
        <v>1756</v>
      </c>
      <c r="F700" t="s">
        <v>1755</v>
      </c>
      <c r="G700" t="s">
        <v>1757</v>
      </c>
      <c r="H700" t="s">
        <v>339</v>
      </c>
      <c r="I700">
        <v>1</v>
      </c>
      <c r="J700">
        <v>0</v>
      </c>
      <c r="K700">
        <v>0</v>
      </c>
      <c r="L700">
        <v>7</v>
      </c>
      <c r="M700" t="s">
        <v>193</v>
      </c>
      <c r="Q700" t="s">
        <v>1847</v>
      </c>
      <c r="R700" t="s">
        <v>358</v>
      </c>
      <c r="Y700" t="s">
        <v>44</v>
      </c>
    </row>
    <row r="701" spans="1:25" x14ac:dyDescent="0.25">
      <c r="A701" t="s">
        <v>49</v>
      </c>
      <c r="B701" t="s">
        <v>2029</v>
      </c>
      <c r="C701" t="s">
        <v>67</v>
      </c>
      <c r="D701" t="s">
        <v>1755</v>
      </c>
      <c r="E701" t="s">
        <v>1756</v>
      </c>
      <c r="F701" t="s">
        <v>1755</v>
      </c>
      <c r="G701" t="s">
        <v>1757</v>
      </c>
      <c r="H701" t="s">
        <v>339</v>
      </c>
      <c r="I701">
        <v>1</v>
      </c>
      <c r="J701">
        <v>0</v>
      </c>
      <c r="K701">
        <v>0</v>
      </c>
      <c r="L701">
        <v>8.3000000000000007</v>
      </c>
      <c r="M701" t="s">
        <v>2030</v>
      </c>
      <c r="N701" t="s">
        <v>255</v>
      </c>
      <c r="O701" t="s">
        <v>256</v>
      </c>
      <c r="P701" t="s">
        <v>2031</v>
      </c>
      <c r="Q701" t="s">
        <v>37</v>
      </c>
      <c r="R701" t="s">
        <v>38</v>
      </c>
      <c r="Y701" t="s">
        <v>44</v>
      </c>
    </row>
    <row r="702" spans="1:25" x14ac:dyDescent="0.25">
      <c r="A702" t="s">
        <v>49</v>
      </c>
      <c r="B702" t="s">
        <v>2032</v>
      </c>
      <c r="C702" t="s">
        <v>67</v>
      </c>
      <c r="D702" t="s">
        <v>1755</v>
      </c>
      <c r="E702" t="s">
        <v>1756</v>
      </c>
      <c r="F702" t="s">
        <v>1755</v>
      </c>
      <c r="G702" t="s">
        <v>1757</v>
      </c>
      <c r="H702" t="s">
        <v>339</v>
      </c>
      <c r="I702">
        <v>1</v>
      </c>
      <c r="J702">
        <v>0</v>
      </c>
      <c r="K702">
        <v>0</v>
      </c>
      <c r="L702">
        <v>11</v>
      </c>
      <c r="M702" t="s">
        <v>2033</v>
      </c>
      <c r="N702" t="s">
        <v>2034</v>
      </c>
      <c r="O702" t="s">
        <v>2035</v>
      </c>
      <c r="P702" t="s">
        <v>2036</v>
      </c>
      <c r="Q702" t="s">
        <v>37</v>
      </c>
      <c r="R702" t="s">
        <v>38</v>
      </c>
      <c r="V702" t="s">
        <v>2037</v>
      </c>
      <c r="Y702" t="s">
        <v>44</v>
      </c>
    </row>
    <row r="703" spans="1:25" x14ac:dyDescent="0.25">
      <c r="A703" t="s">
        <v>49</v>
      </c>
      <c r="B703" t="s">
        <v>2038</v>
      </c>
      <c r="C703" t="s">
        <v>67</v>
      </c>
      <c r="D703" t="s">
        <v>1755</v>
      </c>
      <c r="E703" t="s">
        <v>1756</v>
      </c>
      <c r="F703" t="s">
        <v>1755</v>
      </c>
      <c r="G703" t="s">
        <v>1757</v>
      </c>
      <c r="H703" t="s">
        <v>339</v>
      </c>
      <c r="I703">
        <v>1</v>
      </c>
      <c r="J703">
        <v>0</v>
      </c>
      <c r="K703">
        <v>0</v>
      </c>
      <c r="L703">
        <v>8.6999999999999993</v>
      </c>
      <c r="M703" t="s">
        <v>450</v>
      </c>
      <c r="Q703" t="s">
        <v>451</v>
      </c>
      <c r="R703" t="s">
        <v>383</v>
      </c>
      <c r="Y703" t="s">
        <v>44</v>
      </c>
    </row>
    <row r="704" spans="1:25" x14ac:dyDescent="0.25">
      <c r="A704" t="s">
        <v>49</v>
      </c>
      <c r="B704" t="s">
        <v>2039</v>
      </c>
      <c r="C704" t="s">
        <v>67</v>
      </c>
      <c r="D704" t="s">
        <v>1755</v>
      </c>
      <c r="E704" t="s">
        <v>1756</v>
      </c>
      <c r="F704" t="s">
        <v>1755</v>
      </c>
      <c r="G704" t="s">
        <v>1757</v>
      </c>
      <c r="H704" t="s">
        <v>339</v>
      </c>
      <c r="I704">
        <v>1</v>
      </c>
      <c r="J704">
        <v>0</v>
      </c>
      <c r="K704">
        <v>0</v>
      </c>
      <c r="L704">
        <v>10.5</v>
      </c>
      <c r="M704" t="s">
        <v>193</v>
      </c>
      <c r="Q704" t="s">
        <v>37</v>
      </c>
      <c r="R704" t="s">
        <v>38</v>
      </c>
      <c r="Y704" t="s">
        <v>44</v>
      </c>
    </row>
    <row r="705" spans="1:25" x14ac:dyDescent="0.25">
      <c r="A705" t="s">
        <v>49</v>
      </c>
      <c r="B705" t="s">
        <v>2040</v>
      </c>
      <c r="C705" t="s">
        <v>67</v>
      </c>
      <c r="D705" t="s">
        <v>1755</v>
      </c>
      <c r="E705" t="s">
        <v>1756</v>
      </c>
      <c r="F705" t="s">
        <v>1755</v>
      </c>
      <c r="G705" t="s">
        <v>1757</v>
      </c>
      <c r="H705" t="s">
        <v>339</v>
      </c>
      <c r="I705">
        <v>1</v>
      </c>
      <c r="J705">
        <v>0</v>
      </c>
      <c r="K705">
        <v>0</v>
      </c>
      <c r="L705">
        <v>9.1999999999999993</v>
      </c>
      <c r="M705" t="s">
        <v>193</v>
      </c>
      <c r="Q705" t="s">
        <v>1794</v>
      </c>
      <c r="R705" t="s">
        <v>238</v>
      </c>
      <c r="Y705" t="s">
        <v>44</v>
      </c>
    </row>
    <row r="706" spans="1:25" x14ac:dyDescent="0.25">
      <c r="A706" t="s">
        <v>49</v>
      </c>
      <c r="B706" t="s">
        <v>2041</v>
      </c>
      <c r="C706" t="s">
        <v>67</v>
      </c>
      <c r="D706" t="s">
        <v>1755</v>
      </c>
      <c r="E706" t="s">
        <v>1756</v>
      </c>
      <c r="F706" t="s">
        <v>1755</v>
      </c>
      <c r="G706" t="s">
        <v>1757</v>
      </c>
      <c r="H706" t="s">
        <v>339</v>
      </c>
      <c r="I706">
        <v>1</v>
      </c>
      <c r="J706">
        <v>0</v>
      </c>
      <c r="K706">
        <v>0</v>
      </c>
      <c r="L706">
        <v>13.1</v>
      </c>
      <c r="M706" t="s">
        <v>2042</v>
      </c>
      <c r="N706" t="s">
        <v>123</v>
      </c>
      <c r="O706" t="s">
        <v>124</v>
      </c>
      <c r="P706" t="s">
        <v>2043</v>
      </c>
      <c r="Q706" t="s">
        <v>37</v>
      </c>
      <c r="R706" t="s">
        <v>38</v>
      </c>
      <c r="Y706" t="s">
        <v>44</v>
      </c>
    </row>
    <row r="707" spans="1:25" x14ac:dyDescent="0.25">
      <c r="A707" t="s">
        <v>26</v>
      </c>
      <c r="B707" t="s">
        <v>2044</v>
      </c>
      <c r="C707" t="s">
        <v>67</v>
      </c>
      <c r="D707" t="s">
        <v>1755</v>
      </c>
      <c r="E707" t="s">
        <v>1756</v>
      </c>
      <c r="F707" t="s">
        <v>1755</v>
      </c>
      <c r="G707" t="s">
        <v>1757</v>
      </c>
      <c r="H707" t="s">
        <v>339</v>
      </c>
      <c r="I707">
        <v>2</v>
      </c>
      <c r="J707">
        <v>0</v>
      </c>
      <c r="K707">
        <v>0</v>
      </c>
      <c r="L707">
        <v>11.8</v>
      </c>
      <c r="M707" t="s">
        <v>2045</v>
      </c>
      <c r="Q707" t="s">
        <v>1884</v>
      </c>
      <c r="R707" t="s">
        <v>238</v>
      </c>
      <c r="S707">
        <v>-4211</v>
      </c>
      <c r="U707" t="s">
        <v>2046</v>
      </c>
      <c r="V707" t="s">
        <v>2047</v>
      </c>
      <c r="W707">
        <v>2014</v>
      </c>
      <c r="X707" t="s">
        <v>443</v>
      </c>
      <c r="Y707" t="s">
        <v>44</v>
      </c>
    </row>
    <row r="708" spans="1:25" x14ac:dyDescent="0.25">
      <c r="A708" t="s">
        <v>49</v>
      </c>
      <c r="B708" t="s">
        <v>2048</v>
      </c>
      <c r="C708" t="s">
        <v>67</v>
      </c>
      <c r="D708" t="s">
        <v>1755</v>
      </c>
      <c r="E708" t="s">
        <v>1756</v>
      </c>
      <c r="F708" t="s">
        <v>1755</v>
      </c>
      <c r="G708" t="s">
        <v>1757</v>
      </c>
      <c r="H708" t="s">
        <v>339</v>
      </c>
      <c r="I708">
        <v>1</v>
      </c>
      <c r="J708">
        <v>0</v>
      </c>
      <c r="K708">
        <v>0</v>
      </c>
      <c r="L708">
        <v>15.9</v>
      </c>
      <c r="M708" t="s">
        <v>2049</v>
      </c>
      <c r="N708" t="s">
        <v>115</v>
      </c>
      <c r="O708" t="s">
        <v>116</v>
      </c>
      <c r="P708" t="s">
        <v>2050</v>
      </c>
      <c r="Q708" t="s">
        <v>37</v>
      </c>
      <c r="R708" t="s">
        <v>38</v>
      </c>
      <c r="S708" t="s">
        <v>2051</v>
      </c>
      <c r="T708" t="s">
        <v>2052</v>
      </c>
      <c r="U708" t="s">
        <v>2053</v>
      </c>
      <c r="V708" t="s">
        <v>2054</v>
      </c>
      <c r="Y708" t="s">
        <v>44</v>
      </c>
    </row>
    <row r="709" spans="1:25" x14ac:dyDescent="0.25">
      <c r="A709" t="s">
        <v>49</v>
      </c>
      <c r="B709" t="s">
        <v>2055</v>
      </c>
      <c r="C709" t="s">
        <v>67</v>
      </c>
      <c r="D709" t="s">
        <v>1755</v>
      </c>
      <c r="E709" t="s">
        <v>1756</v>
      </c>
      <c r="F709" t="s">
        <v>1755</v>
      </c>
      <c r="G709" t="s">
        <v>1757</v>
      </c>
      <c r="H709" t="s">
        <v>339</v>
      </c>
      <c r="I709">
        <v>1</v>
      </c>
      <c r="J709">
        <v>0</v>
      </c>
      <c r="K709">
        <v>0</v>
      </c>
      <c r="L709">
        <v>11.4</v>
      </c>
      <c r="M709" t="s">
        <v>193</v>
      </c>
      <c r="Q709" t="s">
        <v>1794</v>
      </c>
      <c r="R709" t="s">
        <v>238</v>
      </c>
      <c r="Y709" t="s">
        <v>44</v>
      </c>
    </row>
    <row r="710" spans="1:25" x14ac:dyDescent="0.25">
      <c r="A710" t="s">
        <v>49</v>
      </c>
      <c r="B710" t="s">
        <v>2056</v>
      </c>
      <c r="C710" t="s">
        <v>67</v>
      </c>
      <c r="D710" t="s">
        <v>1755</v>
      </c>
      <c r="E710" t="s">
        <v>1756</v>
      </c>
      <c r="F710" t="s">
        <v>1755</v>
      </c>
      <c r="G710" t="s">
        <v>1757</v>
      </c>
      <c r="H710" t="s">
        <v>339</v>
      </c>
      <c r="I710">
        <v>1</v>
      </c>
      <c r="J710">
        <v>0</v>
      </c>
      <c r="K710">
        <v>0</v>
      </c>
      <c r="L710">
        <v>12.6</v>
      </c>
      <c r="M710" t="s">
        <v>2057</v>
      </c>
      <c r="N710" t="s">
        <v>128</v>
      </c>
      <c r="O710" t="s">
        <v>129</v>
      </c>
      <c r="P710" t="s">
        <v>2058</v>
      </c>
      <c r="Q710" t="s">
        <v>37</v>
      </c>
      <c r="R710" t="s">
        <v>38</v>
      </c>
      <c r="Y710" t="s">
        <v>44</v>
      </c>
    </row>
    <row r="711" spans="1:25" x14ac:dyDescent="0.25">
      <c r="A711" t="s">
        <v>49</v>
      </c>
      <c r="B711" t="s">
        <v>2059</v>
      </c>
      <c r="C711" t="s">
        <v>67</v>
      </c>
      <c r="D711" t="s">
        <v>1755</v>
      </c>
      <c r="E711" t="s">
        <v>1756</v>
      </c>
      <c r="F711" t="s">
        <v>1755</v>
      </c>
      <c r="G711" t="s">
        <v>1757</v>
      </c>
      <c r="H711" t="s">
        <v>339</v>
      </c>
      <c r="I711">
        <v>1</v>
      </c>
      <c r="J711">
        <v>0</v>
      </c>
      <c r="K711">
        <v>0</v>
      </c>
      <c r="L711">
        <v>10.1</v>
      </c>
      <c r="M711" t="s">
        <v>2060</v>
      </c>
      <c r="N711" t="s">
        <v>351</v>
      </c>
      <c r="O711" t="s">
        <v>352</v>
      </c>
      <c r="P711" t="s">
        <v>2061</v>
      </c>
      <c r="Q711" t="s">
        <v>37</v>
      </c>
      <c r="R711" t="s">
        <v>38</v>
      </c>
      <c r="S711" t="s">
        <v>2062</v>
      </c>
      <c r="T711" t="s">
        <v>2063</v>
      </c>
      <c r="V711" t="s">
        <v>2064</v>
      </c>
      <c r="Y711" t="s">
        <v>44</v>
      </c>
    </row>
    <row r="712" spans="1:25" x14ac:dyDescent="0.25">
      <c r="A712" t="s">
        <v>49</v>
      </c>
      <c r="B712" t="s">
        <v>2065</v>
      </c>
      <c r="C712" t="s">
        <v>67</v>
      </c>
      <c r="D712" t="s">
        <v>1755</v>
      </c>
      <c r="E712" t="s">
        <v>1756</v>
      </c>
      <c r="F712" t="s">
        <v>1755</v>
      </c>
      <c r="G712" t="s">
        <v>1757</v>
      </c>
      <c r="H712" t="s">
        <v>339</v>
      </c>
      <c r="I712">
        <v>1</v>
      </c>
      <c r="J712">
        <v>0</v>
      </c>
      <c r="K712">
        <v>0</v>
      </c>
      <c r="L712">
        <v>7.8</v>
      </c>
      <c r="M712" t="s">
        <v>193</v>
      </c>
      <c r="Q712" t="s">
        <v>1794</v>
      </c>
      <c r="R712" t="s">
        <v>238</v>
      </c>
      <c r="Y712" t="s">
        <v>44</v>
      </c>
    </row>
    <row r="713" spans="1:25" x14ac:dyDescent="0.25">
      <c r="A713" t="s">
        <v>49</v>
      </c>
      <c r="B713" t="s">
        <v>2066</v>
      </c>
      <c r="C713" t="s">
        <v>67</v>
      </c>
      <c r="D713" t="s">
        <v>1755</v>
      </c>
      <c r="E713" t="s">
        <v>1756</v>
      </c>
      <c r="F713" t="s">
        <v>1755</v>
      </c>
      <c r="G713" t="s">
        <v>1757</v>
      </c>
      <c r="H713" t="s">
        <v>339</v>
      </c>
      <c r="I713">
        <v>1</v>
      </c>
      <c r="J713">
        <v>0</v>
      </c>
      <c r="K713">
        <v>0</v>
      </c>
      <c r="L713">
        <v>9.1999999999999993</v>
      </c>
      <c r="M713" t="s">
        <v>127</v>
      </c>
      <c r="O713" t="s">
        <v>2067</v>
      </c>
      <c r="P713" t="s">
        <v>2068</v>
      </c>
      <c r="Q713" t="s">
        <v>37</v>
      </c>
      <c r="R713" t="s">
        <v>38</v>
      </c>
      <c r="S713" t="s">
        <v>2069</v>
      </c>
      <c r="T713" t="s">
        <v>2070</v>
      </c>
      <c r="Y713" t="s">
        <v>44</v>
      </c>
    </row>
    <row r="714" spans="1:25" x14ac:dyDescent="0.25">
      <c r="A714" t="s">
        <v>49</v>
      </c>
      <c r="B714" t="s">
        <v>2071</v>
      </c>
      <c r="C714" t="s">
        <v>67</v>
      </c>
      <c r="D714" t="s">
        <v>1755</v>
      </c>
      <c r="E714" t="s">
        <v>1756</v>
      </c>
      <c r="F714" t="s">
        <v>1755</v>
      </c>
      <c r="G714" t="s">
        <v>1757</v>
      </c>
      <c r="H714" t="s">
        <v>339</v>
      </c>
      <c r="I714">
        <v>1</v>
      </c>
      <c r="J714">
        <v>0</v>
      </c>
      <c r="K714">
        <v>0</v>
      </c>
      <c r="L714">
        <v>8.6</v>
      </c>
      <c r="M714" t="s">
        <v>193</v>
      </c>
      <c r="N714" t="s">
        <v>35</v>
      </c>
      <c r="O714" t="s">
        <v>36</v>
      </c>
      <c r="Q714" t="s">
        <v>37</v>
      </c>
      <c r="R714" t="s">
        <v>38</v>
      </c>
      <c r="Y714" t="s">
        <v>44</v>
      </c>
    </row>
    <row r="715" spans="1:25" x14ac:dyDescent="0.25">
      <c r="A715" t="s">
        <v>49</v>
      </c>
      <c r="B715" t="s">
        <v>2072</v>
      </c>
      <c r="C715" t="s">
        <v>67</v>
      </c>
      <c r="D715" t="s">
        <v>1755</v>
      </c>
      <c r="E715" t="s">
        <v>1756</v>
      </c>
      <c r="F715" t="s">
        <v>1755</v>
      </c>
      <c r="G715" t="s">
        <v>1757</v>
      </c>
      <c r="H715" t="s">
        <v>339</v>
      </c>
      <c r="I715">
        <v>1</v>
      </c>
      <c r="J715">
        <v>0</v>
      </c>
      <c r="K715">
        <v>0</v>
      </c>
      <c r="L715">
        <v>12.2</v>
      </c>
      <c r="M715" t="s">
        <v>2073</v>
      </c>
      <c r="N715" t="s">
        <v>197</v>
      </c>
      <c r="O715" t="s">
        <v>198</v>
      </c>
      <c r="P715" t="s">
        <v>2074</v>
      </c>
      <c r="Q715" t="s">
        <v>37</v>
      </c>
      <c r="R715" t="s">
        <v>38</v>
      </c>
      <c r="Y715" t="s">
        <v>44</v>
      </c>
    </row>
    <row r="716" spans="1:25" x14ac:dyDescent="0.25">
      <c r="A716" t="s">
        <v>49</v>
      </c>
      <c r="B716" t="s">
        <v>2075</v>
      </c>
      <c r="C716" t="s">
        <v>67</v>
      </c>
      <c r="D716" t="s">
        <v>1755</v>
      </c>
      <c r="E716" t="s">
        <v>1756</v>
      </c>
      <c r="F716" t="s">
        <v>1755</v>
      </c>
      <c r="G716" t="s">
        <v>1757</v>
      </c>
      <c r="H716" t="s">
        <v>339</v>
      </c>
      <c r="I716">
        <v>1</v>
      </c>
      <c r="J716">
        <v>0</v>
      </c>
      <c r="K716">
        <v>0</v>
      </c>
      <c r="L716">
        <v>10.7</v>
      </c>
      <c r="M716" t="s">
        <v>2076</v>
      </c>
      <c r="N716" t="s">
        <v>319</v>
      </c>
      <c r="O716" t="s">
        <v>320</v>
      </c>
      <c r="P716">
        <v>28562</v>
      </c>
      <c r="Q716" t="s">
        <v>37</v>
      </c>
      <c r="R716" t="s">
        <v>38</v>
      </c>
      <c r="Y716" t="s">
        <v>44</v>
      </c>
    </row>
    <row r="717" spans="1:25" x14ac:dyDescent="0.25">
      <c r="A717" t="s">
        <v>49</v>
      </c>
      <c r="B717" t="s">
        <v>2077</v>
      </c>
      <c r="C717" t="s">
        <v>67</v>
      </c>
      <c r="D717" t="s">
        <v>1755</v>
      </c>
      <c r="E717" t="s">
        <v>1756</v>
      </c>
      <c r="F717" t="s">
        <v>1755</v>
      </c>
      <c r="G717" t="s">
        <v>1757</v>
      </c>
      <c r="H717" t="s">
        <v>339</v>
      </c>
      <c r="I717">
        <v>1</v>
      </c>
      <c r="J717">
        <v>0</v>
      </c>
      <c r="K717">
        <v>0</v>
      </c>
      <c r="L717">
        <v>12.9</v>
      </c>
      <c r="M717" t="s">
        <v>2078</v>
      </c>
      <c r="N717" t="s">
        <v>620</v>
      </c>
      <c r="O717" t="s">
        <v>621</v>
      </c>
      <c r="P717">
        <v>39403</v>
      </c>
      <c r="Q717" t="s">
        <v>37</v>
      </c>
      <c r="R717" t="s">
        <v>38</v>
      </c>
      <c r="Y717" t="s">
        <v>44</v>
      </c>
    </row>
    <row r="718" spans="1:25" x14ac:dyDescent="0.25">
      <c r="A718" t="s">
        <v>49</v>
      </c>
      <c r="B718" t="s">
        <v>2079</v>
      </c>
      <c r="C718" t="s">
        <v>67</v>
      </c>
      <c r="D718" t="s">
        <v>1755</v>
      </c>
      <c r="E718" t="s">
        <v>1756</v>
      </c>
      <c r="F718" t="s">
        <v>1755</v>
      </c>
      <c r="G718" t="s">
        <v>1757</v>
      </c>
      <c r="H718" t="s">
        <v>339</v>
      </c>
      <c r="I718">
        <v>1</v>
      </c>
      <c r="J718">
        <v>0</v>
      </c>
      <c r="K718">
        <v>0</v>
      </c>
      <c r="L718">
        <v>16</v>
      </c>
      <c r="M718" t="s">
        <v>2080</v>
      </c>
      <c r="N718" t="s">
        <v>319</v>
      </c>
      <c r="O718" t="s">
        <v>320</v>
      </c>
      <c r="P718">
        <v>28458</v>
      </c>
      <c r="Q718" t="s">
        <v>37</v>
      </c>
      <c r="R718" t="s">
        <v>38</v>
      </c>
      <c r="V718" t="s">
        <v>2081</v>
      </c>
      <c r="Y718" t="s">
        <v>44</v>
      </c>
    </row>
    <row r="719" spans="1:25" x14ac:dyDescent="0.25">
      <c r="A719" t="s">
        <v>49</v>
      </c>
      <c r="B719" t="s">
        <v>2082</v>
      </c>
      <c r="C719" t="s">
        <v>67</v>
      </c>
      <c r="D719" t="s">
        <v>1755</v>
      </c>
      <c r="E719" t="s">
        <v>1756</v>
      </c>
      <c r="F719" t="s">
        <v>1755</v>
      </c>
      <c r="G719" t="s">
        <v>1757</v>
      </c>
      <c r="H719" t="s">
        <v>339</v>
      </c>
      <c r="I719">
        <v>1</v>
      </c>
      <c r="J719">
        <v>0</v>
      </c>
      <c r="K719">
        <v>0</v>
      </c>
      <c r="L719">
        <v>13.9</v>
      </c>
      <c r="M719" t="s">
        <v>2083</v>
      </c>
      <c r="N719" t="s">
        <v>35</v>
      </c>
      <c r="O719" t="s">
        <v>36</v>
      </c>
      <c r="P719" t="s">
        <v>2084</v>
      </c>
      <c r="Q719" t="s">
        <v>37</v>
      </c>
      <c r="R719" t="s">
        <v>38</v>
      </c>
      <c r="S719" t="s">
        <v>2085</v>
      </c>
      <c r="T719" t="s">
        <v>2086</v>
      </c>
      <c r="Y719" t="s">
        <v>44</v>
      </c>
    </row>
    <row r="720" spans="1:25" x14ac:dyDescent="0.25">
      <c r="A720" t="s">
        <v>49</v>
      </c>
      <c r="B720" t="s">
        <v>2087</v>
      </c>
      <c r="C720" t="s">
        <v>67</v>
      </c>
      <c r="D720" t="s">
        <v>1755</v>
      </c>
      <c r="E720" t="s">
        <v>1756</v>
      </c>
      <c r="F720" t="s">
        <v>1755</v>
      </c>
      <c r="G720" t="s">
        <v>1757</v>
      </c>
      <c r="H720" t="s">
        <v>339</v>
      </c>
      <c r="I720">
        <v>1</v>
      </c>
      <c r="J720">
        <v>0</v>
      </c>
      <c r="K720">
        <v>0</v>
      </c>
      <c r="L720">
        <v>8.5</v>
      </c>
      <c r="M720" t="s">
        <v>1301</v>
      </c>
      <c r="N720" t="s">
        <v>189</v>
      </c>
      <c r="O720" t="s">
        <v>190</v>
      </c>
      <c r="P720" t="s">
        <v>1302</v>
      </c>
      <c r="Q720" t="s">
        <v>37</v>
      </c>
      <c r="R720" t="s">
        <v>38</v>
      </c>
      <c r="Y720" t="s">
        <v>44</v>
      </c>
    </row>
    <row r="721" spans="1:25" x14ac:dyDescent="0.25">
      <c r="A721" t="s">
        <v>49</v>
      </c>
      <c r="B721" t="s">
        <v>2088</v>
      </c>
      <c r="C721" t="s">
        <v>67</v>
      </c>
      <c r="D721" t="s">
        <v>1755</v>
      </c>
      <c r="E721" t="s">
        <v>1756</v>
      </c>
      <c r="F721" t="s">
        <v>1755</v>
      </c>
      <c r="G721" t="s">
        <v>1757</v>
      </c>
      <c r="H721" t="s">
        <v>339</v>
      </c>
      <c r="I721">
        <v>1</v>
      </c>
      <c r="J721">
        <v>0</v>
      </c>
      <c r="K721">
        <v>0</v>
      </c>
      <c r="L721">
        <v>9.3000000000000007</v>
      </c>
      <c r="M721" t="s">
        <v>2089</v>
      </c>
      <c r="N721" t="s">
        <v>123</v>
      </c>
      <c r="O721" t="s">
        <v>124</v>
      </c>
      <c r="P721">
        <v>90211</v>
      </c>
      <c r="Q721" t="s">
        <v>37</v>
      </c>
      <c r="R721" t="s">
        <v>38</v>
      </c>
      <c r="S721" t="s">
        <v>2090</v>
      </c>
      <c r="Y721" t="s">
        <v>44</v>
      </c>
    </row>
    <row r="722" spans="1:25" x14ac:dyDescent="0.25">
      <c r="A722" t="s">
        <v>49</v>
      </c>
      <c r="B722" t="s">
        <v>2091</v>
      </c>
      <c r="C722" t="s">
        <v>67</v>
      </c>
      <c r="D722" t="s">
        <v>1755</v>
      </c>
      <c r="E722" t="s">
        <v>1756</v>
      </c>
      <c r="F722" t="s">
        <v>1755</v>
      </c>
      <c r="G722" t="s">
        <v>1757</v>
      </c>
      <c r="H722" t="s">
        <v>339</v>
      </c>
      <c r="I722">
        <v>1</v>
      </c>
      <c r="J722">
        <v>0</v>
      </c>
      <c r="K722">
        <v>0</v>
      </c>
      <c r="L722">
        <v>8.1999999999999993</v>
      </c>
      <c r="M722" t="s">
        <v>667</v>
      </c>
      <c r="O722" t="s">
        <v>473</v>
      </c>
      <c r="P722" t="s">
        <v>2092</v>
      </c>
      <c r="Q722" t="s">
        <v>37</v>
      </c>
      <c r="R722" t="s">
        <v>38</v>
      </c>
      <c r="Y722" t="s">
        <v>44</v>
      </c>
    </row>
    <row r="723" spans="1:25" x14ac:dyDescent="0.25">
      <c r="A723" t="s">
        <v>49</v>
      </c>
      <c r="B723" t="s">
        <v>2093</v>
      </c>
      <c r="C723" t="s">
        <v>67</v>
      </c>
      <c r="D723" t="s">
        <v>1755</v>
      </c>
      <c r="E723" t="s">
        <v>1756</v>
      </c>
      <c r="F723" t="s">
        <v>1755</v>
      </c>
      <c r="G723" t="s">
        <v>1757</v>
      </c>
      <c r="H723" t="s">
        <v>339</v>
      </c>
      <c r="I723">
        <v>1</v>
      </c>
      <c r="J723">
        <v>0</v>
      </c>
      <c r="K723">
        <v>0</v>
      </c>
      <c r="L723">
        <v>15.3</v>
      </c>
      <c r="M723" t="s">
        <v>573</v>
      </c>
      <c r="N723" t="s">
        <v>35</v>
      </c>
      <c r="O723" t="s">
        <v>36</v>
      </c>
      <c r="P723" t="s">
        <v>2094</v>
      </c>
      <c r="Q723" t="s">
        <v>37</v>
      </c>
      <c r="R723" t="s">
        <v>38</v>
      </c>
      <c r="Y723" t="s">
        <v>44</v>
      </c>
    </row>
    <row r="724" spans="1:25" x14ac:dyDescent="0.25">
      <c r="A724" t="s">
        <v>49</v>
      </c>
      <c r="B724" t="s">
        <v>2095</v>
      </c>
      <c r="C724" t="s">
        <v>67</v>
      </c>
      <c r="D724" t="s">
        <v>1755</v>
      </c>
      <c r="E724" t="s">
        <v>1756</v>
      </c>
      <c r="F724" t="s">
        <v>1755</v>
      </c>
      <c r="G724" t="s">
        <v>1757</v>
      </c>
      <c r="H724" t="s">
        <v>339</v>
      </c>
      <c r="I724">
        <v>1</v>
      </c>
      <c r="J724">
        <v>0</v>
      </c>
      <c r="K724">
        <v>0</v>
      </c>
      <c r="L724">
        <v>10.7</v>
      </c>
      <c r="M724" t="s">
        <v>281</v>
      </c>
      <c r="O724" t="s">
        <v>1287</v>
      </c>
      <c r="P724">
        <v>30328</v>
      </c>
      <c r="Q724" t="s">
        <v>37</v>
      </c>
      <c r="R724" t="s">
        <v>38</v>
      </c>
      <c r="V724" t="s">
        <v>2096</v>
      </c>
      <c r="Y724" t="s">
        <v>44</v>
      </c>
    </row>
    <row r="725" spans="1:25" x14ac:dyDescent="0.25">
      <c r="A725" t="s">
        <v>26</v>
      </c>
      <c r="B725" t="s">
        <v>1505</v>
      </c>
      <c r="C725" t="s">
        <v>67</v>
      </c>
      <c r="D725" t="s">
        <v>1755</v>
      </c>
      <c r="E725" t="s">
        <v>1756</v>
      </c>
      <c r="F725" t="s">
        <v>1755</v>
      </c>
      <c r="G725" t="s">
        <v>1757</v>
      </c>
      <c r="H725" t="s">
        <v>339</v>
      </c>
      <c r="I725">
        <v>1</v>
      </c>
      <c r="J725">
        <v>0</v>
      </c>
      <c r="K725">
        <v>0</v>
      </c>
      <c r="L725">
        <v>14</v>
      </c>
      <c r="M725" t="s">
        <v>1506</v>
      </c>
      <c r="P725" t="s">
        <v>1507</v>
      </c>
      <c r="Q725" t="s">
        <v>1508</v>
      </c>
      <c r="R725" t="s">
        <v>358</v>
      </c>
      <c r="S725" t="s">
        <v>1509</v>
      </c>
      <c r="T725" t="s">
        <v>1510</v>
      </c>
      <c r="U725" t="s">
        <v>1511</v>
      </c>
      <c r="V725" t="s">
        <v>1512</v>
      </c>
      <c r="X725" t="s">
        <v>443</v>
      </c>
      <c r="Y725" t="s">
        <v>44</v>
      </c>
    </row>
    <row r="726" spans="1:25" x14ac:dyDescent="0.25">
      <c r="A726" t="s">
        <v>49</v>
      </c>
      <c r="B726" t="s">
        <v>2097</v>
      </c>
      <c r="C726" t="s">
        <v>67</v>
      </c>
      <c r="D726" t="s">
        <v>1755</v>
      </c>
      <c r="E726" t="s">
        <v>1756</v>
      </c>
      <c r="F726" t="s">
        <v>1755</v>
      </c>
      <c r="G726" t="s">
        <v>1757</v>
      </c>
      <c r="H726" t="s">
        <v>339</v>
      </c>
      <c r="I726">
        <v>1</v>
      </c>
      <c r="J726">
        <v>0</v>
      </c>
      <c r="K726">
        <v>0</v>
      </c>
      <c r="L726">
        <v>13.2</v>
      </c>
      <c r="M726" t="s">
        <v>934</v>
      </c>
      <c r="N726" t="s">
        <v>277</v>
      </c>
      <c r="O726" t="s">
        <v>278</v>
      </c>
      <c r="P726">
        <v>80202</v>
      </c>
      <c r="Q726" t="s">
        <v>37</v>
      </c>
      <c r="R726" t="s">
        <v>38</v>
      </c>
      <c r="Y726" t="s">
        <v>44</v>
      </c>
    </row>
    <row r="727" spans="1:25" x14ac:dyDescent="0.25">
      <c r="A727" t="s">
        <v>49</v>
      </c>
      <c r="B727" t="s">
        <v>2098</v>
      </c>
      <c r="C727" t="s">
        <v>67</v>
      </c>
      <c r="D727" t="s">
        <v>1755</v>
      </c>
      <c r="E727" t="s">
        <v>1756</v>
      </c>
      <c r="F727" t="s">
        <v>1755</v>
      </c>
      <c r="G727" t="s">
        <v>1757</v>
      </c>
      <c r="H727" t="s">
        <v>339</v>
      </c>
      <c r="I727">
        <v>1</v>
      </c>
      <c r="J727">
        <v>0</v>
      </c>
      <c r="K727">
        <v>0</v>
      </c>
      <c r="L727">
        <v>16.3</v>
      </c>
      <c r="M727" t="s">
        <v>2099</v>
      </c>
      <c r="N727" t="s">
        <v>710</v>
      </c>
      <c r="O727" t="s">
        <v>711</v>
      </c>
      <c r="P727" t="s">
        <v>2100</v>
      </c>
      <c r="Q727" t="s">
        <v>37</v>
      </c>
      <c r="R727" t="s">
        <v>38</v>
      </c>
      <c r="S727" t="s">
        <v>2101</v>
      </c>
      <c r="Y727" t="s">
        <v>44</v>
      </c>
    </row>
    <row r="728" spans="1:25" x14ac:dyDescent="0.25">
      <c r="A728" t="s">
        <v>49</v>
      </c>
      <c r="B728" t="s">
        <v>2102</v>
      </c>
      <c r="C728" t="s">
        <v>67</v>
      </c>
      <c r="D728" t="s">
        <v>1755</v>
      </c>
      <c r="E728" t="s">
        <v>1756</v>
      </c>
      <c r="F728" t="s">
        <v>1755</v>
      </c>
      <c r="G728" t="s">
        <v>1757</v>
      </c>
      <c r="H728" t="s">
        <v>339</v>
      </c>
      <c r="I728">
        <v>1</v>
      </c>
      <c r="J728">
        <v>0</v>
      </c>
      <c r="K728">
        <v>0</v>
      </c>
      <c r="L728">
        <v>15.8</v>
      </c>
      <c r="M728" t="s">
        <v>261</v>
      </c>
      <c r="N728" t="s">
        <v>182</v>
      </c>
      <c r="O728" t="s">
        <v>183</v>
      </c>
      <c r="P728" t="s">
        <v>2103</v>
      </c>
      <c r="Q728" t="s">
        <v>37</v>
      </c>
      <c r="R728" t="s">
        <v>38</v>
      </c>
      <c r="Y728" t="s">
        <v>44</v>
      </c>
    </row>
    <row r="729" spans="1:25" x14ac:dyDescent="0.25">
      <c r="A729" t="s">
        <v>49</v>
      </c>
      <c r="B729" t="s">
        <v>2104</v>
      </c>
      <c r="C729" t="s">
        <v>67</v>
      </c>
      <c r="D729" t="s">
        <v>1755</v>
      </c>
      <c r="E729" t="s">
        <v>1756</v>
      </c>
      <c r="F729" t="s">
        <v>1755</v>
      </c>
      <c r="G729" t="s">
        <v>1757</v>
      </c>
      <c r="H729" t="s">
        <v>339</v>
      </c>
      <c r="I729">
        <v>1</v>
      </c>
      <c r="J729">
        <v>0</v>
      </c>
      <c r="K729">
        <v>0</v>
      </c>
      <c r="L729">
        <v>10</v>
      </c>
      <c r="M729" t="s">
        <v>261</v>
      </c>
      <c r="N729" t="s">
        <v>182</v>
      </c>
      <c r="O729" t="s">
        <v>183</v>
      </c>
      <c r="P729" t="s">
        <v>2105</v>
      </c>
      <c r="Q729" t="s">
        <v>37</v>
      </c>
      <c r="R729" t="s">
        <v>38</v>
      </c>
      <c r="Y729" t="s">
        <v>44</v>
      </c>
    </row>
    <row r="730" spans="1:25" x14ac:dyDescent="0.25">
      <c r="A730" t="s">
        <v>49</v>
      </c>
      <c r="B730" t="s">
        <v>2106</v>
      </c>
      <c r="C730" t="s">
        <v>67</v>
      </c>
      <c r="D730" t="s">
        <v>1755</v>
      </c>
      <c r="E730" t="s">
        <v>1756</v>
      </c>
      <c r="F730" t="s">
        <v>1755</v>
      </c>
      <c r="G730" t="s">
        <v>1757</v>
      </c>
      <c r="H730" t="s">
        <v>339</v>
      </c>
      <c r="I730">
        <v>1</v>
      </c>
      <c r="J730">
        <v>0</v>
      </c>
      <c r="K730">
        <v>0</v>
      </c>
      <c r="L730">
        <v>8.1</v>
      </c>
      <c r="M730" t="s">
        <v>193</v>
      </c>
      <c r="Q730" t="s">
        <v>1847</v>
      </c>
      <c r="R730" t="s">
        <v>358</v>
      </c>
      <c r="Y730" t="s">
        <v>44</v>
      </c>
    </row>
    <row r="731" spans="1:25" x14ac:dyDescent="0.25">
      <c r="A731" t="s">
        <v>49</v>
      </c>
      <c r="B731" t="s">
        <v>2107</v>
      </c>
      <c r="C731" t="s">
        <v>67</v>
      </c>
      <c r="D731" t="s">
        <v>1755</v>
      </c>
      <c r="E731" t="s">
        <v>1756</v>
      </c>
      <c r="F731" t="s">
        <v>1755</v>
      </c>
      <c r="G731" t="s">
        <v>1757</v>
      </c>
      <c r="H731" t="s">
        <v>339</v>
      </c>
      <c r="I731">
        <v>1</v>
      </c>
      <c r="J731">
        <v>0</v>
      </c>
      <c r="K731">
        <v>0</v>
      </c>
      <c r="L731">
        <v>14.1</v>
      </c>
      <c r="M731" t="s">
        <v>193</v>
      </c>
      <c r="Q731" t="s">
        <v>457</v>
      </c>
      <c r="R731" t="s">
        <v>383</v>
      </c>
      <c r="Y731" t="s">
        <v>44</v>
      </c>
    </row>
    <row r="732" spans="1:25" x14ac:dyDescent="0.25">
      <c r="A732" t="s">
        <v>26</v>
      </c>
      <c r="B732" t="s">
        <v>2108</v>
      </c>
      <c r="C732" t="s">
        <v>67</v>
      </c>
      <c r="D732" t="s">
        <v>1755</v>
      </c>
      <c r="E732" t="s">
        <v>1756</v>
      </c>
      <c r="F732" t="s">
        <v>1755</v>
      </c>
      <c r="G732" t="s">
        <v>1757</v>
      </c>
      <c r="H732" t="s">
        <v>339</v>
      </c>
      <c r="I732">
        <v>2</v>
      </c>
      <c r="J732">
        <v>0</v>
      </c>
      <c r="K732">
        <v>0</v>
      </c>
      <c r="L732">
        <v>9.1999999999999993</v>
      </c>
      <c r="M732" t="s">
        <v>2109</v>
      </c>
      <c r="P732" t="s">
        <v>2110</v>
      </c>
      <c r="Q732" t="s">
        <v>357</v>
      </c>
      <c r="R732" t="s">
        <v>358</v>
      </c>
      <c r="S732">
        <v>-8962</v>
      </c>
      <c r="T732">
        <v>-8960</v>
      </c>
      <c r="U732" t="s">
        <v>2111</v>
      </c>
      <c r="V732" t="s">
        <v>2112</v>
      </c>
      <c r="W732">
        <v>1969</v>
      </c>
      <c r="X732" t="s">
        <v>443</v>
      </c>
      <c r="Y732" t="s">
        <v>44</v>
      </c>
    </row>
    <row r="733" spans="1:25" x14ac:dyDescent="0.25">
      <c r="A733" t="s">
        <v>49</v>
      </c>
      <c r="B733" t="s">
        <v>2113</v>
      </c>
      <c r="C733" t="s">
        <v>67</v>
      </c>
      <c r="D733" t="s">
        <v>1755</v>
      </c>
      <c r="E733" t="s">
        <v>1756</v>
      </c>
      <c r="F733" t="s">
        <v>1755</v>
      </c>
      <c r="G733" t="s">
        <v>1757</v>
      </c>
      <c r="H733" t="s">
        <v>339</v>
      </c>
      <c r="I733">
        <v>1</v>
      </c>
      <c r="J733">
        <v>0</v>
      </c>
      <c r="K733">
        <v>0</v>
      </c>
      <c r="L733">
        <v>11.9</v>
      </c>
      <c r="M733" t="s">
        <v>193</v>
      </c>
      <c r="Q733" t="s">
        <v>1794</v>
      </c>
      <c r="R733" t="s">
        <v>238</v>
      </c>
      <c r="Y733" t="s">
        <v>44</v>
      </c>
    </row>
    <row r="734" spans="1:25" x14ac:dyDescent="0.25">
      <c r="A734" t="s">
        <v>49</v>
      </c>
      <c r="B734" t="s">
        <v>2114</v>
      </c>
      <c r="C734" t="s">
        <v>67</v>
      </c>
      <c r="D734" t="s">
        <v>1755</v>
      </c>
      <c r="E734" t="s">
        <v>1756</v>
      </c>
      <c r="F734" t="s">
        <v>1755</v>
      </c>
      <c r="G734" t="s">
        <v>1757</v>
      </c>
      <c r="H734" t="s">
        <v>339</v>
      </c>
      <c r="I734">
        <v>1</v>
      </c>
      <c r="J734">
        <v>0</v>
      </c>
      <c r="K734">
        <v>0</v>
      </c>
      <c r="L734">
        <v>11.7</v>
      </c>
      <c r="M734" t="s">
        <v>667</v>
      </c>
      <c r="N734" t="s">
        <v>255</v>
      </c>
      <c r="O734" t="s">
        <v>256</v>
      </c>
      <c r="P734" t="s">
        <v>2115</v>
      </c>
      <c r="Q734" t="s">
        <v>37</v>
      </c>
      <c r="R734" t="s">
        <v>38</v>
      </c>
      <c r="Y734" t="s">
        <v>44</v>
      </c>
    </row>
    <row r="735" spans="1:25" x14ac:dyDescent="0.25">
      <c r="A735" t="s">
        <v>49</v>
      </c>
      <c r="B735" t="s">
        <v>2116</v>
      </c>
      <c r="C735" t="s">
        <v>67</v>
      </c>
      <c r="D735" t="s">
        <v>1755</v>
      </c>
      <c r="E735" t="s">
        <v>1756</v>
      </c>
      <c r="F735" t="s">
        <v>1755</v>
      </c>
      <c r="G735" t="s">
        <v>1757</v>
      </c>
      <c r="H735" t="s">
        <v>339</v>
      </c>
      <c r="I735">
        <v>1</v>
      </c>
      <c r="J735">
        <v>0</v>
      </c>
      <c r="K735">
        <v>0</v>
      </c>
      <c r="L735">
        <v>12.4</v>
      </c>
      <c r="M735" t="s">
        <v>684</v>
      </c>
      <c r="N735" t="s">
        <v>555</v>
      </c>
      <c r="O735" t="s">
        <v>556</v>
      </c>
      <c r="P735">
        <v>29306</v>
      </c>
      <c r="Q735" t="s">
        <v>37</v>
      </c>
      <c r="R735" t="s">
        <v>38</v>
      </c>
      <c r="S735" t="s">
        <v>2117</v>
      </c>
      <c r="T735" t="s">
        <v>2118</v>
      </c>
      <c r="Y735" t="s">
        <v>44</v>
      </c>
    </row>
    <row r="736" spans="1:25" x14ac:dyDescent="0.25">
      <c r="A736" t="s">
        <v>49</v>
      </c>
      <c r="B736" t="s">
        <v>2119</v>
      </c>
      <c r="C736" t="s">
        <v>67</v>
      </c>
      <c r="D736" t="s">
        <v>1755</v>
      </c>
      <c r="E736" t="s">
        <v>1756</v>
      </c>
      <c r="F736" t="s">
        <v>1755</v>
      </c>
      <c r="G736" t="s">
        <v>1757</v>
      </c>
      <c r="H736" t="s">
        <v>339</v>
      </c>
      <c r="I736">
        <v>2</v>
      </c>
      <c r="J736">
        <v>0</v>
      </c>
      <c r="K736">
        <v>0</v>
      </c>
      <c r="L736">
        <v>10.4</v>
      </c>
      <c r="M736" t="s">
        <v>197</v>
      </c>
      <c r="N736" t="s">
        <v>197</v>
      </c>
      <c r="O736" t="s">
        <v>198</v>
      </c>
      <c r="P736">
        <v>10016</v>
      </c>
      <c r="Q736" t="s">
        <v>37</v>
      </c>
      <c r="R736" t="s">
        <v>38</v>
      </c>
      <c r="Y736" t="s">
        <v>44</v>
      </c>
    </row>
    <row r="737" spans="1:25" x14ac:dyDescent="0.25">
      <c r="A737" t="s">
        <v>49</v>
      </c>
      <c r="B737" t="s">
        <v>2120</v>
      </c>
      <c r="C737" t="s">
        <v>67</v>
      </c>
      <c r="D737" t="s">
        <v>1755</v>
      </c>
      <c r="E737" t="s">
        <v>1756</v>
      </c>
      <c r="F737" t="s">
        <v>1755</v>
      </c>
      <c r="G737" t="s">
        <v>1757</v>
      </c>
      <c r="H737" t="s">
        <v>339</v>
      </c>
      <c r="I737">
        <v>1</v>
      </c>
      <c r="J737">
        <v>0</v>
      </c>
      <c r="K737">
        <v>0</v>
      </c>
      <c r="L737">
        <v>10.4</v>
      </c>
      <c r="M737" t="s">
        <v>2121</v>
      </c>
      <c r="O737" t="s">
        <v>2122</v>
      </c>
      <c r="P737" t="s">
        <v>2123</v>
      </c>
      <c r="Q737" t="s">
        <v>37</v>
      </c>
      <c r="R737" t="s">
        <v>38</v>
      </c>
      <c r="Y737" t="s">
        <v>44</v>
      </c>
    </row>
    <row r="738" spans="1:25" x14ac:dyDescent="0.25">
      <c r="A738" t="s">
        <v>49</v>
      </c>
      <c r="B738" t="s">
        <v>2124</v>
      </c>
      <c r="C738" t="s">
        <v>67</v>
      </c>
      <c r="D738" t="s">
        <v>1755</v>
      </c>
      <c r="E738" t="s">
        <v>1756</v>
      </c>
      <c r="F738" t="s">
        <v>1755</v>
      </c>
      <c r="G738" t="s">
        <v>1757</v>
      </c>
      <c r="H738" t="s">
        <v>339</v>
      </c>
      <c r="I738">
        <v>1</v>
      </c>
      <c r="J738">
        <v>0</v>
      </c>
      <c r="K738">
        <v>0</v>
      </c>
      <c r="L738">
        <v>13.9</v>
      </c>
      <c r="M738" t="s">
        <v>193</v>
      </c>
      <c r="Q738" t="s">
        <v>1836</v>
      </c>
      <c r="R738" t="s">
        <v>358</v>
      </c>
      <c r="Y738" t="s">
        <v>44</v>
      </c>
    </row>
    <row r="739" spans="1:25" x14ac:dyDescent="0.25">
      <c r="A739" t="s">
        <v>49</v>
      </c>
      <c r="B739" t="s">
        <v>2125</v>
      </c>
      <c r="C739" t="s">
        <v>67</v>
      </c>
      <c r="D739" t="s">
        <v>1755</v>
      </c>
      <c r="E739" t="s">
        <v>1756</v>
      </c>
      <c r="F739" t="s">
        <v>1755</v>
      </c>
      <c r="G739" t="s">
        <v>1757</v>
      </c>
      <c r="H739" t="s">
        <v>339</v>
      </c>
      <c r="I739">
        <v>1</v>
      </c>
      <c r="J739">
        <v>0</v>
      </c>
      <c r="K739">
        <v>0</v>
      </c>
      <c r="L739">
        <v>12.8</v>
      </c>
      <c r="M739" t="s">
        <v>197</v>
      </c>
      <c r="N739" t="s">
        <v>197</v>
      </c>
      <c r="O739" t="s">
        <v>198</v>
      </c>
      <c r="P739">
        <v>10019</v>
      </c>
      <c r="Q739" t="s">
        <v>37</v>
      </c>
      <c r="R739" t="s">
        <v>38</v>
      </c>
      <c r="S739" t="s">
        <v>2126</v>
      </c>
      <c r="Y739" t="s">
        <v>44</v>
      </c>
    </row>
    <row r="740" spans="1:25" x14ac:dyDescent="0.25">
      <c r="A740" t="s">
        <v>49</v>
      </c>
      <c r="B740" t="s">
        <v>2127</v>
      </c>
      <c r="C740" t="s">
        <v>67</v>
      </c>
      <c r="D740" t="s">
        <v>1755</v>
      </c>
      <c r="E740" t="s">
        <v>1756</v>
      </c>
      <c r="F740" t="s">
        <v>1755</v>
      </c>
      <c r="G740" t="s">
        <v>1757</v>
      </c>
      <c r="H740" t="s">
        <v>339</v>
      </c>
      <c r="I740">
        <v>1</v>
      </c>
      <c r="J740">
        <v>0</v>
      </c>
      <c r="K740">
        <v>0</v>
      </c>
      <c r="L740">
        <v>9.6</v>
      </c>
      <c r="M740" t="s">
        <v>281</v>
      </c>
      <c r="N740" t="s">
        <v>151</v>
      </c>
      <c r="O740" t="s">
        <v>152</v>
      </c>
      <c r="P740" t="s">
        <v>2128</v>
      </c>
      <c r="Q740" t="s">
        <v>37</v>
      </c>
      <c r="R740" t="s">
        <v>38</v>
      </c>
      <c r="Y740" t="s">
        <v>44</v>
      </c>
    </row>
    <row r="741" spans="1:25" x14ac:dyDescent="0.25">
      <c r="A741" t="s">
        <v>49</v>
      </c>
      <c r="B741" t="s">
        <v>2129</v>
      </c>
      <c r="C741" t="s">
        <v>67</v>
      </c>
      <c r="D741" t="s">
        <v>1755</v>
      </c>
      <c r="E741" t="s">
        <v>1756</v>
      </c>
      <c r="F741" t="s">
        <v>1755</v>
      </c>
      <c r="G741" t="s">
        <v>1757</v>
      </c>
      <c r="H741" t="s">
        <v>339</v>
      </c>
      <c r="I741">
        <v>1</v>
      </c>
      <c r="J741">
        <v>0</v>
      </c>
      <c r="K741">
        <v>0</v>
      </c>
      <c r="L741">
        <v>8.6999999999999993</v>
      </c>
      <c r="M741" t="s">
        <v>193</v>
      </c>
      <c r="Q741" t="s">
        <v>1794</v>
      </c>
      <c r="R741" t="s">
        <v>238</v>
      </c>
      <c r="Y741" t="s">
        <v>44</v>
      </c>
    </row>
    <row r="742" spans="1:25" x14ac:dyDescent="0.25">
      <c r="A742" t="s">
        <v>49</v>
      </c>
      <c r="B742" t="s">
        <v>2130</v>
      </c>
      <c r="C742" t="s">
        <v>67</v>
      </c>
      <c r="D742" t="s">
        <v>1755</v>
      </c>
      <c r="E742" t="s">
        <v>1756</v>
      </c>
      <c r="F742" t="s">
        <v>1755</v>
      </c>
      <c r="G742" t="s">
        <v>1757</v>
      </c>
      <c r="H742" t="s">
        <v>339</v>
      </c>
      <c r="I742">
        <v>1</v>
      </c>
      <c r="J742">
        <v>0</v>
      </c>
      <c r="K742">
        <v>0</v>
      </c>
      <c r="L742">
        <v>7.4</v>
      </c>
      <c r="M742" t="s">
        <v>127</v>
      </c>
      <c r="O742" t="s">
        <v>1196</v>
      </c>
      <c r="P742">
        <v>77027</v>
      </c>
      <c r="Q742" t="s">
        <v>37</v>
      </c>
      <c r="R742" t="s">
        <v>38</v>
      </c>
      <c r="Y742" t="s">
        <v>44</v>
      </c>
    </row>
    <row r="743" spans="1:25" x14ac:dyDescent="0.25">
      <c r="A743" t="s">
        <v>49</v>
      </c>
      <c r="B743" t="s">
        <v>2131</v>
      </c>
      <c r="C743" t="s">
        <v>67</v>
      </c>
      <c r="D743" t="s">
        <v>1755</v>
      </c>
      <c r="E743" t="s">
        <v>1756</v>
      </c>
      <c r="F743" t="s">
        <v>1755</v>
      </c>
      <c r="G743" t="s">
        <v>1757</v>
      </c>
      <c r="H743" t="s">
        <v>339</v>
      </c>
      <c r="I743">
        <v>1</v>
      </c>
      <c r="J743">
        <v>0</v>
      </c>
      <c r="K743">
        <v>0</v>
      </c>
      <c r="L743">
        <v>12.5</v>
      </c>
      <c r="M743" t="s">
        <v>2132</v>
      </c>
      <c r="O743" t="s">
        <v>1447</v>
      </c>
      <c r="P743">
        <v>33859</v>
      </c>
      <c r="Q743" t="s">
        <v>37</v>
      </c>
      <c r="R743" t="s">
        <v>38</v>
      </c>
      <c r="S743" t="s">
        <v>2133</v>
      </c>
      <c r="V743" t="s">
        <v>2134</v>
      </c>
      <c r="Y743" t="s">
        <v>44</v>
      </c>
    </row>
    <row r="744" spans="1:25" x14ac:dyDescent="0.25">
      <c r="A744" t="s">
        <v>49</v>
      </c>
      <c r="B744" t="s">
        <v>2135</v>
      </c>
      <c r="C744" t="s">
        <v>67</v>
      </c>
      <c r="D744" t="s">
        <v>1755</v>
      </c>
      <c r="E744" t="s">
        <v>1756</v>
      </c>
      <c r="F744" t="s">
        <v>1755</v>
      </c>
      <c r="G744" t="s">
        <v>1757</v>
      </c>
      <c r="H744" t="s">
        <v>339</v>
      </c>
      <c r="I744">
        <v>1</v>
      </c>
      <c r="J744">
        <v>0</v>
      </c>
      <c r="K744">
        <v>0</v>
      </c>
      <c r="L744">
        <v>11.1</v>
      </c>
      <c r="M744" t="s">
        <v>193</v>
      </c>
      <c r="Q744" t="s">
        <v>451</v>
      </c>
      <c r="R744" t="s">
        <v>383</v>
      </c>
      <c r="Y744" t="s">
        <v>44</v>
      </c>
    </row>
    <row r="745" spans="1:25" x14ac:dyDescent="0.25">
      <c r="A745" t="s">
        <v>49</v>
      </c>
      <c r="B745" t="s">
        <v>2136</v>
      </c>
      <c r="C745" t="s">
        <v>67</v>
      </c>
      <c r="D745" t="s">
        <v>1755</v>
      </c>
      <c r="E745" t="s">
        <v>1756</v>
      </c>
      <c r="F745" t="s">
        <v>1755</v>
      </c>
      <c r="G745" t="s">
        <v>1757</v>
      </c>
      <c r="H745" t="s">
        <v>339</v>
      </c>
      <c r="I745">
        <v>1</v>
      </c>
      <c r="J745">
        <v>0</v>
      </c>
      <c r="K745">
        <v>0</v>
      </c>
      <c r="L745">
        <v>6.5</v>
      </c>
      <c r="M745" t="s">
        <v>80</v>
      </c>
      <c r="N745" t="s">
        <v>81</v>
      </c>
      <c r="O745" t="s">
        <v>82</v>
      </c>
      <c r="P745">
        <v>20007</v>
      </c>
      <c r="Q745" t="s">
        <v>37</v>
      </c>
      <c r="R745" t="s">
        <v>38</v>
      </c>
      <c r="Y745" t="s">
        <v>44</v>
      </c>
    </row>
    <row r="746" spans="1:25" x14ac:dyDescent="0.25">
      <c r="A746" t="s">
        <v>49</v>
      </c>
      <c r="B746" t="s">
        <v>2137</v>
      </c>
      <c r="C746" t="s">
        <v>67</v>
      </c>
      <c r="D746" t="s">
        <v>1755</v>
      </c>
      <c r="E746" t="s">
        <v>1756</v>
      </c>
      <c r="F746" t="s">
        <v>1755</v>
      </c>
      <c r="G746" t="s">
        <v>1757</v>
      </c>
      <c r="H746" t="s">
        <v>339</v>
      </c>
      <c r="I746">
        <v>2</v>
      </c>
      <c r="J746">
        <v>0</v>
      </c>
      <c r="K746">
        <v>0</v>
      </c>
      <c r="L746">
        <v>13.9</v>
      </c>
      <c r="M746" t="s">
        <v>472</v>
      </c>
      <c r="O746" t="s">
        <v>661</v>
      </c>
      <c r="P746">
        <v>90025</v>
      </c>
      <c r="Q746" t="s">
        <v>37</v>
      </c>
      <c r="R746" t="s">
        <v>38</v>
      </c>
      <c r="S746" t="s">
        <v>2138</v>
      </c>
      <c r="Y746" t="s">
        <v>44</v>
      </c>
    </row>
    <row r="747" spans="1:25" x14ac:dyDescent="0.25">
      <c r="A747" t="s">
        <v>49</v>
      </c>
      <c r="B747" t="s">
        <v>2139</v>
      </c>
      <c r="C747" t="s">
        <v>67</v>
      </c>
      <c r="D747" t="s">
        <v>1755</v>
      </c>
      <c r="E747" t="s">
        <v>1756</v>
      </c>
      <c r="F747" t="s">
        <v>1755</v>
      </c>
      <c r="G747" t="s">
        <v>1757</v>
      </c>
      <c r="H747" t="s">
        <v>339</v>
      </c>
      <c r="I747">
        <v>1</v>
      </c>
      <c r="J747">
        <v>0</v>
      </c>
      <c r="K747">
        <v>0</v>
      </c>
      <c r="L747">
        <v>12.4</v>
      </c>
      <c r="M747" t="s">
        <v>934</v>
      </c>
      <c r="N747" t="s">
        <v>277</v>
      </c>
      <c r="O747" t="s">
        <v>278</v>
      </c>
      <c r="P747">
        <v>80211</v>
      </c>
      <c r="Q747" t="s">
        <v>37</v>
      </c>
      <c r="R747" t="s">
        <v>38</v>
      </c>
      <c r="S747" t="s">
        <v>2140</v>
      </c>
      <c r="T747" t="s">
        <v>2141</v>
      </c>
      <c r="V747" t="s">
        <v>2142</v>
      </c>
      <c r="Y747" t="s">
        <v>44</v>
      </c>
    </row>
    <row r="748" spans="1:25" x14ac:dyDescent="0.25">
      <c r="A748" t="s">
        <v>49</v>
      </c>
      <c r="B748" t="s">
        <v>2143</v>
      </c>
      <c r="C748" t="s">
        <v>67</v>
      </c>
      <c r="D748" t="s">
        <v>1755</v>
      </c>
      <c r="E748" t="s">
        <v>1756</v>
      </c>
      <c r="F748" t="s">
        <v>1755</v>
      </c>
      <c r="G748" t="s">
        <v>1757</v>
      </c>
      <c r="H748" t="s">
        <v>339</v>
      </c>
      <c r="I748">
        <v>1</v>
      </c>
      <c r="J748">
        <v>0</v>
      </c>
      <c r="K748">
        <v>0</v>
      </c>
      <c r="L748">
        <v>10.5</v>
      </c>
      <c r="M748" t="s">
        <v>1708</v>
      </c>
      <c r="N748" t="s">
        <v>135</v>
      </c>
      <c r="O748" t="s">
        <v>136</v>
      </c>
      <c r="P748" t="s">
        <v>2144</v>
      </c>
      <c r="Q748" t="s">
        <v>37</v>
      </c>
      <c r="R748" t="s">
        <v>38</v>
      </c>
      <c r="S748" t="s">
        <v>2145</v>
      </c>
      <c r="T748" t="s">
        <v>2146</v>
      </c>
      <c r="V748" t="s">
        <v>2147</v>
      </c>
      <c r="Y748" t="s">
        <v>44</v>
      </c>
    </row>
    <row r="749" spans="1:25" x14ac:dyDescent="0.25">
      <c r="A749" t="s">
        <v>49</v>
      </c>
      <c r="B749" t="s">
        <v>2148</v>
      </c>
      <c r="C749" t="s">
        <v>67</v>
      </c>
      <c r="D749" t="s">
        <v>1755</v>
      </c>
      <c r="E749" t="s">
        <v>1756</v>
      </c>
      <c r="F749" t="s">
        <v>1755</v>
      </c>
      <c r="G749" t="s">
        <v>1757</v>
      </c>
      <c r="H749" t="s">
        <v>339</v>
      </c>
      <c r="I749">
        <v>1</v>
      </c>
      <c r="J749">
        <v>0</v>
      </c>
      <c r="K749">
        <v>0</v>
      </c>
      <c r="L749">
        <v>15.4</v>
      </c>
      <c r="M749" t="s">
        <v>593</v>
      </c>
      <c r="N749" t="s">
        <v>805</v>
      </c>
      <c r="O749" t="s">
        <v>806</v>
      </c>
      <c r="P749" t="s">
        <v>2149</v>
      </c>
      <c r="Q749" t="s">
        <v>37</v>
      </c>
      <c r="R749" t="s">
        <v>38</v>
      </c>
      <c r="S749" t="s">
        <v>2150</v>
      </c>
      <c r="V749" t="s">
        <v>2151</v>
      </c>
      <c r="Y749" t="s">
        <v>44</v>
      </c>
    </row>
    <row r="750" spans="1:25" x14ac:dyDescent="0.25">
      <c r="A750" t="s">
        <v>49</v>
      </c>
      <c r="B750" t="s">
        <v>2152</v>
      </c>
      <c r="C750" t="s">
        <v>67</v>
      </c>
      <c r="D750" t="s">
        <v>1755</v>
      </c>
      <c r="E750" t="s">
        <v>1756</v>
      </c>
      <c r="F750" t="s">
        <v>1755</v>
      </c>
      <c r="G750" t="s">
        <v>1757</v>
      </c>
      <c r="H750" t="s">
        <v>339</v>
      </c>
      <c r="I750">
        <v>1</v>
      </c>
      <c r="J750">
        <v>0</v>
      </c>
      <c r="K750">
        <v>0</v>
      </c>
      <c r="L750">
        <v>13.4</v>
      </c>
      <c r="M750" t="s">
        <v>197</v>
      </c>
      <c r="N750" t="s">
        <v>197</v>
      </c>
      <c r="O750" t="s">
        <v>198</v>
      </c>
      <c r="P750" t="s">
        <v>2153</v>
      </c>
      <c r="Q750" t="s">
        <v>37</v>
      </c>
      <c r="R750" t="s">
        <v>38</v>
      </c>
      <c r="S750" t="s">
        <v>2154</v>
      </c>
      <c r="U750" t="s">
        <v>2155</v>
      </c>
      <c r="V750" t="s">
        <v>2156</v>
      </c>
      <c r="Y750" t="s">
        <v>44</v>
      </c>
    </row>
    <row r="751" spans="1:25" x14ac:dyDescent="0.25">
      <c r="A751" t="s">
        <v>26</v>
      </c>
      <c r="B751" t="s">
        <v>2157</v>
      </c>
      <c r="C751" t="s">
        <v>67</v>
      </c>
      <c r="D751" t="s">
        <v>1755</v>
      </c>
      <c r="E751" t="s">
        <v>1756</v>
      </c>
      <c r="F751" t="s">
        <v>1755</v>
      </c>
      <c r="G751" t="s">
        <v>1757</v>
      </c>
      <c r="H751" t="s">
        <v>339</v>
      </c>
      <c r="I751">
        <v>1</v>
      </c>
      <c r="J751">
        <v>0</v>
      </c>
      <c r="K751">
        <v>0</v>
      </c>
      <c r="L751">
        <v>13.7</v>
      </c>
      <c r="M751" t="s">
        <v>2158</v>
      </c>
      <c r="P751">
        <v>33142</v>
      </c>
      <c r="Q751" t="s">
        <v>1836</v>
      </c>
      <c r="R751" t="s">
        <v>358</v>
      </c>
      <c r="S751" t="s">
        <v>2159</v>
      </c>
      <c r="T751" t="s">
        <v>2160</v>
      </c>
      <c r="U751" t="s">
        <v>2161</v>
      </c>
      <c r="V751" t="s">
        <v>2162</v>
      </c>
      <c r="X751" t="s">
        <v>443</v>
      </c>
      <c r="Y751" t="s">
        <v>44</v>
      </c>
    </row>
    <row r="752" spans="1:25" x14ac:dyDescent="0.25">
      <c r="A752" t="s">
        <v>49</v>
      </c>
      <c r="B752" t="s">
        <v>2163</v>
      </c>
      <c r="C752" t="s">
        <v>67</v>
      </c>
      <c r="D752" t="s">
        <v>1755</v>
      </c>
      <c r="E752" t="s">
        <v>1756</v>
      </c>
      <c r="F752" t="s">
        <v>1755</v>
      </c>
      <c r="G752" t="s">
        <v>1757</v>
      </c>
      <c r="H752" t="s">
        <v>339</v>
      </c>
      <c r="I752">
        <v>1</v>
      </c>
      <c r="J752">
        <v>0</v>
      </c>
      <c r="K752">
        <v>0</v>
      </c>
      <c r="L752">
        <v>12.7</v>
      </c>
      <c r="M752" t="s">
        <v>197</v>
      </c>
      <c r="N752" t="s">
        <v>197</v>
      </c>
      <c r="O752" t="s">
        <v>198</v>
      </c>
      <c r="P752" t="s">
        <v>2164</v>
      </c>
      <c r="Q752" t="s">
        <v>37</v>
      </c>
      <c r="R752" t="s">
        <v>38</v>
      </c>
      <c r="Y752" t="s">
        <v>44</v>
      </c>
    </row>
    <row r="753" spans="1:25" x14ac:dyDescent="0.25">
      <c r="A753" t="s">
        <v>49</v>
      </c>
      <c r="B753" t="s">
        <v>2165</v>
      </c>
      <c r="C753" t="s">
        <v>67</v>
      </c>
      <c r="D753" t="s">
        <v>1755</v>
      </c>
      <c r="E753" t="s">
        <v>1756</v>
      </c>
      <c r="F753" t="s">
        <v>1755</v>
      </c>
      <c r="G753" t="s">
        <v>1757</v>
      </c>
      <c r="H753" t="s">
        <v>339</v>
      </c>
      <c r="I753">
        <v>1</v>
      </c>
      <c r="J753">
        <v>0</v>
      </c>
      <c r="K753">
        <v>0</v>
      </c>
      <c r="L753">
        <v>7.2</v>
      </c>
      <c r="M753" t="s">
        <v>2166</v>
      </c>
      <c r="O753" t="s">
        <v>866</v>
      </c>
      <c r="P753" t="s">
        <v>2167</v>
      </c>
      <c r="Q753" t="s">
        <v>37</v>
      </c>
      <c r="R753" t="s">
        <v>38</v>
      </c>
      <c r="Y753" t="s">
        <v>44</v>
      </c>
    </row>
    <row r="754" spans="1:25" x14ac:dyDescent="0.25">
      <c r="A754" t="s">
        <v>26</v>
      </c>
      <c r="B754" t="s">
        <v>2168</v>
      </c>
      <c r="C754" t="s">
        <v>67</v>
      </c>
      <c r="D754" t="s">
        <v>1755</v>
      </c>
      <c r="E754" t="s">
        <v>1756</v>
      </c>
      <c r="F754" t="s">
        <v>1755</v>
      </c>
      <c r="G754" t="s">
        <v>1757</v>
      </c>
      <c r="H754" t="s">
        <v>339</v>
      </c>
      <c r="I754">
        <v>1</v>
      </c>
      <c r="J754">
        <v>0</v>
      </c>
      <c r="K754">
        <v>0</v>
      </c>
      <c r="L754">
        <v>11.3</v>
      </c>
      <c r="M754" t="s">
        <v>1506</v>
      </c>
      <c r="P754">
        <v>2320</v>
      </c>
      <c r="Q754" t="s">
        <v>1508</v>
      </c>
      <c r="R754" t="s">
        <v>358</v>
      </c>
      <c r="S754">
        <v>-3364</v>
      </c>
      <c r="T754">
        <v>-3864</v>
      </c>
      <c r="U754" t="s">
        <v>2169</v>
      </c>
      <c r="V754" t="s">
        <v>2170</v>
      </c>
      <c r="X754" t="s">
        <v>443</v>
      </c>
      <c r="Y754" t="s">
        <v>44</v>
      </c>
    </row>
    <row r="755" spans="1:25" x14ac:dyDescent="0.25">
      <c r="A755" t="s">
        <v>49</v>
      </c>
      <c r="B755" t="s">
        <v>2171</v>
      </c>
      <c r="C755" t="s">
        <v>67</v>
      </c>
      <c r="D755" t="s">
        <v>1755</v>
      </c>
      <c r="E755" t="s">
        <v>1756</v>
      </c>
      <c r="F755" t="s">
        <v>1755</v>
      </c>
      <c r="G755" t="s">
        <v>1757</v>
      </c>
      <c r="H755" t="s">
        <v>339</v>
      </c>
      <c r="I755">
        <v>1</v>
      </c>
      <c r="J755">
        <v>0</v>
      </c>
      <c r="K755">
        <v>0</v>
      </c>
      <c r="L755">
        <v>12.2</v>
      </c>
      <c r="M755" t="s">
        <v>345</v>
      </c>
      <c r="O755" t="s">
        <v>1279</v>
      </c>
      <c r="P755" t="s">
        <v>346</v>
      </c>
      <c r="Q755" t="s">
        <v>37</v>
      </c>
      <c r="R755" t="s">
        <v>38</v>
      </c>
      <c r="U755" t="s">
        <v>347</v>
      </c>
      <c r="V755" t="s">
        <v>348</v>
      </c>
      <c r="Y755" t="s">
        <v>44</v>
      </c>
    </row>
    <row r="756" spans="1:25" x14ac:dyDescent="0.25">
      <c r="A756" t="s">
        <v>49</v>
      </c>
      <c r="B756" t="s">
        <v>2172</v>
      </c>
      <c r="C756" t="s">
        <v>67</v>
      </c>
      <c r="D756" t="s">
        <v>1755</v>
      </c>
      <c r="E756" t="s">
        <v>1756</v>
      </c>
      <c r="F756" t="s">
        <v>1755</v>
      </c>
      <c r="G756" t="s">
        <v>1757</v>
      </c>
      <c r="H756" t="s">
        <v>339</v>
      </c>
      <c r="I756">
        <v>1</v>
      </c>
      <c r="J756">
        <v>0</v>
      </c>
      <c r="K756">
        <v>0</v>
      </c>
      <c r="L756">
        <v>7.7</v>
      </c>
      <c r="M756" t="s">
        <v>1250</v>
      </c>
      <c r="N756" t="s">
        <v>767</v>
      </c>
      <c r="O756" t="s">
        <v>768</v>
      </c>
      <c r="P756">
        <v>47201</v>
      </c>
      <c r="Q756" t="s">
        <v>37</v>
      </c>
      <c r="R756" t="s">
        <v>38</v>
      </c>
      <c r="Y756" t="s">
        <v>44</v>
      </c>
    </row>
    <row r="757" spans="1:25" x14ac:dyDescent="0.25">
      <c r="A757" t="s">
        <v>49</v>
      </c>
      <c r="B757" t="s">
        <v>2173</v>
      </c>
      <c r="C757" t="s">
        <v>67</v>
      </c>
      <c r="D757" t="s">
        <v>1755</v>
      </c>
      <c r="E757" t="s">
        <v>1756</v>
      </c>
      <c r="F757" t="s">
        <v>1755</v>
      </c>
      <c r="G757" t="s">
        <v>1757</v>
      </c>
      <c r="H757" t="s">
        <v>339</v>
      </c>
      <c r="I757">
        <v>1</v>
      </c>
      <c r="J757">
        <v>0</v>
      </c>
      <c r="K757">
        <v>0</v>
      </c>
      <c r="L757">
        <v>9</v>
      </c>
      <c r="M757" t="s">
        <v>193</v>
      </c>
      <c r="Q757" t="s">
        <v>1794</v>
      </c>
      <c r="R757" t="s">
        <v>238</v>
      </c>
      <c r="Y757" t="s">
        <v>44</v>
      </c>
    </row>
    <row r="758" spans="1:25" x14ac:dyDescent="0.25">
      <c r="A758" t="s">
        <v>49</v>
      </c>
      <c r="B758" t="s">
        <v>2174</v>
      </c>
      <c r="C758" t="s">
        <v>67</v>
      </c>
      <c r="D758" t="s">
        <v>1755</v>
      </c>
      <c r="E758" t="s">
        <v>1756</v>
      </c>
      <c r="F758" t="s">
        <v>1755</v>
      </c>
      <c r="G758" t="s">
        <v>1757</v>
      </c>
      <c r="H758" t="s">
        <v>339</v>
      </c>
      <c r="I758">
        <v>1</v>
      </c>
      <c r="J758">
        <v>0</v>
      </c>
      <c r="K758">
        <v>0</v>
      </c>
      <c r="L758">
        <v>12.5</v>
      </c>
      <c r="M758" t="s">
        <v>741</v>
      </c>
      <c r="N758" t="s">
        <v>128</v>
      </c>
      <c r="O758" t="s">
        <v>129</v>
      </c>
      <c r="P758">
        <v>75201</v>
      </c>
      <c r="Q758" t="s">
        <v>37</v>
      </c>
      <c r="R758" t="s">
        <v>38</v>
      </c>
      <c r="S758" t="s">
        <v>2175</v>
      </c>
      <c r="T758" t="s">
        <v>2176</v>
      </c>
      <c r="Y758" t="s">
        <v>44</v>
      </c>
    </row>
    <row r="759" spans="1:25" x14ac:dyDescent="0.25">
      <c r="A759" t="s">
        <v>49</v>
      </c>
      <c r="B759" t="s">
        <v>2177</v>
      </c>
      <c r="C759" t="s">
        <v>67</v>
      </c>
      <c r="D759" t="s">
        <v>1755</v>
      </c>
      <c r="E759" t="s">
        <v>1756</v>
      </c>
      <c r="F759" t="s">
        <v>1755</v>
      </c>
      <c r="G759" t="s">
        <v>1757</v>
      </c>
      <c r="H759" t="s">
        <v>339</v>
      </c>
      <c r="I759">
        <v>1</v>
      </c>
      <c r="J759">
        <v>0</v>
      </c>
      <c r="K759">
        <v>0</v>
      </c>
      <c r="L759">
        <v>12.8</v>
      </c>
      <c r="M759" t="s">
        <v>197</v>
      </c>
      <c r="N759" t="s">
        <v>197</v>
      </c>
      <c r="O759" t="s">
        <v>198</v>
      </c>
      <c r="P759">
        <v>10167</v>
      </c>
      <c r="Q759" t="s">
        <v>37</v>
      </c>
      <c r="R759" t="s">
        <v>38</v>
      </c>
      <c r="Y759" t="s">
        <v>44</v>
      </c>
    </row>
    <row r="760" spans="1:25" x14ac:dyDescent="0.25">
      <c r="A760" t="s">
        <v>49</v>
      </c>
      <c r="B760" t="s">
        <v>2178</v>
      </c>
      <c r="C760" t="s">
        <v>67</v>
      </c>
      <c r="D760" t="s">
        <v>1755</v>
      </c>
      <c r="E760" t="s">
        <v>1756</v>
      </c>
      <c r="F760" t="s">
        <v>1755</v>
      </c>
      <c r="G760" t="s">
        <v>1757</v>
      </c>
      <c r="H760" t="s">
        <v>339</v>
      </c>
      <c r="I760">
        <v>1</v>
      </c>
      <c r="J760">
        <v>0</v>
      </c>
      <c r="K760">
        <v>0</v>
      </c>
      <c r="L760">
        <v>8.1999999999999993</v>
      </c>
      <c r="M760" t="s">
        <v>2179</v>
      </c>
      <c r="N760" t="s">
        <v>2180</v>
      </c>
      <c r="O760" t="s">
        <v>2181</v>
      </c>
      <c r="P760">
        <v>66211</v>
      </c>
      <c r="Q760" t="s">
        <v>37</v>
      </c>
      <c r="R760" t="s">
        <v>38</v>
      </c>
      <c r="Y760" t="s">
        <v>44</v>
      </c>
    </row>
    <row r="761" spans="1:25" x14ac:dyDescent="0.25">
      <c r="A761" t="s">
        <v>49</v>
      </c>
      <c r="B761" t="s">
        <v>2182</v>
      </c>
      <c r="C761" t="s">
        <v>67</v>
      </c>
      <c r="D761" t="s">
        <v>1755</v>
      </c>
      <c r="E761" t="s">
        <v>1756</v>
      </c>
      <c r="F761" t="s">
        <v>1755</v>
      </c>
      <c r="G761" t="s">
        <v>1757</v>
      </c>
      <c r="H761" t="s">
        <v>339</v>
      </c>
      <c r="I761">
        <v>2</v>
      </c>
      <c r="J761">
        <v>0</v>
      </c>
      <c r="K761">
        <v>0</v>
      </c>
      <c r="L761">
        <v>6.9</v>
      </c>
      <c r="M761" t="s">
        <v>2183</v>
      </c>
      <c r="N761" t="s">
        <v>2034</v>
      </c>
      <c r="O761" t="s">
        <v>2035</v>
      </c>
      <c r="P761" t="s">
        <v>2184</v>
      </c>
      <c r="Q761" t="s">
        <v>37</v>
      </c>
      <c r="R761" t="s">
        <v>38</v>
      </c>
      <c r="S761" t="s">
        <v>2185</v>
      </c>
      <c r="V761" t="s">
        <v>2186</v>
      </c>
      <c r="Y761" t="s">
        <v>44</v>
      </c>
    </row>
    <row r="762" spans="1:25" x14ac:dyDescent="0.25">
      <c r="A762" t="s">
        <v>49</v>
      </c>
      <c r="B762" t="s">
        <v>2187</v>
      </c>
      <c r="C762" t="s">
        <v>67</v>
      </c>
      <c r="D762" t="s">
        <v>1755</v>
      </c>
      <c r="E762" t="s">
        <v>1756</v>
      </c>
      <c r="F762" t="s">
        <v>1755</v>
      </c>
      <c r="G762" t="s">
        <v>1757</v>
      </c>
      <c r="H762" t="s">
        <v>339</v>
      </c>
      <c r="I762">
        <v>1</v>
      </c>
      <c r="J762">
        <v>0</v>
      </c>
      <c r="K762">
        <v>0</v>
      </c>
      <c r="L762">
        <v>6.9</v>
      </c>
      <c r="M762" t="s">
        <v>2188</v>
      </c>
      <c r="Q762" t="s">
        <v>1884</v>
      </c>
      <c r="R762" t="s">
        <v>238</v>
      </c>
      <c r="Y762" t="s">
        <v>44</v>
      </c>
    </row>
    <row r="763" spans="1:25" x14ac:dyDescent="0.25">
      <c r="A763" t="s">
        <v>49</v>
      </c>
      <c r="B763" t="s">
        <v>2189</v>
      </c>
      <c r="C763" t="s">
        <v>67</v>
      </c>
      <c r="D763" t="s">
        <v>1755</v>
      </c>
      <c r="E763" t="s">
        <v>1756</v>
      </c>
      <c r="F763" t="s">
        <v>1755</v>
      </c>
      <c r="G763" t="s">
        <v>1757</v>
      </c>
      <c r="H763" t="s">
        <v>339</v>
      </c>
      <c r="I763">
        <v>1</v>
      </c>
      <c r="J763">
        <v>0</v>
      </c>
      <c r="K763">
        <v>0</v>
      </c>
      <c r="L763">
        <v>14.4</v>
      </c>
      <c r="M763" t="s">
        <v>741</v>
      </c>
      <c r="N763" t="s">
        <v>128</v>
      </c>
      <c r="O763" t="s">
        <v>129</v>
      </c>
      <c r="P763" t="s">
        <v>2190</v>
      </c>
      <c r="Q763" t="s">
        <v>37</v>
      </c>
      <c r="R763" t="s">
        <v>38</v>
      </c>
      <c r="S763" t="s">
        <v>2191</v>
      </c>
      <c r="T763" t="s">
        <v>2192</v>
      </c>
      <c r="Y763" t="s">
        <v>44</v>
      </c>
    </row>
    <row r="764" spans="1:25" x14ac:dyDescent="0.25">
      <c r="A764" t="s">
        <v>49</v>
      </c>
      <c r="B764" t="s">
        <v>2193</v>
      </c>
      <c r="C764" t="s">
        <v>67</v>
      </c>
      <c r="D764" t="s">
        <v>1755</v>
      </c>
      <c r="E764" t="s">
        <v>1756</v>
      </c>
      <c r="F764" t="s">
        <v>1755</v>
      </c>
      <c r="G764" t="s">
        <v>1757</v>
      </c>
      <c r="H764" t="s">
        <v>339</v>
      </c>
      <c r="I764">
        <v>1</v>
      </c>
      <c r="J764">
        <v>0</v>
      </c>
      <c r="K764">
        <v>0</v>
      </c>
      <c r="L764">
        <v>9.9</v>
      </c>
      <c r="M764" t="s">
        <v>1245</v>
      </c>
      <c r="N764" t="s">
        <v>1246</v>
      </c>
      <c r="O764" t="s">
        <v>1247</v>
      </c>
      <c r="P764" t="s">
        <v>2194</v>
      </c>
      <c r="Q764" t="s">
        <v>37</v>
      </c>
      <c r="R764" t="s">
        <v>38</v>
      </c>
      <c r="Y764" t="s">
        <v>44</v>
      </c>
    </row>
    <row r="765" spans="1:25" x14ac:dyDescent="0.25">
      <c r="A765" t="s">
        <v>49</v>
      </c>
      <c r="B765" t="s">
        <v>2195</v>
      </c>
      <c r="C765" t="s">
        <v>67</v>
      </c>
      <c r="D765" t="s">
        <v>1755</v>
      </c>
      <c r="E765" t="s">
        <v>1756</v>
      </c>
      <c r="F765" t="s">
        <v>1755</v>
      </c>
      <c r="G765" t="s">
        <v>1757</v>
      </c>
      <c r="H765" t="s">
        <v>339</v>
      </c>
      <c r="I765">
        <v>1</v>
      </c>
      <c r="J765">
        <v>0</v>
      </c>
      <c r="K765">
        <v>0</v>
      </c>
      <c r="L765">
        <v>10.199999999999999</v>
      </c>
      <c r="M765" t="s">
        <v>261</v>
      </c>
      <c r="N765" t="s">
        <v>182</v>
      </c>
      <c r="O765" t="s">
        <v>183</v>
      </c>
      <c r="P765" t="s">
        <v>2196</v>
      </c>
      <c r="Q765" t="s">
        <v>37</v>
      </c>
      <c r="R765" t="s">
        <v>38</v>
      </c>
      <c r="S765" t="s">
        <v>2197</v>
      </c>
      <c r="T765" t="s">
        <v>2198</v>
      </c>
      <c r="V765" t="s">
        <v>2199</v>
      </c>
      <c r="Y765" t="s">
        <v>44</v>
      </c>
    </row>
    <row r="766" spans="1:25" x14ac:dyDescent="0.25">
      <c r="A766" t="s">
        <v>49</v>
      </c>
      <c r="B766" t="s">
        <v>2200</v>
      </c>
      <c r="C766" t="s">
        <v>67</v>
      </c>
      <c r="D766" t="s">
        <v>1755</v>
      </c>
      <c r="E766" t="s">
        <v>1756</v>
      </c>
      <c r="F766" t="s">
        <v>1755</v>
      </c>
      <c r="G766" t="s">
        <v>1757</v>
      </c>
      <c r="H766" t="s">
        <v>339</v>
      </c>
      <c r="I766">
        <v>1</v>
      </c>
      <c r="J766">
        <v>0</v>
      </c>
      <c r="K766">
        <v>0</v>
      </c>
      <c r="L766">
        <v>11.2</v>
      </c>
      <c r="M766" t="s">
        <v>470</v>
      </c>
      <c r="N766" t="s">
        <v>123</v>
      </c>
      <c r="O766" t="s">
        <v>124</v>
      </c>
      <c r="P766">
        <v>92660</v>
      </c>
      <c r="Q766" t="s">
        <v>37</v>
      </c>
      <c r="R766" t="s">
        <v>38</v>
      </c>
      <c r="S766" t="s">
        <v>2201</v>
      </c>
      <c r="Y766" t="s">
        <v>44</v>
      </c>
    </row>
    <row r="767" spans="1:25" x14ac:dyDescent="0.25">
      <c r="A767" t="s">
        <v>26</v>
      </c>
      <c r="B767" t="s">
        <v>2202</v>
      </c>
      <c r="C767" t="s">
        <v>67</v>
      </c>
      <c r="D767" t="s">
        <v>1755</v>
      </c>
      <c r="E767" t="s">
        <v>1756</v>
      </c>
      <c r="F767" t="s">
        <v>1755</v>
      </c>
      <c r="G767" t="s">
        <v>1757</v>
      </c>
      <c r="H767" t="s">
        <v>339</v>
      </c>
      <c r="I767">
        <v>2</v>
      </c>
      <c r="J767">
        <v>0</v>
      </c>
      <c r="K767">
        <v>0</v>
      </c>
      <c r="L767">
        <v>7.6</v>
      </c>
      <c r="M767" t="s">
        <v>2203</v>
      </c>
      <c r="P767">
        <v>117335</v>
      </c>
      <c r="Q767" t="s">
        <v>2204</v>
      </c>
      <c r="R767" t="s">
        <v>358</v>
      </c>
      <c r="S767">
        <v>-4199</v>
      </c>
      <c r="U767" t="s">
        <v>2205</v>
      </c>
      <c r="V767" t="s">
        <v>2206</v>
      </c>
      <c r="X767" t="s">
        <v>443</v>
      </c>
      <c r="Y767" t="s">
        <v>44</v>
      </c>
    </row>
    <row r="768" spans="1:25" x14ac:dyDescent="0.25">
      <c r="A768" t="s">
        <v>49</v>
      </c>
      <c r="B768" t="s">
        <v>2207</v>
      </c>
      <c r="C768" t="s">
        <v>67</v>
      </c>
      <c r="D768" t="s">
        <v>1755</v>
      </c>
      <c r="E768" t="s">
        <v>1756</v>
      </c>
      <c r="F768" t="s">
        <v>1755</v>
      </c>
      <c r="G768" t="s">
        <v>1757</v>
      </c>
      <c r="H768" t="s">
        <v>339</v>
      </c>
      <c r="I768">
        <v>1</v>
      </c>
      <c r="J768">
        <v>0</v>
      </c>
      <c r="K768">
        <v>0</v>
      </c>
      <c r="L768">
        <v>10.8</v>
      </c>
      <c r="M768" t="s">
        <v>603</v>
      </c>
      <c r="N768" t="s">
        <v>604</v>
      </c>
      <c r="O768" t="s">
        <v>605</v>
      </c>
      <c r="P768" t="s">
        <v>2208</v>
      </c>
      <c r="Q768" t="s">
        <v>37</v>
      </c>
      <c r="R768" t="s">
        <v>38</v>
      </c>
      <c r="Y768" t="s">
        <v>44</v>
      </c>
    </row>
    <row r="769" spans="1:25" x14ac:dyDescent="0.25">
      <c r="A769" t="s">
        <v>49</v>
      </c>
      <c r="B769" t="s">
        <v>2209</v>
      </c>
      <c r="C769" t="s">
        <v>67</v>
      </c>
      <c r="D769" t="s">
        <v>1755</v>
      </c>
      <c r="E769" t="s">
        <v>1756</v>
      </c>
      <c r="F769" t="s">
        <v>1755</v>
      </c>
      <c r="G769" t="s">
        <v>1757</v>
      </c>
      <c r="H769" t="s">
        <v>339</v>
      </c>
      <c r="I769">
        <v>1</v>
      </c>
      <c r="J769">
        <v>0</v>
      </c>
      <c r="K769">
        <v>0</v>
      </c>
      <c r="L769">
        <v>13</v>
      </c>
      <c r="M769" t="s">
        <v>2210</v>
      </c>
      <c r="N769" t="s">
        <v>197</v>
      </c>
      <c r="O769" t="s">
        <v>198</v>
      </c>
      <c r="P769" t="s">
        <v>2211</v>
      </c>
      <c r="Q769" t="s">
        <v>37</v>
      </c>
      <c r="R769" t="s">
        <v>38</v>
      </c>
      <c r="Y769" t="s">
        <v>44</v>
      </c>
    </row>
    <row r="770" spans="1:25" x14ac:dyDescent="0.25">
      <c r="A770" t="s">
        <v>49</v>
      </c>
      <c r="B770" t="s">
        <v>2212</v>
      </c>
      <c r="C770" t="s">
        <v>67</v>
      </c>
      <c r="D770" t="s">
        <v>1755</v>
      </c>
      <c r="E770" t="s">
        <v>1756</v>
      </c>
      <c r="F770" t="s">
        <v>1755</v>
      </c>
      <c r="G770" t="s">
        <v>1757</v>
      </c>
      <c r="H770" t="s">
        <v>339</v>
      </c>
      <c r="I770">
        <v>1</v>
      </c>
      <c r="J770">
        <v>0</v>
      </c>
      <c r="K770">
        <v>0</v>
      </c>
      <c r="L770">
        <v>10.199999999999999</v>
      </c>
      <c r="M770" t="s">
        <v>2213</v>
      </c>
      <c r="N770" t="s">
        <v>277</v>
      </c>
      <c r="O770" t="s">
        <v>278</v>
      </c>
      <c r="P770" t="s">
        <v>2214</v>
      </c>
      <c r="Q770" t="s">
        <v>37</v>
      </c>
      <c r="R770" t="s">
        <v>38</v>
      </c>
      <c r="Y770" t="s">
        <v>44</v>
      </c>
    </row>
    <row r="771" spans="1:25" x14ac:dyDescent="0.25">
      <c r="A771" t="s">
        <v>49</v>
      </c>
      <c r="B771" t="s">
        <v>2215</v>
      </c>
      <c r="C771" t="s">
        <v>67</v>
      </c>
      <c r="D771" t="s">
        <v>1755</v>
      </c>
      <c r="E771" t="s">
        <v>1756</v>
      </c>
      <c r="F771" t="s">
        <v>1755</v>
      </c>
      <c r="G771" t="s">
        <v>1757</v>
      </c>
      <c r="H771" t="s">
        <v>339</v>
      </c>
      <c r="I771">
        <v>1</v>
      </c>
      <c r="J771">
        <v>0</v>
      </c>
      <c r="K771">
        <v>0</v>
      </c>
      <c r="L771">
        <v>18.100000000000001</v>
      </c>
      <c r="M771" t="s">
        <v>795</v>
      </c>
      <c r="N771" t="s">
        <v>35</v>
      </c>
      <c r="O771" t="s">
        <v>36</v>
      </c>
      <c r="P771" t="s">
        <v>2216</v>
      </c>
      <c r="Q771" t="s">
        <v>37</v>
      </c>
      <c r="R771" t="s">
        <v>38</v>
      </c>
      <c r="S771" t="s">
        <v>2217</v>
      </c>
      <c r="Y771" t="s">
        <v>44</v>
      </c>
    </row>
    <row r="772" spans="1:25" x14ac:dyDescent="0.25">
      <c r="A772" t="s">
        <v>49</v>
      </c>
      <c r="B772" t="s">
        <v>2218</v>
      </c>
      <c r="C772" t="s">
        <v>67</v>
      </c>
      <c r="D772" t="s">
        <v>1755</v>
      </c>
      <c r="E772" t="s">
        <v>1756</v>
      </c>
      <c r="F772" t="s">
        <v>1755</v>
      </c>
      <c r="G772" t="s">
        <v>1757</v>
      </c>
      <c r="H772" t="s">
        <v>339</v>
      </c>
      <c r="I772">
        <v>1</v>
      </c>
      <c r="J772">
        <v>0</v>
      </c>
      <c r="K772">
        <v>0</v>
      </c>
      <c r="L772">
        <v>14.3</v>
      </c>
      <c r="M772" t="s">
        <v>2219</v>
      </c>
      <c r="N772" t="s">
        <v>351</v>
      </c>
      <c r="O772" t="s">
        <v>352</v>
      </c>
      <c r="P772" t="s">
        <v>2220</v>
      </c>
      <c r="Q772" t="s">
        <v>37</v>
      </c>
      <c r="R772" t="s">
        <v>38</v>
      </c>
      <c r="Y772" t="s">
        <v>44</v>
      </c>
    </row>
    <row r="773" spans="1:25" x14ac:dyDescent="0.25">
      <c r="A773" t="s">
        <v>49</v>
      </c>
      <c r="B773" t="s">
        <v>269</v>
      </c>
      <c r="C773" t="s">
        <v>67</v>
      </c>
      <c r="D773" t="s">
        <v>1755</v>
      </c>
      <c r="E773" t="s">
        <v>1756</v>
      </c>
      <c r="F773" t="s">
        <v>1755</v>
      </c>
      <c r="G773" t="s">
        <v>1757</v>
      </c>
      <c r="H773" t="s">
        <v>339</v>
      </c>
      <c r="I773">
        <v>1</v>
      </c>
      <c r="J773">
        <v>0</v>
      </c>
      <c r="K773">
        <v>0</v>
      </c>
      <c r="L773">
        <v>11.8</v>
      </c>
      <c r="M773" t="s">
        <v>270</v>
      </c>
      <c r="N773" t="s">
        <v>123</v>
      </c>
      <c r="O773" t="s">
        <v>124</v>
      </c>
      <c r="P773" t="s">
        <v>271</v>
      </c>
      <c r="Q773" t="s">
        <v>37</v>
      </c>
      <c r="R773" t="s">
        <v>38</v>
      </c>
      <c r="S773" t="s">
        <v>272</v>
      </c>
      <c r="V773" t="s">
        <v>273</v>
      </c>
      <c r="Y773" t="s">
        <v>44</v>
      </c>
    </row>
    <row r="774" spans="1:25" x14ac:dyDescent="0.25">
      <c r="A774" t="s">
        <v>49</v>
      </c>
      <c r="B774" t="s">
        <v>2221</v>
      </c>
      <c r="C774" t="s">
        <v>67</v>
      </c>
      <c r="D774" t="s">
        <v>1755</v>
      </c>
      <c r="E774" t="s">
        <v>1756</v>
      </c>
      <c r="F774" t="s">
        <v>1755</v>
      </c>
      <c r="G774" t="s">
        <v>1757</v>
      </c>
      <c r="H774" t="s">
        <v>339</v>
      </c>
      <c r="I774">
        <v>1</v>
      </c>
      <c r="J774">
        <v>0</v>
      </c>
      <c r="K774">
        <v>0</v>
      </c>
      <c r="L774">
        <v>8.1999999999999993</v>
      </c>
      <c r="M774" t="s">
        <v>193</v>
      </c>
      <c r="Q774" t="s">
        <v>457</v>
      </c>
      <c r="R774" t="s">
        <v>383</v>
      </c>
      <c r="Y774" t="s">
        <v>44</v>
      </c>
    </row>
    <row r="775" spans="1:25" x14ac:dyDescent="0.25">
      <c r="A775" t="s">
        <v>49</v>
      </c>
      <c r="B775" t="s">
        <v>2222</v>
      </c>
      <c r="C775" t="s">
        <v>67</v>
      </c>
      <c r="D775" t="s">
        <v>1755</v>
      </c>
      <c r="E775" t="s">
        <v>1756</v>
      </c>
      <c r="F775" t="s">
        <v>1755</v>
      </c>
      <c r="G775" t="s">
        <v>1757</v>
      </c>
      <c r="H775" t="s">
        <v>339</v>
      </c>
      <c r="I775">
        <v>1</v>
      </c>
      <c r="J775">
        <v>0</v>
      </c>
      <c r="K775">
        <v>0</v>
      </c>
      <c r="L775">
        <v>18.2</v>
      </c>
      <c r="M775" t="s">
        <v>193</v>
      </c>
      <c r="O775" t="s">
        <v>2223</v>
      </c>
      <c r="Q775" t="s">
        <v>37</v>
      </c>
      <c r="R775" t="s">
        <v>38</v>
      </c>
      <c r="Y775" t="s">
        <v>44</v>
      </c>
    </row>
    <row r="776" spans="1:25" x14ac:dyDescent="0.25">
      <c r="A776" t="s">
        <v>49</v>
      </c>
      <c r="B776" t="s">
        <v>2224</v>
      </c>
      <c r="C776" t="s">
        <v>67</v>
      </c>
      <c r="D776" t="s">
        <v>1755</v>
      </c>
      <c r="E776" t="s">
        <v>1756</v>
      </c>
      <c r="F776" t="s">
        <v>1755</v>
      </c>
      <c r="G776" t="s">
        <v>1757</v>
      </c>
      <c r="H776" t="s">
        <v>339</v>
      </c>
      <c r="I776">
        <v>1</v>
      </c>
      <c r="J776">
        <v>0</v>
      </c>
      <c r="K776">
        <v>0</v>
      </c>
      <c r="L776">
        <v>15.8</v>
      </c>
      <c r="M776" t="s">
        <v>2030</v>
      </c>
      <c r="N776" t="s">
        <v>255</v>
      </c>
      <c r="O776" t="s">
        <v>256</v>
      </c>
      <c r="P776">
        <v>89015</v>
      </c>
      <c r="Q776" t="s">
        <v>37</v>
      </c>
      <c r="R776" t="s">
        <v>38</v>
      </c>
      <c r="Y776" t="s">
        <v>44</v>
      </c>
    </row>
    <row r="777" spans="1:25" x14ac:dyDescent="0.25">
      <c r="A777" t="s">
        <v>49</v>
      </c>
      <c r="B777" t="s">
        <v>2225</v>
      </c>
      <c r="C777" t="s">
        <v>67</v>
      </c>
      <c r="D777" t="s">
        <v>1755</v>
      </c>
      <c r="E777" t="s">
        <v>1756</v>
      </c>
      <c r="F777" t="s">
        <v>1755</v>
      </c>
      <c r="G777" t="s">
        <v>1757</v>
      </c>
      <c r="H777" t="s">
        <v>339</v>
      </c>
      <c r="I777">
        <v>1</v>
      </c>
      <c r="J777">
        <v>0</v>
      </c>
      <c r="K777">
        <v>0</v>
      </c>
      <c r="L777">
        <v>13.7</v>
      </c>
      <c r="M777" t="s">
        <v>114</v>
      </c>
      <c r="N777" t="s">
        <v>115</v>
      </c>
      <c r="O777" t="s">
        <v>116</v>
      </c>
      <c r="P777" t="s">
        <v>2226</v>
      </c>
      <c r="Q777" t="s">
        <v>37</v>
      </c>
      <c r="R777" t="s">
        <v>38</v>
      </c>
      <c r="Y777" t="s">
        <v>44</v>
      </c>
    </row>
    <row r="778" spans="1:25" x14ac:dyDescent="0.25">
      <c r="A778" t="s">
        <v>49</v>
      </c>
      <c r="B778" t="s">
        <v>2227</v>
      </c>
      <c r="C778" t="s">
        <v>67</v>
      </c>
      <c r="D778" t="s">
        <v>1755</v>
      </c>
      <c r="E778" t="s">
        <v>1756</v>
      </c>
      <c r="F778" t="s">
        <v>1755</v>
      </c>
      <c r="G778" t="s">
        <v>1757</v>
      </c>
      <c r="H778" t="s">
        <v>339</v>
      </c>
      <c r="I778">
        <v>1</v>
      </c>
      <c r="J778">
        <v>0</v>
      </c>
      <c r="K778">
        <v>0</v>
      </c>
      <c r="L778">
        <v>5.8</v>
      </c>
      <c r="M778" t="s">
        <v>741</v>
      </c>
      <c r="N778" t="s">
        <v>128</v>
      </c>
      <c r="O778" t="s">
        <v>129</v>
      </c>
      <c r="P778" t="s">
        <v>2228</v>
      </c>
      <c r="Q778" t="s">
        <v>37</v>
      </c>
      <c r="R778" t="s">
        <v>38</v>
      </c>
      <c r="Y778" t="s">
        <v>44</v>
      </c>
    </row>
    <row r="779" spans="1:25" x14ac:dyDescent="0.25">
      <c r="A779" t="s">
        <v>49</v>
      </c>
      <c r="B779" t="s">
        <v>2229</v>
      </c>
      <c r="C779" t="s">
        <v>67</v>
      </c>
      <c r="D779" t="s">
        <v>1755</v>
      </c>
      <c r="E779" t="s">
        <v>1756</v>
      </c>
      <c r="F779" t="s">
        <v>1755</v>
      </c>
      <c r="G779" t="s">
        <v>1757</v>
      </c>
      <c r="H779" t="s">
        <v>339</v>
      </c>
      <c r="I779">
        <v>1</v>
      </c>
      <c r="J779">
        <v>0</v>
      </c>
      <c r="K779">
        <v>0</v>
      </c>
      <c r="L779">
        <v>13.5</v>
      </c>
      <c r="M779" t="s">
        <v>2230</v>
      </c>
      <c r="Q779" t="s">
        <v>1884</v>
      </c>
      <c r="R779" t="s">
        <v>238</v>
      </c>
      <c r="Y779" t="s">
        <v>44</v>
      </c>
    </row>
    <row r="780" spans="1:25" x14ac:dyDescent="0.25">
      <c r="A780" t="s">
        <v>26</v>
      </c>
      <c r="B780" t="s">
        <v>2231</v>
      </c>
      <c r="C780" t="s">
        <v>67</v>
      </c>
      <c r="D780" t="s">
        <v>1755</v>
      </c>
      <c r="E780" t="s">
        <v>1756</v>
      </c>
      <c r="F780" t="s">
        <v>1755</v>
      </c>
      <c r="G780" t="s">
        <v>1757</v>
      </c>
      <c r="H780" t="s">
        <v>339</v>
      </c>
      <c r="I780">
        <v>1</v>
      </c>
      <c r="J780">
        <v>0</v>
      </c>
      <c r="K780">
        <v>0</v>
      </c>
      <c r="L780">
        <v>8.6999999999999993</v>
      </c>
      <c r="M780" t="s">
        <v>2232</v>
      </c>
      <c r="O780" t="s">
        <v>2233</v>
      </c>
      <c r="Q780" t="s">
        <v>1794</v>
      </c>
      <c r="R780" t="s">
        <v>238</v>
      </c>
      <c r="S780">
        <v>-10693</v>
      </c>
      <c r="U780" t="s">
        <v>2234</v>
      </c>
      <c r="V780" t="s">
        <v>2235</v>
      </c>
      <c r="X780" t="s">
        <v>443</v>
      </c>
      <c r="Y780" t="s">
        <v>44</v>
      </c>
    </row>
    <row r="781" spans="1:25" x14ac:dyDescent="0.25">
      <c r="A781" t="s">
        <v>26</v>
      </c>
      <c r="B781" t="s">
        <v>2236</v>
      </c>
      <c r="C781" t="s">
        <v>67</v>
      </c>
      <c r="D781" t="s">
        <v>1755</v>
      </c>
      <c r="E781" t="s">
        <v>1756</v>
      </c>
      <c r="F781" t="s">
        <v>1755</v>
      </c>
      <c r="G781" t="s">
        <v>1757</v>
      </c>
      <c r="H781" t="s">
        <v>339</v>
      </c>
      <c r="I781">
        <v>14</v>
      </c>
      <c r="J781">
        <v>0</v>
      </c>
      <c r="K781">
        <v>0</v>
      </c>
      <c r="L781">
        <v>14.9</v>
      </c>
      <c r="M781" t="s">
        <v>1250</v>
      </c>
      <c r="N781" t="s">
        <v>2034</v>
      </c>
      <c r="O781" t="s">
        <v>2035</v>
      </c>
      <c r="P781" t="s">
        <v>2237</v>
      </c>
      <c r="Q781" t="s">
        <v>37</v>
      </c>
      <c r="R781" t="s">
        <v>38</v>
      </c>
      <c r="S781" t="s">
        <v>2238</v>
      </c>
      <c r="U781" t="s">
        <v>2239</v>
      </c>
      <c r="V781" t="s">
        <v>2240</v>
      </c>
      <c r="W781">
        <v>1986</v>
      </c>
      <c r="X781" t="s">
        <v>443</v>
      </c>
      <c r="Y781" t="s">
        <v>44</v>
      </c>
    </row>
    <row r="782" spans="1:25" x14ac:dyDescent="0.25">
      <c r="A782" t="s">
        <v>49</v>
      </c>
      <c r="B782" t="s">
        <v>2241</v>
      </c>
      <c r="C782" t="s">
        <v>67</v>
      </c>
      <c r="D782" t="s">
        <v>1755</v>
      </c>
      <c r="E782" t="s">
        <v>1756</v>
      </c>
      <c r="F782" t="s">
        <v>1755</v>
      </c>
      <c r="G782" t="s">
        <v>1757</v>
      </c>
      <c r="H782" t="s">
        <v>339</v>
      </c>
      <c r="I782">
        <v>1</v>
      </c>
      <c r="J782">
        <v>0</v>
      </c>
      <c r="K782">
        <v>0</v>
      </c>
      <c r="L782">
        <v>8.8000000000000007</v>
      </c>
      <c r="M782" t="s">
        <v>2242</v>
      </c>
      <c r="N782" t="s">
        <v>123</v>
      </c>
      <c r="O782" t="s">
        <v>124</v>
      </c>
      <c r="P782">
        <v>91765</v>
      </c>
      <c r="Q782" t="s">
        <v>37</v>
      </c>
      <c r="R782" t="s">
        <v>38</v>
      </c>
      <c r="S782" t="s">
        <v>2243</v>
      </c>
      <c r="V782" t="s">
        <v>2244</v>
      </c>
      <c r="Y782" t="s">
        <v>44</v>
      </c>
    </row>
    <row r="783" spans="1:25" x14ac:dyDescent="0.25">
      <c r="A783" t="s">
        <v>49</v>
      </c>
      <c r="B783" t="s">
        <v>2245</v>
      </c>
      <c r="C783" t="s">
        <v>67</v>
      </c>
      <c r="D783" t="s">
        <v>1755</v>
      </c>
      <c r="E783" t="s">
        <v>1756</v>
      </c>
      <c r="F783" t="s">
        <v>1755</v>
      </c>
      <c r="G783" t="s">
        <v>1757</v>
      </c>
      <c r="H783" t="s">
        <v>339</v>
      </c>
      <c r="I783">
        <v>1</v>
      </c>
      <c r="J783">
        <v>0</v>
      </c>
      <c r="K783">
        <v>0</v>
      </c>
      <c r="L783">
        <v>14.2</v>
      </c>
      <c r="M783" t="s">
        <v>281</v>
      </c>
      <c r="N783" t="s">
        <v>151</v>
      </c>
      <c r="O783" t="s">
        <v>152</v>
      </c>
      <c r="P783" t="s">
        <v>2246</v>
      </c>
      <c r="Q783" t="s">
        <v>37</v>
      </c>
      <c r="R783" t="s">
        <v>38</v>
      </c>
      <c r="S783" t="s">
        <v>2247</v>
      </c>
      <c r="V783" t="s">
        <v>2248</v>
      </c>
      <c r="Y783" t="s">
        <v>44</v>
      </c>
    </row>
    <row r="784" spans="1:25" x14ac:dyDescent="0.25">
      <c r="A784" t="s">
        <v>49</v>
      </c>
      <c r="B784" t="s">
        <v>2249</v>
      </c>
      <c r="C784" t="s">
        <v>67</v>
      </c>
      <c r="D784" t="s">
        <v>1755</v>
      </c>
      <c r="E784" t="s">
        <v>1756</v>
      </c>
      <c r="F784" t="s">
        <v>1755</v>
      </c>
      <c r="G784" t="s">
        <v>1757</v>
      </c>
      <c r="H784" t="s">
        <v>339</v>
      </c>
      <c r="I784">
        <v>1</v>
      </c>
      <c r="J784">
        <v>0</v>
      </c>
      <c r="K784">
        <v>0</v>
      </c>
      <c r="L784">
        <v>11.2</v>
      </c>
      <c r="M784" t="s">
        <v>472</v>
      </c>
      <c r="O784" t="s">
        <v>2250</v>
      </c>
      <c r="P784" t="s">
        <v>2251</v>
      </c>
      <c r="Q784" t="s">
        <v>37</v>
      </c>
      <c r="R784" t="s">
        <v>38</v>
      </c>
      <c r="S784" t="s">
        <v>2252</v>
      </c>
      <c r="T784" t="s">
        <v>2253</v>
      </c>
      <c r="Y784" t="s">
        <v>44</v>
      </c>
    </row>
    <row r="785" spans="1:25" x14ac:dyDescent="0.25">
      <c r="A785" t="s">
        <v>49</v>
      </c>
      <c r="B785" t="s">
        <v>2254</v>
      </c>
      <c r="C785" t="s">
        <v>67</v>
      </c>
      <c r="D785" t="s">
        <v>1755</v>
      </c>
      <c r="E785" t="s">
        <v>1756</v>
      </c>
      <c r="F785" t="s">
        <v>1755</v>
      </c>
      <c r="G785" t="s">
        <v>1757</v>
      </c>
      <c r="H785" t="s">
        <v>339</v>
      </c>
      <c r="I785">
        <v>1</v>
      </c>
      <c r="J785">
        <v>0</v>
      </c>
      <c r="K785">
        <v>0</v>
      </c>
      <c r="L785">
        <v>13.3</v>
      </c>
      <c r="M785" t="s">
        <v>2255</v>
      </c>
      <c r="O785" t="s">
        <v>2256</v>
      </c>
      <c r="P785" t="s">
        <v>2257</v>
      </c>
      <c r="Q785" t="s">
        <v>37</v>
      </c>
      <c r="R785" t="s">
        <v>38</v>
      </c>
      <c r="Y785" t="s">
        <v>44</v>
      </c>
    </row>
    <row r="786" spans="1:25" x14ac:dyDescent="0.25">
      <c r="A786" t="s">
        <v>49</v>
      </c>
      <c r="B786" t="s">
        <v>2258</v>
      </c>
      <c r="C786" t="s">
        <v>67</v>
      </c>
      <c r="D786" t="s">
        <v>1755</v>
      </c>
      <c r="E786" t="s">
        <v>1756</v>
      </c>
      <c r="F786" t="s">
        <v>1755</v>
      </c>
      <c r="G786" t="s">
        <v>1757</v>
      </c>
      <c r="H786" t="s">
        <v>339</v>
      </c>
      <c r="I786">
        <v>1</v>
      </c>
      <c r="J786">
        <v>0</v>
      </c>
      <c r="K786">
        <v>0</v>
      </c>
      <c r="L786">
        <v>15.5</v>
      </c>
      <c r="M786" t="s">
        <v>193</v>
      </c>
      <c r="N786" t="s">
        <v>197</v>
      </c>
      <c r="O786" t="s">
        <v>198</v>
      </c>
      <c r="Q786" t="s">
        <v>37</v>
      </c>
      <c r="R786" t="s">
        <v>38</v>
      </c>
      <c r="Y786" t="s">
        <v>44</v>
      </c>
    </row>
    <row r="787" spans="1:25" x14ac:dyDescent="0.25">
      <c r="A787" t="s">
        <v>49</v>
      </c>
      <c r="B787" t="s">
        <v>2259</v>
      </c>
      <c r="C787" t="s">
        <v>67</v>
      </c>
      <c r="D787" t="s">
        <v>1755</v>
      </c>
      <c r="E787" t="s">
        <v>1756</v>
      </c>
      <c r="F787" t="s">
        <v>1755</v>
      </c>
      <c r="G787" t="s">
        <v>1757</v>
      </c>
      <c r="H787" t="s">
        <v>339</v>
      </c>
      <c r="I787">
        <v>1</v>
      </c>
      <c r="J787">
        <v>0</v>
      </c>
      <c r="K787">
        <v>0</v>
      </c>
      <c r="L787">
        <v>15.2</v>
      </c>
      <c r="M787" t="s">
        <v>2260</v>
      </c>
      <c r="N787" t="s">
        <v>405</v>
      </c>
      <c r="O787" t="s">
        <v>406</v>
      </c>
      <c r="P787">
        <v>21146</v>
      </c>
      <c r="Q787" t="s">
        <v>37</v>
      </c>
      <c r="R787" t="s">
        <v>38</v>
      </c>
      <c r="Y787" t="s">
        <v>44</v>
      </c>
    </row>
    <row r="788" spans="1:25" x14ac:dyDescent="0.25">
      <c r="A788" t="s">
        <v>49</v>
      </c>
      <c r="B788" t="s">
        <v>2261</v>
      </c>
      <c r="C788" t="s">
        <v>67</v>
      </c>
      <c r="D788" t="s">
        <v>1755</v>
      </c>
      <c r="E788" t="s">
        <v>1756</v>
      </c>
      <c r="F788" t="s">
        <v>1755</v>
      </c>
      <c r="G788" t="s">
        <v>1757</v>
      </c>
      <c r="H788" t="s">
        <v>339</v>
      </c>
      <c r="I788">
        <v>1</v>
      </c>
      <c r="J788">
        <v>0</v>
      </c>
      <c r="K788">
        <v>0</v>
      </c>
      <c r="L788">
        <v>4.7</v>
      </c>
      <c r="M788" t="s">
        <v>2262</v>
      </c>
      <c r="P788" t="s">
        <v>2263</v>
      </c>
      <c r="Q788" t="s">
        <v>483</v>
      </c>
      <c r="R788" t="s">
        <v>358</v>
      </c>
      <c r="Y788" t="s">
        <v>44</v>
      </c>
    </row>
    <row r="789" spans="1:25" x14ac:dyDescent="0.25">
      <c r="A789" t="s">
        <v>49</v>
      </c>
      <c r="B789" t="s">
        <v>2264</v>
      </c>
      <c r="C789" t="s">
        <v>67</v>
      </c>
      <c r="D789" t="s">
        <v>1755</v>
      </c>
      <c r="E789" t="s">
        <v>1756</v>
      </c>
      <c r="F789" t="s">
        <v>1755</v>
      </c>
      <c r="G789" t="s">
        <v>1757</v>
      </c>
      <c r="H789" t="s">
        <v>339</v>
      </c>
      <c r="I789">
        <v>1</v>
      </c>
      <c r="J789">
        <v>0</v>
      </c>
      <c r="K789">
        <v>0</v>
      </c>
      <c r="L789">
        <v>14.7</v>
      </c>
      <c r="M789" t="s">
        <v>511</v>
      </c>
      <c r="N789" t="s">
        <v>217</v>
      </c>
      <c r="O789" t="s">
        <v>218</v>
      </c>
      <c r="P789">
        <v>73034</v>
      </c>
      <c r="Q789" t="s">
        <v>37</v>
      </c>
      <c r="R789" t="s">
        <v>38</v>
      </c>
      <c r="Y789" t="s">
        <v>44</v>
      </c>
    </row>
    <row r="790" spans="1:25" x14ac:dyDescent="0.25">
      <c r="A790" t="s">
        <v>49</v>
      </c>
      <c r="B790" t="s">
        <v>2265</v>
      </c>
      <c r="C790" t="s">
        <v>67</v>
      </c>
      <c r="D790" t="s">
        <v>1755</v>
      </c>
      <c r="E790" t="s">
        <v>1756</v>
      </c>
      <c r="F790" t="s">
        <v>1755</v>
      </c>
      <c r="G790" t="s">
        <v>1757</v>
      </c>
      <c r="H790" t="s">
        <v>339</v>
      </c>
      <c r="I790">
        <v>1</v>
      </c>
      <c r="J790">
        <v>0</v>
      </c>
      <c r="K790">
        <v>0</v>
      </c>
      <c r="L790">
        <v>13.2</v>
      </c>
      <c r="M790" t="s">
        <v>2266</v>
      </c>
      <c r="P790">
        <v>1700</v>
      </c>
      <c r="Q790" t="s">
        <v>357</v>
      </c>
      <c r="R790" t="s">
        <v>358</v>
      </c>
      <c r="Y790" t="s">
        <v>44</v>
      </c>
    </row>
    <row r="791" spans="1:25" x14ac:dyDescent="0.25">
      <c r="A791" t="s">
        <v>49</v>
      </c>
      <c r="B791" t="s">
        <v>2267</v>
      </c>
      <c r="C791" t="s">
        <v>67</v>
      </c>
      <c r="D791" t="s">
        <v>1755</v>
      </c>
      <c r="E791" t="s">
        <v>1756</v>
      </c>
      <c r="F791" t="s">
        <v>1755</v>
      </c>
      <c r="G791" t="s">
        <v>1757</v>
      </c>
      <c r="H791" t="s">
        <v>339</v>
      </c>
      <c r="I791">
        <v>1</v>
      </c>
      <c r="J791">
        <v>0</v>
      </c>
      <c r="K791">
        <v>0</v>
      </c>
      <c r="L791">
        <v>14.1</v>
      </c>
      <c r="M791" t="s">
        <v>2268</v>
      </c>
      <c r="N791" t="s">
        <v>881</v>
      </c>
      <c r="O791" t="s">
        <v>882</v>
      </c>
      <c r="P791">
        <v>38103</v>
      </c>
      <c r="Q791" t="s">
        <v>37</v>
      </c>
      <c r="R791" t="s">
        <v>38</v>
      </c>
      <c r="Y791" t="s">
        <v>44</v>
      </c>
    </row>
    <row r="792" spans="1:25" x14ac:dyDescent="0.25">
      <c r="A792" t="s">
        <v>49</v>
      </c>
      <c r="B792" t="s">
        <v>2269</v>
      </c>
      <c r="C792" t="s">
        <v>67</v>
      </c>
      <c r="D792" t="s">
        <v>1755</v>
      </c>
      <c r="E792" t="s">
        <v>1756</v>
      </c>
      <c r="F792" t="s">
        <v>1755</v>
      </c>
      <c r="G792" t="s">
        <v>1757</v>
      </c>
      <c r="H792" t="s">
        <v>339</v>
      </c>
      <c r="I792">
        <v>1</v>
      </c>
      <c r="J792">
        <v>0</v>
      </c>
      <c r="K792">
        <v>0</v>
      </c>
      <c r="L792">
        <v>5</v>
      </c>
      <c r="M792" t="s">
        <v>2270</v>
      </c>
      <c r="N792" t="s">
        <v>115</v>
      </c>
      <c r="O792" t="s">
        <v>116</v>
      </c>
      <c r="P792">
        <v>48226</v>
      </c>
      <c r="Q792" t="s">
        <v>37</v>
      </c>
      <c r="R792" t="s">
        <v>38</v>
      </c>
      <c r="S792" t="s">
        <v>2271</v>
      </c>
      <c r="Y792" t="s">
        <v>44</v>
      </c>
    </row>
    <row r="793" spans="1:25" x14ac:dyDescent="0.25">
      <c r="A793" t="s">
        <v>49</v>
      </c>
      <c r="B793" t="s">
        <v>1061</v>
      </c>
      <c r="C793" t="s">
        <v>67</v>
      </c>
      <c r="D793" t="s">
        <v>1755</v>
      </c>
      <c r="E793" t="s">
        <v>1756</v>
      </c>
      <c r="F793" t="s">
        <v>1755</v>
      </c>
      <c r="G793" t="s">
        <v>1757</v>
      </c>
      <c r="H793" t="s">
        <v>339</v>
      </c>
      <c r="I793">
        <v>1</v>
      </c>
      <c r="J793">
        <v>0</v>
      </c>
      <c r="K793">
        <v>0</v>
      </c>
      <c r="L793">
        <v>6.6</v>
      </c>
      <c r="M793" t="s">
        <v>593</v>
      </c>
      <c r="N793" t="s">
        <v>805</v>
      </c>
      <c r="O793" t="s">
        <v>806</v>
      </c>
      <c r="P793">
        <v>60606</v>
      </c>
      <c r="Q793" t="s">
        <v>37</v>
      </c>
      <c r="R793" t="s">
        <v>38</v>
      </c>
      <c r="Y793" t="s">
        <v>44</v>
      </c>
    </row>
    <row r="794" spans="1:25" x14ac:dyDescent="0.25">
      <c r="A794" t="s">
        <v>49</v>
      </c>
      <c r="B794" t="s">
        <v>2272</v>
      </c>
      <c r="C794" t="s">
        <v>67</v>
      </c>
      <c r="D794" t="s">
        <v>1755</v>
      </c>
      <c r="E794" t="s">
        <v>1756</v>
      </c>
      <c r="F794" t="s">
        <v>1755</v>
      </c>
      <c r="G794" t="s">
        <v>1757</v>
      </c>
      <c r="H794" t="s">
        <v>339</v>
      </c>
      <c r="I794">
        <v>1</v>
      </c>
      <c r="J794">
        <v>0</v>
      </c>
      <c r="K794">
        <v>0</v>
      </c>
      <c r="L794">
        <v>13.6</v>
      </c>
      <c r="M794" t="s">
        <v>197</v>
      </c>
      <c r="N794" t="s">
        <v>197</v>
      </c>
      <c r="O794" t="s">
        <v>198</v>
      </c>
      <c r="P794">
        <v>10013</v>
      </c>
      <c r="Q794" t="s">
        <v>37</v>
      </c>
      <c r="R794" t="s">
        <v>38</v>
      </c>
      <c r="Y794" t="s">
        <v>44</v>
      </c>
    </row>
    <row r="795" spans="1:25" x14ac:dyDescent="0.25">
      <c r="A795" t="s">
        <v>49</v>
      </c>
      <c r="B795" t="s">
        <v>2273</v>
      </c>
      <c r="C795" t="s">
        <v>67</v>
      </c>
      <c r="D795" t="s">
        <v>1755</v>
      </c>
      <c r="E795" t="s">
        <v>1756</v>
      </c>
      <c r="F795" t="s">
        <v>1755</v>
      </c>
      <c r="G795" t="s">
        <v>1757</v>
      </c>
      <c r="H795" t="s">
        <v>339</v>
      </c>
      <c r="I795">
        <v>1</v>
      </c>
      <c r="J795">
        <v>0</v>
      </c>
      <c r="K795">
        <v>0</v>
      </c>
      <c r="L795">
        <v>10.199999999999999</v>
      </c>
      <c r="M795" t="s">
        <v>593</v>
      </c>
      <c r="N795" t="s">
        <v>805</v>
      </c>
      <c r="O795" t="s">
        <v>806</v>
      </c>
      <c r="P795" t="s">
        <v>2274</v>
      </c>
      <c r="Q795" t="s">
        <v>37</v>
      </c>
      <c r="R795" t="s">
        <v>38</v>
      </c>
      <c r="Y795" t="s">
        <v>44</v>
      </c>
    </row>
    <row r="796" spans="1:25" x14ac:dyDescent="0.25">
      <c r="A796" t="s">
        <v>49</v>
      </c>
      <c r="B796" t="s">
        <v>2275</v>
      </c>
      <c r="C796" t="s">
        <v>67</v>
      </c>
      <c r="D796" t="s">
        <v>1755</v>
      </c>
      <c r="E796" t="s">
        <v>1756</v>
      </c>
      <c r="F796" t="s">
        <v>1755</v>
      </c>
      <c r="G796" t="s">
        <v>1757</v>
      </c>
      <c r="H796" t="s">
        <v>339</v>
      </c>
      <c r="I796">
        <v>1</v>
      </c>
      <c r="J796">
        <v>0</v>
      </c>
      <c r="K796">
        <v>0</v>
      </c>
      <c r="L796">
        <v>15.5</v>
      </c>
      <c r="M796" t="s">
        <v>1301</v>
      </c>
      <c r="N796" t="s">
        <v>189</v>
      </c>
      <c r="O796" t="s">
        <v>190</v>
      </c>
      <c r="P796" t="s">
        <v>2276</v>
      </c>
      <c r="Q796" t="s">
        <v>37</v>
      </c>
      <c r="R796" t="s">
        <v>38</v>
      </c>
      <c r="V796" t="s">
        <v>2277</v>
      </c>
      <c r="Y796" t="s">
        <v>44</v>
      </c>
    </row>
    <row r="797" spans="1:25" x14ac:dyDescent="0.25">
      <c r="A797" t="s">
        <v>49</v>
      </c>
      <c r="B797" t="s">
        <v>2278</v>
      </c>
      <c r="C797" t="s">
        <v>67</v>
      </c>
      <c r="D797" t="s">
        <v>1755</v>
      </c>
      <c r="E797" t="s">
        <v>1756</v>
      </c>
      <c r="F797" t="s">
        <v>1755</v>
      </c>
      <c r="G797" t="s">
        <v>1757</v>
      </c>
      <c r="H797" t="s">
        <v>339</v>
      </c>
      <c r="I797">
        <v>1</v>
      </c>
      <c r="J797">
        <v>0</v>
      </c>
      <c r="K797">
        <v>0</v>
      </c>
      <c r="L797">
        <v>11.9</v>
      </c>
      <c r="M797" t="s">
        <v>197</v>
      </c>
      <c r="N797" t="s">
        <v>197</v>
      </c>
      <c r="O797" t="s">
        <v>198</v>
      </c>
      <c r="P797" t="s">
        <v>2279</v>
      </c>
      <c r="Q797" t="s">
        <v>37</v>
      </c>
      <c r="R797" t="s">
        <v>38</v>
      </c>
      <c r="Y797" t="s">
        <v>44</v>
      </c>
    </row>
    <row r="798" spans="1:25" x14ac:dyDescent="0.25">
      <c r="A798" t="s">
        <v>49</v>
      </c>
      <c r="B798" t="s">
        <v>2280</v>
      </c>
      <c r="C798" t="s">
        <v>67</v>
      </c>
      <c r="D798" t="s">
        <v>1755</v>
      </c>
      <c r="E798" t="s">
        <v>1756</v>
      </c>
      <c r="F798" t="s">
        <v>1755</v>
      </c>
      <c r="G798" t="s">
        <v>1757</v>
      </c>
      <c r="H798" t="s">
        <v>339</v>
      </c>
      <c r="I798">
        <v>1</v>
      </c>
      <c r="J798">
        <v>0</v>
      </c>
      <c r="K798">
        <v>0</v>
      </c>
      <c r="L798">
        <v>12.5</v>
      </c>
      <c r="M798" t="s">
        <v>2281</v>
      </c>
      <c r="N798" t="s">
        <v>128</v>
      </c>
      <c r="O798" t="s">
        <v>129</v>
      </c>
      <c r="P798" t="s">
        <v>2282</v>
      </c>
      <c r="Q798" t="s">
        <v>37</v>
      </c>
      <c r="R798" t="s">
        <v>38</v>
      </c>
      <c r="S798" t="s">
        <v>2283</v>
      </c>
      <c r="V798" t="s">
        <v>2284</v>
      </c>
      <c r="Y798" t="s">
        <v>44</v>
      </c>
    </row>
    <row r="799" spans="1:25" x14ac:dyDescent="0.25">
      <c r="A799" t="s">
        <v>49</v>
      </c>
      <c r="B799" t="s">
        <v>2285</v>
      </c>
      <c r="C799" t="s">
        <v>67</v>
      </c>
      <c r="D799" t="s">
        <v>1755</v>
      </c>
      <c r="E799" t="s">
        <v>1756</v>
      </c>
      <c r="F799" t="s">
        <v>1755</v>
      </c>
      <c r="G799" t="s">
        <v>1757</v>
      </c>
      <c r="H799" t="s">
        <v>339</v>
      </c>
      <c r="I799">
        <v>1</v>
      </c>
      <c r="J799">
        <v>0</v>
      </c>
      <c r="K799">
        <v>0</v>
      </c>
      <c r="L799">
        <v>15.2</v>
      </c>
      <c r="M799" t="s">
        <v>2268</v>
      </c>
      <c r="N799" t="s">
        <v>881</v>
      </c>
      <c r="O799" t="s">
        <v>882</v>
      </c>
      <c r="P799">
        <v>38117</v>
      </c>
      <c r="Q799" t="s">
        <v>37</v>
      </c>
      <c r="R799" t="s">
        <v>38</v>
      </c>
      <c r="V799" t="s">
        <v>2286</v>
      </c>
      <c r="Y799" t="s">
        <v>44</v>
      </c>
    </row>
    <row r="800" spans="1:25" x14ac:dyDescent="0.25">
      <c r="A800" t="s">
        <v>49</v>
      </c>
      <c r="B800" t="s">
        <v>2287</v>
      </c>
      <c r="C800" t="s">
        <v>67</v>
      </c>
      <c r="D800" t="s">
        <v>1755</v>
      </c>
      <c r="E800" t="s">
        <v>1756</v>
      </c>
      <c r="F800" t="s">
        <v>1755</v>
      </c>
      <c r="G800" t="s">
        <v>1757</v>
      </c>
      <c r="H800" t="s">
        <v>339</v>
      </c>
      <c r="I800">
        <v>1</v>
      </c>
      <c r="J800">
        <v>0</v>
      </c>
      <c r="K800">
        <v>0</v>
      </c>
      <c r="L800">
        <v>9</v>
      </c>
      <c r="M800" t="s">
        <v>2288</v>
      </c>
      <c r="N800" t="s">
        <v>2180</v>
      </c>
      <c r="O800" t="s">
        <v>2181</v>
      </c>
      <c r="P800">
        <v>66212</v>
      </c>
      <c r="Q800" t="s">
        <v>37</v>
      </c>
      <c r="R800" t="s">
        <v>38</v>
      </c>
      <c r="Y800" t="s">
        <v>44</v>
      </c>
    </row>
    <row r="801" spans="1:25" x14ac:dyDescent="0.25">
      <c r="A801" t="s">
        <v>49</v>
      </c>
      <c r="B801" t="s">
        <v>2289</v>
      </c>
      <c r="C801" t="s">
        <v>67</v>
      </c>
      <c r="D801" t="s">
        <v>1755</v>
      </c>
      <c r="E801" t="s">
        <v>1756</v>
      </c>
      <c r="F801" t="s">
        <v>1755</v>
      </c>
      <c r="G801" t="s">
        <v>1757</v>
      </c>
      <c r="H801" t="s">
        <v>339</v>
      </c>
      <c r="I801">
        <v>1</v>
      </c>
      <c r="J801">
        <v>0</v>
      </c>
      <c r="K801">
        <v>0</v>
      </c>
      <c r="L801">
        <v>10.7</v>
      </c>
      <c r="M801" t="s">
        <v>2290</v>
      </c>
      <c r="N801" t="s">
        <v>805</v>
      </c>
      <c r="O801" t="s">
        <v>806</v>
      </c>
      <c r="P801">
        <v>60045</v>
      </c>
      <c r="Q801" t="s">
        <v>37</v>
      </c>
      <c r="R801" t="s">
        <v>38</v>
      </c>
      <c r="Y801" t="s">
        <v>44</v>
      </c>
    </row>
    <row r="802" spans="1:25" x14ac:dyDescent="0.25">
      <c r="A802" t="s">
        <v>49</v>
      </c>
      <c r="B802" t="s">
        <v>2291</v>
      </c>
      <c r="C802" t="s">
        <v>67</v>
      </c>
      <c r="D802" t="s">
        <v>1755</v>
      </c>
      <c r="E802" t="s">
        <v>1756</v>
      </c>
      <c r="F802" t="s">
        <v>1755</v>
      </c>
      <c r="G802" t="s">
        <v>1757</v>
      </c>
      <c r="H802" t="s">
        <v>339</v>
      </c>
      <c r="I802">
        <v>1</v>
      </c>
      <c r="J802">
        <v>0</v>
      </c>
      <c r="K802">
        <v>0</v>
      </c>
      <c r="L802">
        <v>15</v>
      </c>
      <c r="M802" t="s">
        <v>2292</v>
      </c>
      <c r="N802" t="s">
        <v>2034</v>
      </c>
      <c r="O802" t="s">
        <v>2035</v>
      </c>
      <c r="P802" t="s">
        <v>2293</v>
      </c>
      <c r="Q802" t="s">
        <v>37</v>
      </c>
      <c r="R802" t="s">
        <v>38</v>
      </c>
      <c r="Y802" t="s">
        <v>44</v>
      </c>
    </row>
    <row r="803" spans="1:25" x14ac:dyDescent="0.25">
      <c r="A803" t="s">
        <v>49</v>
      </c>
      <c r="B803" t="s">
        <v>2294</v>
      </c>
      <c r="C803" t="s">
        <v>67</v>
      </c>
      <c r="D803" t="s">
        <v>1755</v>
      </c>
      <c r="E803" t="s">
        <v>1756</v>
      </c>
      <c r="F803" t="s">
        <v>1755</v>
      </c>
      <c r="G803" t="s">
        <v>1757</v>
      </c>
      <c r="H803" t="s">
        <v>339</v>
      </c>
      <c r="I803">
        <v>1</v>
      </c>
      <c r="J803">
        <v>0</v>
      </c>
      <c r="K803">
        <v>0</v>
      </c>
      <c r="L803">
        <v>13</v>
      </c>
      <c r="M803" t="s">
        <v>2295</v>
      </c>
      <c r="N803" t="s">
        <v>123</v>
      </c>
      <c r="O803" t="s">
        <v>124</v>
      </c>
      <c r="P803">
        <v>94025</v>
      </c>
      <c r="Q803" t="s">
        <v>37</v>
      </c>
      <c r="R803" t="s">
        <v>38</v>
      </c>
      <c r="V803" t="s">
        <v>2296</v>
      </c>
      <c r="Y803" t="s">
        <v>44</v>
      </c>
    </row>
    <row r="804" spans="1:25" x14ac:dyDescent="0.25">
      <c r="A804" t="s">
        <v>49</v>
      </c>
      <c r="B804" t="s">
        <v>2297</v>
      </c>
      <c r="C804" t="s">
        <v>67</v>
      </c>
      <c r="D804" t="s">
        <v>1755</v>
      </c>
      <c r="E804" t="s">
        <v>1756</v>
      </c>
      <c r="F804" t="s">
        <v>1755</v>
      </c>
      <c r="G804" t="s">
        <v>1757</v>
      </c>
      <c r="H804" t="s">
        <v>339</v>
      </c>
      <c r="I804">
        <v>1</v>
      </c>
      <c r="J804">
        <v>0</v>
      </c>
      <c r="K804">
        <v>0</v>
      </c>
      <c r="L804">
        <v>5.7</v>
      </c>
      <c r="M804" t="s">
        <v>704</v>
      </c>
      <c r="N804" t="s">
        <v>197</v>
      </c>
      <c r="O804" t="s">
        <v>198</v>
      </c>
      <c r="P804" t="s">
        <v>2298</v>
      </c>
      <c r="Q804" t="s">
        <v>37</v>
      </c>
      <c r="R804" t="s">
        <v>38</v>
      </c>
      <c r="Y804" t="s">
        <v>44</v>
      </c>
    </row>
    <row r="805" spans="1:25" x14ac:dyDescent="0.25">
      <c r="A805" t="s">
        <v>26</v>
      </c>
      <c r="B805" t="s">
        <v>2299</v>
      </c>
      <c r="C805" t="s">
        <v>67</v>
      </c>
      <c r="D805" t="s">
        <v>1755</v>
      </c>
      <c r="E805" t="s">
        <v>1756</v>
      </c>
      <c r="F805" t="s">
        <v>1755</v>
      </c>
      <c r="G805" t="s">
        <v>1757</v>
      </c>
      <c r="H805" t="s">
        <v>339</v>
      </c>
      <c r="I805">
        <v>1</v>
      </c>
      <c r="J805">
        <v>0</v>
      </c>
      <c r="K805">
        <v>0</v>
      </c>
      <c r="L805">
        <v>13.1</v>
      </c>
      <c r="M805" t="s">
        <v>1986</v>
      </c>
      <c r="Q805" t="s">
        <v>446</v>
      </c>
      <c r="R805" t="s">
        <v>439</v>
      </c>
      <c r="S805" t="s">
        <v>2300</v>
      </c>
      <c r="T805" t="s">
        <v>2301</v>
      </c>
      <c r="U805" t="s">
        <v>2302</v>
      </c>
      <c r="V805" t="s">
        <v>2303</v>
      </c>
      <c r="X805" t="s">
        <v>43</v>
      </c>
      <c r="Y805" t="s">
        <v>44</v>
      </c>
    </row>
    <row r="806" spans="1:25" x14ac:dyDescent="0.25">
      <c r="A806" t="s">
        <v>49</v>
      </c>
      <c r="B806" t="s">
        <v>2304</v>
      </c>
      <c r="C806" t="s">
        <v>67</v>
      </c>
      <c r="D806" t="s">
        <v>1755</v>
      </c>
      <c r="E806" t="s">
        <v>1756</v>
      </c>
      <c r="F806" t="s">
        <v>1755</v>
      </c>
      <c r="G806" t="s">
        <v>1757</v>
      </c>
      <c r="H806" t="s">
        <v>339</v>
      </c>
      <c r="I806">
        <v>1</v>
      </c>
      <c r="J806">
        <v>0</v>
      </c>
      <c r="K806">
        <v>0</v>
      </c>
      <c r="L806">
        <v>10.7</v>
      </c>
      <c r="M806" t="s">
        <v>2305</v>
      </c>
      <c r="O806" t="s">
        <v>2306</v>
      </c>
      <c r="P806">
        <v>33921</v>
      </c>
      <c r="Q806" t="s">
        <v>37</v>
      </c>
      <c r="R806" t="s">
        <v>38</v>
      </c>
      <c r="Y806" t="s">
        <v>44</v>
      </c>
    </row>
    <row r="807" spans="1:25" x14ac:dyDescent="0.25">
      <c r="A807" t="s">
        <v>49</v>
      </c>
      <c r="B807" t="s">
        <v>2307</v>
      </c>
      <c r="C807" t="s">
        <v>67</v>
      </c>
      <c r="D807" t="s">
        <v>1755</v>
      </c>
      <c r="E807" t="s">
        <v>1756</v>
      </c>
      <c r="F807" t="s">
        <v>1755</v>
      </c>
      <c r="G807" t="s">
        <v>1757</v>
      </c>
      <c r="H807" t="s">
        <v>339</v>
      </c>
      <c r="I807">
        <v>1</v>
      </c>
      <c r="J807">
        <v>0</v>
      </c>
      <c r="K807">
        <v>0</v>
      </c>
      <c r="L807">
        <v>11.2</v>
      </c>
      <c r="M807" t="s">
        <v>2308</v>
      </c>
      <c r="Q807" t="s">
        <v>1908</v>
      </c>
      <c r="R807" t="s">
        <v>383</v>
      </c>
      <c r="V807" t="s">
        <v>2309</v>
      </c>
      <c r="Y807" t="s">
        <v>44</v>
      </c>
    </row>
    <row r="808" spans="1:25" x14ac:dyDescent="0.25">
      <c r="A808" t="s">
        <v>49</v>
      </c>
      <c r="B808" t="s">
        <v>2310</v>
      </c>
      <c r="C808" t="s">
        <v>67</v>
      </c>
      <c r="D808" t="s">
        <v>1755</v>
      </c>
      <c r="E808" t="s">
        <v>1756</v>
      </c>
      <c r="F808" t="s">
        <v>1755</v>
      </c>
      <c r="G808" t="s">
        <v>1757</v>
      </c>
      <c r="H808" t="s">
        <v>339</v>
      </c>
      <c r="I808">
        <v>1</v>
      </c>
      <c r="J808">
        <v>0</v>
      </c>
      <c r="K808">
        <v>0</v>
      </c>
      <c r="L808">
        <v>14.5</v>
      </c>
      <c r="M808" t="s">
        <v>2311</v>
      </c>
      <c r="N808" t="s">
        <v>197</v>
      </c>
      <c r="O808" t="s">
        <v>198</v>
      </c>
      <c r="P808" t="s">
        <v>2312</v>
      </c>
      <c r="Q808" t="s">
        <v>37</v>
      </c>
      <c r="R808" t="s">
        <v>38</v>
      </c>
      <c r="Y808" t="s">
        <v>44</v>
      </c>
    </row>
    <row r="809" spans="1:25" x14ac:dyDescent="0.25">
      <c r="A809" t="s">
        <v>49</v>
      </c>
      <c r="B809" t="s">
        <v>2313</v>
      </c>
      <c r="C809" t="s">
        <v>67</v>
      </c>
      <c r="D809" t="s">
        <v>1755</v>
      </c>
      <c r="E809" t="s">
        <v>1756</v>
      </c>
      <c r="F809" t="s">
        <v>1755</v>
      </c>
      <c r="G809" t="s">
        <v>1757</v>
      </c>
      <c r="H809" t="s">
        <v>339</v>
      </c>
      <c r="I809">
        <v>1</v>
      </c>
      <c r="J809">
        <v>0</v>
      </c>
      <c r="K809">
        <v>0</v>
      </c>
      <c r="L809">
        <v>15</v>
      </c>
      <c r="M809" t="s">
        <v>593</v>
      </c>
      <c r="N809" t="s">
        <v>805</v>
      </c>
      <c r="O809" t="s">
        <v>806</v>
      </c>
      <c r="P809" t="s">
        <v>2314</v>
      </c>
      <c r="Q809" t="s">
        <v>37</v>
      </c>
      <c r="R809" t="s">
        <v>38</v>
      </c>
      <c r="Y809" t="s">
        <v>44</v>
      </c>
    </row>
    <row r="810" spans="1:25" x14ac:dyDescent="0.25">
      <c r="A810" t="s">
        <v>49</v>
      </c>
      <c r="B810" t="s">
        <v>2315</v>
      </c>
      <c r="C810" t="s">
        <v>67</v>
      </c>
      <c r="D810" t="s">
        <v>1755</v>
      </c>
      <c r="E810" t="s">
        <v>1756</v>
      </c>
      <c r="F810" t="s">
        <v>1755</v>
      </c>
      <c r="G810" t="s">
        <v>1757</v>
      </c>
      <c r="H810" t="s">
        <v>339</v>
      </c>
      <c r="I810">
        <v>1</v>
      </c>
      <c r="J810">
        <v>0</v>
      </c>
      <c r="K810">
        <v>0</v>
      </c>
      <c r="L810">
        <v>8.6999999999999993</v>
      </c>
      <c r="M810" t="s">
        <v>2316</v>
      </c>
      <c r="N810" t="s">
        <v>726</v>
      </c>
      <c r="O810" t="s">
        <v>727</v>
      </c>
      <c r="P810" t="s">
        <v>2317</v>
      </c>
      <c r="Q810" t="s">
        <v>37</v>
      </c>
      <c r="R810" t="s">
        <v>38</v>
      </c>
      <c r="Y810" t="s">
        <v>44</v>
      </c>
    </row>
    <row r="811" spans="1:25" x14ac:dyDescent="0.25">
      <c r="A811" t="s">
        <v>49</v>
      </c>
      <c r="B811" t="s">
        <v>2318</v>
      </c>
      <c r="C811" t="s">
        <v>67</v>
      </c>
      <c r="D811" t="s">
        <v>1755</v>
      </c>
      <c r="E811" t="s">
        <v>1756</v>
      </c>
      <c r="F811" t="s">
        <v>1755</v>
      </c>
      <c r="G811" t="s">
        <v>1757</v>
      </c>
      <c r="H811" t="s">
        <v>339</v>
      </c>
      <c r="I811">
        <v>1</v>
      </c>
      <c r="J811">
        <v>0</v>
      </c>
      <c r="K811">
        <v>0</v>
      </c>
      <c r="L811">
        <v>11.6</v>
      </c>
      <c r="M811" t="s">
        <v>593</v>
      </c>
      <c r="N811" t="s">
        <v>805</v>
      </c>
      <c r="O811" t="s">
        <v>806</v>
      </c>
      <c r="P811" t="s">
        <v>2319</v>
      </c>
      <c r="Q811" t="s">
        <v>37</v>
      </c>
      <c r="R811" t="s">
        <v>38</v>
      </c>
      <c r="Y811" t="s">
        <v>44</v>
      </c>
    </row>
    <row r="812" spans="1:25" x14ac:dyDescent="0.25">
      <c r="A812" t="s">
        <v>49</v>
      </c>
      <c r="B812" t="s">
        <v>2320</v>
      </c>
      <c r="C812" t="s">
        <v>67</v>
      </c>
      <c r="D812" t="s">
        <v>1755</v>
      </c>
      <c r="E812" t="s">
        <v>1756</v>
      </c>
      <c r="F812" t="s">
        <v>1755</v>
      </c>
      <c r="G812" t="s">
        <v>1757</v>
      </c>
      <c r="H812" t="s">
        <v>339</v>
      </c>
      <c r="I812">
        <v>1</v>
      </c>
      <c r="J812">
        <v>0</v>
      </c>
      <c r="K812">
        <v>0</v>
      </c>
      <c r="L812">
        <v>10.6</v>
      </c>
      <c r="M812" t="s">
        <v>481</v>
      </c>
      <c r="P812" t="s">
        <v>2321</v>
      </c>
      <c r="Q812" t="s">
        <v>483</v>
      </c>
      <c r="R812" t="s">
        <v>358</v>
      </c>
      <c r="Y812" t="s">
        <v>44</v>
      </c>
    </row>
    <row r="813" spans="1:25" x14ac:dyDescent="0.25">
      <c r="A813" t="s">
        <v>49</v>
      </c>
      <c r="B813" t="s">
        <v>2322</v>
      </c>
      <c r="C813" t="s">
        <v>67</v>
      </c>
      <c r="D813" t="s">
        <v>1755</v>
      </c>
      <c r="E813" t="s">
        <v>1756</v>
      </c>
      <c r="F813" t="s">
        <v>1755</v>
      </c>
      <c r="G813" t="s">
        <v>1757</v>
      </c>
      <c r="H813" t="s">
        <v>339</v>
      </c>
      <c r="I813">
        <v>1</v>
      </c>
      <c r="J813">
        <v>0</v>
      </c>
      <c r="K813">
        <v>0</v>
      </c>
      <c r="L813">
        <v>14</v>
      </c>
      <c r="M813" t="s">
        <v>2323</v>
      </c>
      <c r="P813">
        <v>69190</v>
      </c>
      <c r="Q813" t="s">
        <v>1836</v>
      </c>
      <c r="R813" t="s">
        <v>358</v>
      </c>
      <c r="Y813" t="s">
        <v>44</v>
      </c>
    </row>
    <row r="814" spans="1:25" x14ac:dyDescent="0.25">
      <c r="A814" t="s">
        <v>49</v>
      </c>
      <c r="B814" t="s">
        <v>2324</v>
      </c>
      <c r="C814" t="s">
        <v>67</v>
      </c>
      <c r="D814" t="s">
        <v>1755</v>
      </c>
      <c r="E814" t="s">
        <v>1756</v>
      </c>
      <c r="F814" t="s">
        <v>1755</v>
      </c>
      <c r="G814" t="s">
        <v>1757</v>
      </c>
      <c r="H814" t="s">
        <v>339</v>
      </c>
      <c r="I814">
        <v>1</v>
      </c>
      <c r="J814">
        <v>0</v>
      </c>
      <c r="K814">
        <v>0</v>
      </c>
      <c r="L814">
        <v>12.9</v>
      </c>
      <c r="M814" t="s">
        <v>193</v>
      </c>
      <c r="N814" t="s">
        <v>35</v>
      </c>
      <c r="O814" t="s">
        <v>36</v>
      </c>
      <c r="Q814" t="s">
        <v>37</v>
      </c>
      <c r="R814" t="s">
        <v>38</v>
      </c>
      <c r="Y814" t="s">
        <v>44</v>
      </c>
    </row>
    <row r="815" spans="1:25" x14ac:dyDescent="0.25">
      <c r="A815" t="s">
        <v>49</v>
      </c>
      <c r="B815" t="s">
        <v>2325</v>
      </c>
      <c r="C815" t="s">
        <v>67</v>
      </c>
      <c r="D815" t="s">
        <v>1755</v>
      </c>
      <c r="E815" t="s">
        <v>1756</v>
      </c>
      <c r="F815" t="s">
        <v>1755</v>
      </c>
      <c r="G815" t="s">
        <v>1757</v>
      </c>
      <c r="H815" t="s">
        <v>339</v>
      </c>
      <c r="I815">
        <v>1</v>
      </c>
      <c r="J815">
        <v>0</v>
      </c>
      <c r="K815">
        <v>0</v>
      </c>
      <c r="L815">
        <v>9.6999999999999993</v>
      </c>
      <c r="M815" t="s">
        <v>1241</v>
      </c>
      <c r="O815" t="s">
        <v>2326</v>
      </c>
      <c r="P815" t="s">
        <v>2327</v>
      </c>
      <c r="Q815" t="s">
        <v>37</v>
      </c>
      <c r="R815" t="s">
        <v>38</v>
      </c>
      <c r="S815" t="s">
        <v>2328</v>
      </c>
      <c r="Y815" t="s">
        <v>44</v>
      </c>
    </row>
    <row r="816" spans="1:25" x14ac:dyDescent="0.25">
      <c r="A816" t="s">
        <v>49</v>
      </c>
      <c r="B816" t="s">
        <v>2329</v>
      </c>
      <c r="C816" t="s">
        <v>67</v>
      </c>
      <c r="D816" t="s">
        <v>1755</v>
      </c>
      <c r="E816" t="s">
        <v>1756</v>
      </c>
      <c r="F816" t="s">
        <v>1755</v>
      </c>
      <c r="G816" t="s">
        <v>1757</v>
      </c>
      <c r="H816" t="s">
        <v>339</v>
      </c>
      <c r="I816">
        <v>1</v>
      </c>
      <c r="J816">
        <v>0</v>
      </c>
      <c r="K816">
        <v>0</v>
      </c>
      <c r="L816">
        <v>8.6999999999999993</v>
      </c>
      <c r="M816" t="s">
        <v>193</v>
      </c>
      <c r="Q816" t="s">
        <v>1794</v>
      </c>
      <c r="R816" t="s">
        <v>238</v>
      </c>
      <c r="Y816" t="s">
        <v>44</v>
      </c>
    </row>
    <row r="817" spans="1:25" x14ac:dyDescent="0.25">
      <c r="A817" t="s">
        <v>49</v>
      </c>
      <c r="B817" t="s">
        <v>2330</v>
      </c>
      <c r="C817" t="s">
        <v>67</v>
      </c>
      <c r="D817" t="s">
        <v>1755</v>
      </c>
      <c r="E817" t="s">
        <v>1756</v>
      </c>
      <c r="F817" t="s">
        <v>1755</v>
      </c>
      <c r="G817" t="s">
        <v>1757</v>
      </c>
      <c r="H817" t="s">
        <v>339</v>
      </c>
      <c r="I817">
        <v>1</v>
      </c>
      <c r="J817">
        <v>0</v>
      </c>
      <c r="K817">
        <v>0</v>
      </c>
      <c r="L817">
        <v>12</v>
      </c>
      <c r="M817" t="s">
        <v>193</v>
      </c>
      <c r="Q817" t="s">
        <v>1794</v>
      </c>
      <c r="R817" t="s">
        <v>238</v>
      </c>
      <c r="Y817" t="s">
        <v>44</v>
      </c>
    </row>
    <row r="818" spans="1:25" x14ac:dyDescent="0.25">
      <c r="A818" t="s">
        <v>49</v>
      </c>
      <c r="B818" t="s">
        <v>2331</v>
      </c>
      <c r="C818" t="s">
        <v>67</v>
      </c>
      <c r="D818" t="s">
        <v>1755</v>
      </c>
      <c r="E818" t="s">
        <v>1756</v>
      </c>
      <c r="F818" t="s">
        <v>1755</v>
      </c>
      <c r="G818" t="s">
        <v>1757</v>
      </c>
      <c r="H818" t="s">
        <v>339</v>
      </c>
      <c r="I818">
        <v>1</v>
      </c>
      <c r="J818">
        <v>0</v>
      </c>
      <c r="K818">
        <v>0</v>
      </c>
      <c r="L818">
        <v>12</v>
      </c>
      <c r="M818" t="s">
        <v>261</v>
      </c>
      <c r="N818" t="s">
        <v>182</v>
      </c>
      <c r="O818" t="s">
        <v>183</v>
      </c>
      <c r="P818" t="s">
        <v>262</v>
      </c>
      <c r="Q818" t="s">
        <v>37</v>
      </c>
      <c r="R818" t="s">
        <v>38</v>
      </c>
      <c r="Y818" t="s">
        <v>44</v>
      </c>
    </row>
    <row r="819" spans="1:25" x14ac:dyDescent="0.25">
      <c r="A819" t="s">
        <v>26</v>
      </c>
      <c r="B819" t="s">
        <v>2332</v>
      </c>
      <c r="C819" t="s">
        <v>67</v>
      </c>
      <c r="D819" t="s">
        <v>1755</v>
      </c>
      <c r="E819" t="s">
        <v>1756</v>
      </c>
      <c r="F819" t="s">
        <v>1755</v>
      </c>
      <c r="G819" t="s">
        <v>1757</v>
      </c>
      <c r="H819" t="s">
        <v>339</v>
      </c>
      <c r="I819">
        <v>4</v>
      </c>
      <c r="J819">
        <v>0</v>
      </c>
      <c r="K819">
        <v>0</v>
      </c>
      <c r="L819">
        <v>15.6</v>
      </c>
      <c r="M819" t="s">
        <v>1343</v>
      </c>
      <c r="P819">
        <v>11671</v>
      </c>
      <c r="Q819" t="s">
        <v>438</v>
      </c>
      <c r="R819" t="s">
        <v>439</v>
      </c>
      <c r="S819">
        <v>-10421</v>
      </c>
      <c r="U819" t="s">
        <v>2333</v>
      </c>
      <c r="V819" t="s">
        <v>2334</v>
      </c>
      <c r="X819" t="s">
        <v>443</v>
      </c>
      <c r="Y819" t="s">
        <v>44</v>
      </c>
    </row>
    <row r="820" spans="1:25" x14ac:dyDescent="0.25">
      <c r="A820" t="s">
        <v>26</v>
      </c>
      <c r="B820" t="s">
        <v>1178</v>
      </c>
      <c r="C820" t="s">
        <v>67</v>
      </c>
      <c r="D820" t="s">
        <v>1755</v>
      </c>
      <c r="E820" t="s">
        <v>1756</v>
      </c>
      <c r="F820" t="s">
        <v>1755</v>
      </c>
      <c r="G820" t="s">
        <v>1757</v>
      </c>
      <c r="H820" t="s">
        <v>339</v>
      </c>
      <c r="I820">
        <v>1</v>
      </c>
      <c r="J820">
        <v>0</v>
      </c>
      <c r="K820">
        <v>0</v>
      </c>
      <c r="L820">
        <v>7.8</v>
      </c>
      <c r="M820" t="s">
        <v>1179</v>
      </c>
      <c r="N820" t="s">
        <v>1180</v>
      </c>
      <c r="O820" t="s">
        <v>1181</v>
      </c>
      <c r="P820" t="s">
        <v>1182</v>
      </c>
      <c r="Q820" t="s">
        <v>432</v>
      </c>
      <c r="R820" t="s">
        <v>38</v>
      </c>
      <c r="S820" t="s">
        <v>1183</v>
      </c>
      <c r="T820" t="s">
        <v>1184</v>
      </c>
      <c r="U820" t="s">
        <v>1185</v>
      </c>
      <c r="V820" t="s">
        <v>1186</v>
      </c>
      <c r="W820">
        <v>1986</v>
      </c>
      <c r="X820" t="s">
        <v>1187</v>
      </c>
      <c r="Y820" t="s">
        <v>541</v>
      </c>
    </row>
    <row r="821" spans="1:25" x14ac:dyDescent="0.25">
      <c r="A821" t="s">
        <v>49</v>
      </c>
      <c r="B821" t="s">
        <v>2335</v>
      </c>
      <c r="C821" t="s">
        <v>67</v>
      </c>
      <c r="D821" t="s">
        <v>1755</v>
      </c>
      <c r="E821" t="s">
        <v>1756</v>
      </c>
      <c r="F821" t="s">
        <v>1755</v>
      </c>
      <c r="G821" t="s">
        <v>1757</v>
      </c>
      <c r="H821" t="s">
        <v>339</v>
      </c>
      <c r="I821">
        <v>1</v>
      </c>
      <c r="J821">
        <v>0</v>
      </c>
      <c r="K821">
        <v>0</v>
      </c>
      <c r="L821">
        <v>5.6</v>
      </c>
      <c r="M821" t="s">
        <v>193</v>
      </c>
      <c r="N821" t="s">
        <v>73</v>
      </c>
      <c r="O821" t="s">
        <v>74</v>
      </c>
      <c r="Q821" t="s">
        <v>37</v>
      </c>
      <c r="R821" t="s">
        <v>38</v>
      </c>
      <c r="Y821" t="s">
        <v>44</v>
      </c>
    </row>
    <row r="822" spans="1:25" x14ac:dyDescent="0.25">
      <c r="A822" t="s">
        <v>49</v>
      </c>
      <c r="B822" t="s">
        <v>2336</v>
      </c>
      <c r="C822" t="s">
        <v>67</v>
      </c>
      <c r="D822" t="s">
        <v>1755</v>
      </c>
      <c r="E822" t="s">
        <v>1756</v>
      </c>
      <c r="F822" t="s">
        <v>1755</v>
      </c>
      <c r="G822" t="s">
        <v>1757</v>
      </c>
      <c r="H822" t="s">
        <v>339</v>
      </c>
      <c r="I822">
        <v>1</v>
      </c>
      <c r="J822">
        <v>0</v>
      </c>
      <c r="K822">
        <v>0</v>
      </c>
      <c r="L822">
        <v>15.8</v>
      </c>
      <c r="M822" t="s">
        <v>1881</v>
      </c>
      <c r="N822" t="s">
        <v>123</v>
      </c>
      <c r="O822" t="s">
        <v>124</v>
      </c>
      <c r="P822" t="s">
        <v>2337</v>
      </c>
      <c r="Q822" t="s">
        <v>37</v>
      </c>
      <c r="R822" t="s">
        <v>38</v>
      </c>
      <c r="Y822" t="s">
        <v>44</v>
      </c>
    </row>
    <row r="823" spans="1:25" x14ac:dyDescent="0.25">
      <c r="A823" t="s">
        <v>49</v>
      </c>
      <c r="B823" t="s">
        <v>2338</v>
      </c>
      <c r="C823" t="s">
        <v>67</v>
      </c>
      <c r="D823" t="s">
        <v>1755</v>
      </c>
      <c r="E823" t="s">
        <v>1756</v>
      </c>
      <c r="F823" t="s">
        <v>1755</v>
      </c>
      <c r="G823" t="s">
        <v>1757</v>
      </c>
      <c r="H823" t="s">
        <v>339</v>
      </c>
      <c r="I823">
        <v>1</v>
      </c>
      <c r="J823">
        <v>0</v>
      </c>
      <c r="K823">
        <v>0</v>
      </c>
      <c r="L823">
        <v>10.3</v>
      </c>
      <c r="M823" t="s">
        <v>193</v>
      </c>
      <c r="Q823" t="s">
        <v>1794</v>
      </c>
      <c r="R823" t="s">
        <v>238</v>
      </c>
      <c r="Y823" t="s">
        <v>44</v>
      </c>
    </row>
    <row r="824" spans="1:25" x14ac:dyDescent="0.25">
      <c r="A824" t="s">
        <v>49</v>
      </c>
      <c r="B824" t="s">
        <v>2339</v>
      </c>
      <c r="C824" t="s">
        <v>67</v>
      </c>
      <c r="D824" t="s">
        <v>1755</v>
      </c>
      <c r="E824" t="s">
        <v>1756</v>
      </c>
      <c r="F824" t="s">
        <v>1755</v>
      </c>
      <c r="G824" t="s">
        <v>1757</v>
      </c>
      <c r="H824" t="s">
        <v>339</v>
      </c>
      <c r="I824">
        <v>1</v>
      </c>
      <c r="J824">
        <v>0</v>
      </c>
      <c r="K824">
        <v>0</v>
      </c>
      <c r="L824">
        <v>8.1999999999999993</v>
      </c>
      <c r="M824" t="s">
        <v>741</v>
      </c>
      <c r="N824" t="s">
        <v>128</v>
      </c>
      <c r="O824" t="s">
        <v>129</v>
      </c>
      <c r="P824">
        <v>75201</v>
      </c>
      <c r="Q824" t="s">
        <v>37</v>
      </c>
      <c r="R824" t="s">
        <v>38</v>
      </c>
      <c r="Y824" t="s">
        <v>44</v>
      </c>
    </row>
    <row r="825" spans="1:25" x14ac:dyDescent="0.25">
      <c r="A825" t="s">
        <v>26</v>
      </c>
      <c r="B825" t="s">
        <v>2340</v>
      </c>
      <c r="C825" t="s">
        <v>67</v>
      </c>
      <c r="D825" t="s">
        <v>1755</v>
      </c>
      <c r="E825" t="s">
        <v>1756</v>
      </c>
      <c r="F825" t="s">
        <v>1755</v>
      </c>
      <c r="G825" t="s">
        <v>1757</v>
      </c>
      <c r="H825" t="s">
        <v>339</v>
      </c>
      <c r="I825">
        <v>1</v>
      </c>
      <c r="J825">
        <v>0</v>
      </c>
      <c r="K825">
        <v>0</v>
      </c>
      <c r="L825">
        <v>7.7</v>
      </c>
      <c r="M825" t="s">
        <v>2341</v>
      </c>
      <c r="P825" t="s">
        <v>2342</v>
      </c>
      <c r="Q825" t="s">
        <v>2343</v>
      </c>
      <c r="R825" t="s">
        <v>358</v>
      </c>
      <c r="S825" t="s">
        <v>2344</v>
      </c>
      <c r="T825" t="s">
        <v>2345</v>
      </c>
      <c r="U825" t="s">
        <v>2346</v>
      </c>
      <c r="V825" t="s">
        <v>2347</v>
      </c>
      <c r="W825">
        <v>1987</v>
      </c>
      <c r="X825" t="s">
        <v>443</v>
      </c>
      <c r="Y825" t="s">
        <v>44</v>
      </c>
    </row>
    <row r="826" spans="1:25" x14ac:dyDescent="0.25">
      <c r="A826" t="s">
        <v>49</v>
      </c>
      <c r="B826" t="s">
        <v>2348</v>
      </c>
      <c r="C826" t="s">
        <v>67</v>
      </c>
      <c r="D826" t="s">
        <v>1755</v>
      </c>
      <c r="E826" t="s">
        <v>1756</v>
      </c>
      <c r="F826" t="s">
        <v>1755</v>
      </c>
      <c r="G826" t="s">
        <v>1757</v>
      </c>
      <c r="H826" t="s">
        <v>339</v>
      </c>
      <c r="I826">
        <v>1</v>
      </c>
      <c r="J826">
        <v>0</v>
      </c>
      <c r="K826">
        <v>0</v>
      </c>
      <c r="L826">
        <v>11.7</v>
      </c>
      <c r="M826" t="s">
        <v>196</v>
      </c>
      <c r="N826" t="s">
        <v>197</v>
      </c>
      <c r="O826" t="s">
        <v>198</v>
      </c>
      <c r="P826">
        <v>11021</v>
      </c>
      <c r="Q826" t="s">
        <v>37</v>
      </c>
      <c r="R826" t="s">
        <v>38</v>
      </c>
      <c r="Y826" t="s">
        <v>44</v>
      </c>
    </row>
    <row r="827" spans="1:25" x14ac:dyDescent="0.25">
      <c r="A827" t="s">
        <v>49</v>
      </c>
      <c r="B827" t="s">
        <v>2349</v>
      </c>
      <c r="C827" t="s">
        <v>67</v>
      </c>
      <c r="D827" t="s">
        <v>1755</v>
      </c>
      <c r="E827" t="s">
        <v>1756</v>
      </c>
      <c r="F827" t="s">
        <v>1755</v>
      </c>
      <c r="G827" t="s">
        <v>1757</v>
      </c>
      <c r="H827" t="s">
        <v>339</v>
      </c>
      <c r="I827">
        <v>1</v>
      </c>
      <c r="J827">
        <v>0</v>
      </c>
      <c r="K827">
        <v>0</v>
      </c>
      <c r="L827">
        <v>14.9</v>
      </c>
      <c r="M827" t="s">
        <v>197</v>
      </c>
      <c r="N827" t="s">
        <v>123</v>
      </c>
      <c r="O827" t="s">
        <v>124</v>
      </c>
      <c r="P827" t="s">
        <v>2350</v>
      </c>
      <c r="Q827" t="s">
        <v>37</v>
      </c>
      <c r="R827" t="s">
        <v>38</v>
      </c>
      <c r="Y827" t="s">
        <v>44</v>
      </c>
    </row>
    <row r="828" spans="1:25" x14ac:dyDescent="0.25">
      <c r="A828" t="s">
        <v>49</v>
      </c>
      <c r="B828" t="s">
        <v>2351</v>
      </c>
      <c r="C828" t="s">
        <v>67</v>
      </c>
      <c r="D828" t="s">
        <v>1755</v>
      </c>
      <c r="E828" t="s">
        <v>1756</v>
      </c>
      <c r="F828" t="s">
        <v>1755</v>
      </c>
      <c r="G828" t="s">
        <v>1757</v>
      </c>
      <c r="H828" t="s">
        <v>339</v>
      </c>
      <c r="I828">
        <v>1</v>
      </c>
      <c r="J828">
        <v>0</v>
      </c>
      <c r="K828">
        <v>0</v>
      </c>
      <c r="L828">
        <v>7.9</v>
      </c>
      <c r="M828" t="s">
        <v>450</v>
      </c>
      <c r="Q828" t="s">
        <v>451</v>
      </c>
      <c r="R828" t="s">
        <v>383</v>
      </c>
      <c r="Y828" t="s">
        <v>44</v>
      </c>
    </row>
    <row r="829" spans="1:25" x14ac:dyDescent="0.25">
      <c r="A829" t="s">
        <v>49</v>
      </c>
      <c r="B829" t="s">
        <v>2352</v>
      </c>
      <c r="C829" t="s">
        <v>67</v>
      </c>
      <c r="D829" t="s">
        <v>1755</v>
      </c>
      <c r="E829" t="s">
        <v>1756</v>
      </c>
      <c r="F829" t="s">
        <v>1755</v>
      </c>
      <c r="G829" t="s">
        <v>1757</v>
      </c>
      <c r="H829" t="s">
        <v>339</v>
      </c>
      <c r="I829">
        <v>1</v>
      </c>
      <c r="J829">
        <v>0</v>
      </c>
      <c r="K829">
        <v>0</v>
      </c>
      <c r="L829">
        <v>13.9</v>
      </c>
      <c r="M829" t="s">
        <v>847</v>
      </c>
      <c r="N829" t="s">
        <v>115</v>
      </c>
      <c r="O829" t="s">
        <v>116</v>
      </c>
      <c r="P829">
        <v>48084</v>
      </c>
      <c r="Q829" t="s">
        <v>37</v>
      </c>
      <c r="R829" t="s">
        <v>38</v>
      </c>
      <c r="Y829" t="s">
        <v>44</v>
      </c>
    </row>
    <row r="830" spans="1:25" x14ac:dyDescent="0.25">
      <c r="A830" t="s">
        <v>49</v>
      </c>
      <c r="B830" t="s">
        <v>2353</v>
      </c>
      <c r="C830" t="s">
        <v>67</v>
      </c>
      <c r="D830" t="s">
        <v>1755</v>
      </c>
      <c r="E830" t="s">
        <v>1756</v>
      </c>
      <c r="F830" t="s">
        <v>1755</v>
      </c>
      <c r="G830" t="s">
        <v>1757</v>
      </c>
      <c r="H830" t="s">
        <v>339</v>
      </c>
      <c r="I830">
        <v>1</v>
      </c>
      <c r="J830">
        <v>0</v>
      </c>
      <c r="K830">
        <v>0</v>
      </c>
      <c r="L830">
        <v>15.2</v>
      </c>
      <c r="M830" t="s">
        <v>2354</v>
      </c>
      <c r="N830" t="s">
        <v>1682</v>
      </c>
      <c r="O830" t="s">
        <v>1683</v>
      </c>
      <c r="P830" t="s">
        <v>2355</v>
      </c>
      <c r="Q830" t="s">
        <v>37</v>
      </c>
      <c r="R830" t="s">
        <v>38</v>
      </c>
      <c r="S830" t="s">
        <v>2356</v>
      </c>
      <c r="Y830" t="s">
        <v>44</v>
      </c>
    </row>
    <row r="831" spans="1:25" x14ac:dyDescent="0.25">
      <c r="A831" t="s">
        <v>49</v>
      </c>
      <c r="B831" t="s">
        <v>2357</v>
      </c>
      <c r="C831" t="s">
        <v>67</v>
      </c>
      <c r="D831" t="s">
        <v>1755</v>
      </c>
      <c r="E831" t="s">
        <v>1756</v>
      </c>
      <c r="F831" t="s">
        <v>1755</v>
      </c>
      <c r="G831" t="s">
        <v>1757</v>
      </c>
      <c r="H831" t="s">
        <v>339</v>
      </c>
      <c r="I831">
        <v>1</v>
      </c>
      <c r="J831">
        <v>0</v>
      </c>
      <c r="K831">
        <v>0</v>
      </c>
      <c r="L831">
        <v>13.2</v>
      </c>
      <c r="M831" t="s">
        <v>62</v>
      </c>
      <c r="N831" t="s">
        <v>35</v>
      </c>
      <c r="O831" t="s">
        <v>36</v>
      </c>
      <c r="P831" t="s">
        <v>2358</v>
      </c>
      <c r="Q831" t="s">
        <v>37</v>
      </c>
      <c r="R831" t="s">
        <v>38</v>
      </c>
      <c r="S831" t="s">
        <v>2359</v>
      </c>
      <c r="Y831" t="s">
        <v>44</v>
      </c>
    </row>
    <row r="832" spans="1:25" x14ac:dyDescent="0.25">
      <c r="A832" t="s">
        <v>49</v>
      </c>
      <c r="B832" t="s">
        <v>2360</v>
      </c>
      <c r="C832" t="s">
        <v>67</v>
      </c>
      <c r="D832" t="s">
        <v>1755</v>
      </c>
      <c r="E832" t="s">
        <v>1756</v>
      </c>
      <c r="F832" t="s">
        <v>1755</v>
      </c>
      <c r="G832" t="s">
        <v>1757</v>
      </c>
      <c r="H832" t="s">
        <v>339</v>
      </c>
      <c r="I832">
        <v>1</v>
      </c>
      <c r="J832">
        <v>0</v>
      </c>
      <c r="K832">
        <v>0</v>
      </c>
      <c r="L832">
        <v>9.1999999999999993</v>
      </c>
      <c r="M832" t="s">
        <v>426</v>
      </c>
      <c r="N832" t="s">
        <v>35</v>
      </c>
      <c r="O832" t="s">
        <v>36</v>
      </c>
      <c r="P832" t="s">
        <v>2361</v>
      </c>
      <c r="Q832" t="s">
        <v>37</v>
      </c>
      <c r="R832" t="s">
        <v>38</v>
      </c>
      <c r="Y832" t="s">
        <v>44</v>
      </c>
    </row>
    <row r="833" spans="1:25" x14ac:dyDescent="0.25">
      <c r="A833" t="s">
        <v>49</v>
      </c>
      <c r="B833" t="s">
        <v>2362</v>
      </c>
      <c r="C833" t="s">
        <v>67</v>
      </c>
      <c r="D833" t="s">
        <v>1755</v>
      </c>
      <c r="E833" t="s">
        <v>1756</v>
      </c>
      <c r="F833" t="s">
        <v>1755</v>
      </c>
      <c r="G833" t="s">
        <v>1757</v>
      </c>
      <c r="H833" t="s">
        <v>339</v>
      </c>
      <c r="I833">
        <v>1</v>
      </c>
      <c r="J833">
        <v>0</v>
      </c>
      <c r="K833">
        <v>0</v>
      </c>
      <c r="L833">
        <v>9.4</v>
      </c>
      <c r="M833" t="s">
        <v>193</v>
      </c>
      <c r="Q833" t="s">
        <v>1794</v>
      </c>
      <c r="R833" t="s">
        <v>238</v>
      </c>
      <c r="Y833" t="s">
        <v>44</v>
      </c>
    </row>
    <row r="834" spans="1:25" x14ac:dyDescent="0.25">
      <c r="A834" t="s">
        <v>49</v>
      </c>
      <c r="B834" t="s">
        <v>2363</v>
      </c>
      <c r="C834" t="s">
        <v>67</v>
      </c>
      <c r="D834" t="s">
        <v>1755</v>
      </c>
      <c r="E834" t="s">
        <v>1756</v>
      </c>
      <c r="F834" t="s">
        <v>1755</v>
      </c>
      <c r="G834" t="s">
        <v>1757</v>
      </c>
      <c r="H834" t="s">
        <v>339</v>
      </c>
      <c r="I834">
        <v>1</v>
      </c>
      <c r="J834">
        <v>0</v>
      </c>
      <c r="K834">
        <v>0</v>
      </c>
      <c r="L834">
        <v>12.3</v>
      </c>
      <c r="M834" t="s">
        <v>2364</v>
      </c>
      <c r="N834" t="s">
        <v>1682</v>
      </c>
      <c r="O834" t="s">
        <v>1683</v>
      </c>
      <c r="P834">
        <v>97070</v>
      </c>
      <c r="Q834" t="s">
        <v>37</v>
      </c>
      <c r="R834" t="s">
        <v>38</v>
      </c>
      <c r="V834" t="s">
        <v>2365</v>
      </c>
      <c r="Y834" t="s">
        <v>44</v>
      </c>
    </row>
    <row r="835" spans="1:25" x14ac:dyDescent="0.25">
      <c r="A835" t="s">
        <v>49</v>
      </c>
      <c r="B835" t="s">
        <v>2366</v>
      </c>
      <c r="C835" t="s">
        <v>67</v>
      </c>
      <c r="D835" t="s">
        <v>1755</v>
      </c>
      <c r="E835" t="s">
        <v>1756</v>
      </c>
      <c r="F835" t="s">
        <v>1755</v>
      </c>
      <c r="G835" t="s">
        <v>1757</v>
      </c>
      <c r="H835" t="s">
        <v>339</v>
      </c>
      <c r="I835">
        <v>1</v>
      </c>
      <c r="J835">
        <v>0</v>
      </c>
      <c r="K835">
        <v>0</v>
      </c>
      <c r="L835">
        <v>4.8</v>
      </c>
      <c r="M835" t="s">
        <v>193</v>
      </c>
      <c r="N835" t="s">
        <v>182</v>
      </c>
      <c r="O835" t="s">
        <v>183</v>
      </c>
      <c r="Q835" t="s">
        <v>37</v>
      </c>
      <c r="R835" t="s">
        <v>38</v>
      </c>
      <c r="Y835" t="s">
        <v>44</v>
      </c>
    </row>
    <row r="836" spans="1:25" x14ac:dyDescent="0.25">
      <c r="A836" t="s">
        <v>26</v>
      </c>
      <c r="B836" t="s">
        <v>2367</v>
      </c>
      <c r="C836" t="s">
        <v>67</v>
      </c>
      <c r="D836" t="s">
        <v>1755</v>
      </c>
      <c r="E836" t="s">
        <v>1756</v>
      </c>
      <c r="F836" t="s">
        <v>1755</v>
      </c>
      <c r="G836" t="s">
        <v>1757</v>
      </c>
      <c r="H836" t="s">
        <v>339</v>
      </c>
      <c r="I836">
        <v>1</v>
      </c>
      <c r="J836">
        <v>0</v>
      </c>
      <c r="K836">
        <v>0</v>
      </c>
      <c r="L836">
        <v>9.6999999999999993</v>
      </c>
      <c r="M836" t="s">
        <v>2368</v>
      </c>
      <c r="P836" t="s">
        <v>2369</v>
      </c>
      <c r="Q836" t="s">
        <v>1363</v>
      </c>
      <c r="R836" t="s">
        <v>358</v>
      </c>
      <c r="S836">
        <v>-2909</v>
      </c>
      <c r="U836" t="s">
        <v>2370</v>
      </c>
      <c r="V836" t="s">
        <v>2371</v>
      </c>
      <c r="X836" t="s">
        <v>443</v>
      </c>
      <c r="Y836" t="s">
        <v>44</v>
      </c>
    </row>
    <row r="837" spans="1:25" x14ac:dyDescent="0.25">
      <c r="A837" t="s">
        <v>49</v>
      </c>
      <c r="B837" t="s">
        <v>2372</v>
      </c>
      <c r="C837" t="s">
        <v>67</v>
      </c>
      <c r="D837" t="s">
        <v>1755</v>
      </c>
      <c r="E837" t="s">
        <v>1756</v>
      </c>
      <c r="F837" t="s">
        <v>1755</v>
      </c>
      <c r="G837" t="s">
        <v>1757</v>
      </c>
      <c r="H837" t="s">
        <v>339</v>
      </c>
      <c r="I837">
        <v>1</v>
      </c>
      <c r="J837">
        <v>0</v>
      </c>
      <c r="K837">
        <v>0</v>
      </c>
      <c r="L837">
        <v>16.2</v>
      </c>
      <c r="M837" t="s">
        <v>472</v>
      </c>
      <c r="O837" t="s">
        <v>661</v>
      </c>
      <c r="P837">
        <v>90024</v>
      </c>
      <c r="Q837" t="s">
        <v>37</v>
      </c>
      <c r="R837" t="s">
        <v>38</v>
      </c>
      <c r="Y837" t="s">
        <v>44</v>
      </c>
    </row>
    <row r="838" spans="1:25" x14ac:dyDescent="0.25">
      <c r="A838" t="s">
        <v>49</v>
      </c>
      <c r="B838" t="s">
        <v>2373</v>
      </c>
      <c r="C838" t="s">
        <v>67</v>
      </c>
      <c r="D838" t="s">
        <v>1755</v>
      </c>
      <c r="E838" t="s">
        <v>1756</v>
      </c>
      <c r="F838" t="s">
        <v>1755</v>
      </c>
      <c r="G838" t="s">
        <v>1757</v>
      </c>
      <c r="H838" t="s">
        <v>339</v>
      </c>
      <c r="I838">
        <v>1</v>
      </c>
      <c r="J838">
        <v>0</v>
      </c>
      <c r="K838">
        <v>0</v>
      </c>
      <c r="L838">
        <v>14.9</v>
      </c>
      <c r="M838" t="s">
        <v>2374</v>
      </c>
      <c r="N838" t="s">
        <v>128</v>
      </c>
      <c r="O838" t="s">
        <v>129</v>
      </c>
      <c r="P838" t="s">
        <v>2375</v>
      </c>
      <c r="Q838" t="s">
        <v>37</v>
      </c>
      <c r="R838" t="s">
        <v>38</v>
      </c>
      <c r="V838" t="s">
        <v>2376</v>
      </c>
      <c r="Y838" t="s">
        <v>44</v>
      </c>
    </row>
    <row r="839" spans="1:25" x14ac:dyDescent="0.25">
      <c r="A839" t="s">
        <v>49</v>
      </c>
      <c r="B839" t="s">
        <v>2377</v>
      </c>
      <c r="C839" t="s">
        <v>67</v>
      </c>
      <c r="D839" t="s">
        <v>1755</v>
      </c>
      <c r="E839" t="s">
        <v>1756</v>
      </c>
      <c r="F839" t="s">
        <v>1755</v>
      </c>
      <c r="G839" t="s">
        <v>1757</v>
      </c>
      <c r="H839" t="s">
        <v>339</v>
      </c>
      <c r="I839">
        <v>1</v>
      </c>
      <c r="J839">
        <v>0</v>
      </c>
      <c r="K839">
        <v>0</v>
      </c>
      <c r="L839">
        <v>14.7</v>
      </c>
      <c r="M839" t="s">
        <v>2378</v>
      </c>
      <c r="N839" t="s">
        <v>805</v>
      </c>
      <c r="O839" t="s">
        <v>806</v>
      </c>
      <c r="P839">
        <v>60015</v>
      </c>
      <c r="Q839" t="s">
        <v>37</v>
      </c>
      <c r="R839" t="s">
        <v>38</v>
      </c>
      <c r="S839" t="s">
        <v>2379</v>
      </c>
      <c r="V839" t="s">
        <v>2380</v>
      </c>
      <c r="Y839" t="s">
        <v>44</v>
      </c>
    </row>
    <row r="840" spans="1:25" x14ac:dyDescent="0.25">
      <c r="A840" t="s">
        <v>49</v>
      </c>
      <c r="B840" t="s">
        <v>2381</v>
      </c>
      <c r="C840" t="s">
        <v>67</v>
      </c>
      <c r="D840" t="s">
        <v>1755</v>
      </c>
      <c r="E840" t="s">
        <v>1756</v>
      </c>
      <c r="F840" t="s">
        <v>1755</v>
      </c>
      <c r="G840" t="s">
        <v>1757</v>
      </c>
      <c r="H840" t="s">
        <v>339</v>
      </c>
      <c r="I840">
        <v>1</v>
      </c>
      <c r="J840">
        <v>0</v>
      </c>
      <c r="K840">
        <v>0</v>
      </c>
      <c r="L840">
        <v>14.3</v>
      </c>
      <c r="M840" t="s">
        <v>2382</v>
      </c>
      <c r="N840" t="s">
        <v>710</v>
      </c>
      <c r="O840" t="s">
        <v>711</v>
      </c>
      <c r="P840" t="s">
        <v>2383</v>
      </c>
      <c r="Q840" t="s">
        <v>37</v>
      </c>
      <c r="R840" t="s">
        <v>38</v>
      </c>
      <c r="S840" t="s">
        <v>2384</v>
      </c>
      <c r="T840" t="s">
        <v>2385</v>
      </c>
      <c r="Y840" t="s">
        <v>44</v>
      </c>
    </row>
    <row r="841" spans="1:25" x14ac:dyDescent="0.25">
      <c r="A841" t="s">
        <v>49</v>
      </c>
      <c r="B841" t="s">
        <v>2386</v>
      </c>
      <c r="C841" t="s">
        <v>67</v>
      </c>
      <c r="D841" t="s">
        <v>1755</v>
      </c>
      <c r="E841" t="s">
        <v>1756</v>
      </c>
      <c r="F841" t="s">
        <v>1755</v>
      </c>
      <c r="G841" t="s">
        <v>1757</v>
      </c>
      <c r="H841" t="s">
        <v>339</v>
      </c>
      <c r="I841">
        <v>1</v>
      </c>
      <c r="J841">
        <v>0</v>
      </c>
      <c r="K841">
        <v>0</v>
      </c>
      <c r="L841">
        <v>17.899999999999999</v>
      </c>
      <c r="M841" t="s">
        <v>2387</v>
      </c>
      <c r="N841" t="s">
        <v>197</v>
      </c>
      <c r="O841" t="s">
        <v>198</v>
      </c>
      <c r="P841">
        <v>11747</v>
      </c>
      <c r="Q841" t="s">
        <v>37</v>
      </c>
      <c r="R841" t="s">
        <v>38</v>
      </c>
      <c r="S841" t="s">
        <v>2388</v>
      </c>
      <c r="V841" t="s">
        <v>2389</v>
      </c>
      <c r="Y841" t="s">
        <v>44</v>
      </c>
    </row>
    <row r="842" spans="1:25" x14ac:dyDescent="0.25">
      <c r="A842" t="s">
        <v>49</v>
      </c>
      <c r="B842" t="s">
        <v>2390</v>
      </c>
      <c r="C842" t="s">
        <v>67</v>
      </c>
      <c r="D842" t="s">
        <v>1755</v>
      </c>
      <c r="E842" t="s">
        <v>1756</v>
      </c>
      <c r="F842" t="s">
        <v>1755</v>
      </c>
      <c r="G842" t="s">
        <v>1757</v>
      </c>
      <c r="H842" t="s">
        <v>339</v>
      </c>
      <c r="I842">
        <v>1</v>
      </c>
      <c r="J842">
        <v>0</v>
      </c>
      <c r="K842">
        <v>0</v>
      </c>
      <c r="L842">
        <v>9.1</v>
      </c>
      <c r="M842" t="s">
        <v>2391</v>
      </c>
      <c r="N842" t="s">
        <v>710</v>
      </c>
      <c r="O842" t="s">
        <v>711</v>
      </c>
      <c r="P842" t="s">
        <v>2392</v>
      </c>
      <c r="Q842" t="s">
        <v>37</v>
      </c>
      <c r="R842" t="s">
        <v>38</v>
      </c>
      <c r="S842" t="s">
        <v>2393</v>
      </c>
      <c r="T842" t="s">
        <v>2394</v>
      </c>
      <c r="V842" t="s">
        <v>2395</v>
      </c>
      <c r="Y842" t="s">
        <v>44</v>
      </c>
    </row>
    <row r="843" spans="1:25" x14ac:dyDescent="0.25">
      <c r="A843" t="s">
        <v>26</v>
      </c>
      <c r="B843" t="s">
        <v>2396</v>
      </c>
      <c r="C843" t="s">
        <v>67</v>
      </c>
      <c r="D843" t="s">
        <v>1755</v>
      </c>
      <c r="E843" t="s">
        <v>1756</v>
      </c>
      <c r="F843" t="s">
        <v>1755</v>
      </c>
      <c r="G843" t="s">
        <v>1757</v>
      </c>
      <c r="H843" t="s">
        <v>339</v>
      </c>
      <c r="I843">
        <v>1</v>
      </c>
      <c r="J843">
        <v>0</v>
      </c>
      <c r="K843">
        <v>0</v>
      </c>
      <c r="L843">
        <v>15.9</v>
      </c>
      <c r="M843" t="s">
        <v>1260</v>
      </c>
      <c r="P843">
        <v>12940</v>
      </c>
      <c r="Q843" t="s">
        <v>1261</v>
      </c>
      <c r="R843" t="s">
        <v>238</v>
      </c>
      <c r="S843">
        <v>-5805</v>
      </c>
      <c r="T843">
        <v>-5806</v>
      </c>
      <c r="U843" t="s">
        <v>2397</v>
      </c>
      <c r="V843" t="s">
        <v>2398</v>
      </c>
      <c r="W843">
        <v>1983</v>
      </c>
      <c r="X843" t="s">
        <v>443</v>
      </c>
      <c r="Y843" t="s">
        <v>541</v>
      </c>
    </row>
    <row r="844" spans="1:25" x14ac:dyDescent="0.25">
      <c r="A844" t="s">
        <v>49</v>
      </c>
      <c r="B844" t="s">
        <v>2399</v>
      </c>
      <c r="C844" t="s">
        <v>67</v>
      </c>
      <c r="D844" t="s">
        <v>1755</v>
      </c>
      <c r="E844" t="s">
        <v>1756</v>
      </c>
      <c r="F844" t="s">
        <v>1755</v>
      </c>
      <c r="G844" t="s">
        <v>1757</v>
      </c>
      <c r="H844" t="s">
        <v>339</v>
      </c>
      <c r="I844">
        <v>1</v>
      </c>
      <c r="J844">
        <v>0</v>
      </c>
      <c r="K844">
        <v>0</v>
      </c>
      <c r="L844">
        <v>11.6</v>
      </c>
      <c r="M844" t="s">
        <v>193</v>
      </c>
      <c r="Q844" t="s">
        <v>457</v>
      </c>
      <c r="R844" t="s">
        <v>383</v>
      </c>
      <c r="Y844" t="s">
        <v>44</v>
      </c>
    </row>
    <row r="845" spans="1:25" x14ac:dyDescent="0.25">
      <c r="A845" t="s">
        <v>49</v>
      </c>
      <c r="B845" t="s">
        <v>2400</v>
      </c>
      <c r="C845" t="s">
        <v>67</v>
      </c>
      <c r="D845" t="s">
        <v>1755</v>
      </c>
      <c r="E845" t="s">
        <v>1756</v>
      </c>
      <c r="F845" t="s">
        <v>1755</v>
      </c>
      <c r="G845" t="s">
        <v>1757</v>
      </c>
      <c r="H845" t="s">
        <v>339</v>
      </c>
      <c r="I845">
        <v>1</v>
      </c>
      <c r="J845">
        <v>0</v>
      </c>
      <c r="K845">
        <v>0</v>
      </c>
      <c r="L845">
        <v>5.5</v>
      </c>
      <c r="M845" t="s">
        <v>636</v>
      </c>
      <c r="N845" t="s">
        <v>123</v>
      </c>
      <c r="O845" t="s">
        <v>124</v>
      </c>
      <c r="P845" t="s">
        <v>1038</v>
      </c>
      <c r="Q845" t="s">
        <v>37</v>
      </c>
      <c r="R845" t="s">
        <v>38</v>
      </c>
      <c r="Y845" t="s">
        <v>44</v>
      </c>
    </row>
    <row r="846" spans="1:25" x14ac:dyDescent="0.25">
      <c r="A846" t="s">
        <v>49</v>
      </c>
      <c r="B846" t="s">
        <v>2401</v>
      </c>
      <c r="C846" t="s">
        <v>67</v>
      </c>
      <c r="D846" t="s">
        <v>1755</v>
      </c>
      <c r="E846" t="s">
        <v>1756</v>
      </c>
      <c r="F846" t="s">
        <v>1755</v>
      </c>
      <c r="G846" t="s">
        <v>1757</v>
      </c>
      <c r="H846" t="s">
        <v>339</v>
      </c>
      <c r="I846">
        <v>1</v>
      </c>
      <c r="J846">
        <v>0</v>
      </c>
      <c r="K846">
        <v>0</v>
      </c>
      <c r="L846">
        <v>6.2</v>
      </c>
      <c r="M846" t="s">
        <v>741</v>
      </c>
      <c r="N846" t="s">
        <v>128</v>
      </c>
      <c r="O846" t="s">
        <v>129</v>
      </c>
      <c r="P846">
        <v>75201</v>
      </c>
      <c r="Q846" t="s">
        <v>37</v>
      </c>
      <c r="R846" t="s">
        <v>38</v>
      </c>
      <c r="S846" t="s">
        <v>2402</v>
      </c>
      <c r="V846" t="s">
        <v>2403</v>
      </c>
      <c r="Y846" t="s">
        <v>44</v>
      </c>
    </row>
    <row r="847" spans="1:25" x14ac:dyDescent="0.25">
      <c r="A847" t="s">
        <v>49</v>
      </c>
      <c r="B847" t="s">
        <v>164</v>
      </c>
      <c r="C847" t="s">
        <v>67</v>
      </c>
      <c r="D847" t="s">
        <v>1755</v>
      </c>
      <c r="E847" t="s">
        <v>1756</v>
      </c>
      <c r="F847" t="s">
        <v>1755</v>
      </c>
      <c r="G847" t="s">
        <v>1757</v>
      </c>
      <c r="H847" t="s">
        <v>339</v>
      </c>
      <c r="I847">
        <v>1</v>
      </c>
      <c r="J847">
        <v>0</v>
      </c>
      <c r="K847">
        <v>0</v>
      </c>
      <c r="L847">
        <v>4.4000000000000004</v>
      </c>
      <c r="Y847" t="s">
        <v>44</v>
      </c>
    </row>
    <row r="848" spans="1:25" x14ac:dyDescent="0.25">
      <c r="A848" t="s">
        <v>49</v>
      </c>
      <c r="B848" t="s">
        <v>2404</v>
      </c>
      <c r="C848" t="s">
        <v>67</v>
      </c>
      <c r="D848" t="s">
        <v>1755</v>
      </c>
      <c r="E848" t="s">
        <v>1756</v>
      </c>
      <c r="F848" t="s">
        <v>1755</v>
      </c>
      <c r="G848" t="s">
        <v>1757</v>
      </c>
      <c r="H848" t="s">
        <v>339</v>
      </c>
      <c r="I848">
        <v>2</v>
      </c>
      <c r="J848">
        <v>0</v>
      </c>
      <c r="K848">
        <v>0</v>
      </c>
      <c r="L848">
        <v>4.3</v>
      </c>
      <c r="M848" t="s">
        <v>2405</v>
      </c>
      <c r="N848" t="s">
        <v>197</v>
      </c>
      <c r="O848" t="s">
        <v>198</v>
      </c>
      <c r="P848">
        <v>7920</v>
      </c>
      <c r="Q848" t="s">
        <v>37</v>
      </c>
      <c r="R848" t="s">
        <v>38</v>
      </c>
      <c r="V848" t="s">
        <v>2406</v>
      </c>
      <c r="Y848" t="s">
        <v>44</v>
      </c>
    </row>
    <row r="849" spans="1:25" x14ac:dyDescent="0.25">
      <c r="A849" t="s">
        <v>49</v>
      </c>
      <c r="B849" t="s">
        <v>2407</v>
      </c>
      <c r="C849" t="s">
        <v>67</v>
      </c>
      <c r="D849" t="s">
        <v>1755</v>
      </c>
      <c r="E849" t="s">
        <v>1756</v>
      </c>
      <c r="F849" t="s">
        <v>1755</v>
      </c>
      <c r="G849" t="s">
        <v>1757</v>
      </c>
      <c r="H849" t="s">
        <v>339</v>
      </c>
      <c r="I849">
        <v>1</v>
      </c>
      <c r="J849">
        <v>0</v>
      </c>
      <c r="K849">
        <v>0</v>
      </c>
      <c r="L849">
        <v>13.5</v>
      </c>
      <c r="M849" t="s">
        <v>193</v>
      </c>
      <c r="Q849" t="s">
        <v>457</v>
      </c>
      <c r="R849" t="s">
        <v>383</v>
      </c>
      <c r="Y849" t="s">
        <v>44</v>
      </c>
    </row>
    <row r="850" spans="1:25" x14ac:dyDescent="0.25">
      <c r="A850" t="s">
        <v>49</v>
      </c>
      <c r="B850" t="s">
        <v>2408</v>
      </c>
      <c r="C850" t="s">
        <v>67</v>
      </c>
      <c r="D850" t="s">
        <v>1755</v>
      </c>
      <c r="E850" t="s">
        <v>1756</v>
      </c>
      <c r="F850" t="s">
        <v>1755</v>
      </c>
      <c r="G850" t="s">
        <v>1757</v>
      </c>
      <c r="H850" t="s">
        <v>339</v>
      </c>
      <c r="I850">
        <v>1</v>
      </c>
      <c r="J850">
        <v>0</v>
      </c>
      <c r="K850">
        <v>0</v>
      </c>
      <c r="L850">
        <v>5.0999999999999996</v>
      </c>
      <c r="M850" t="s">
        <v>193</v>
      </c>
      <c r="Q850" t="s">
        <v>793</v>
      </c>
      <c r="R850" t="s">
        <v>211</v>
      </c>
      <c r="Y850" t="s">
        <v>44</v>
      </c>
    </row>
    <row r="851" spans="1:25" x14ac:dyDescent="0.25">
      <c r="A851" t="s">
        <v>49</v>
      </c>
      <c r="B851" t="s">
        <v>2409</v>
      </c>
      <c r="C851" t="s">
        <v>67</v>
      </c>
      <c r="D851" t="s">
        <v>1755</v>
      </c>
      <c r="E851" t="s">
        <v>1756</v>
      </c>
      <c r="F851" t="s">
        <v>1755</v>
      </c>
      <c r="G851" t="s">
        <v>1757</v>
      </c>
      <c r="H851" t="s">
        <v>339</v>
      </c>
      <c r="I851">
        <v>1</v>
      </c>
      <c r="J851">
        <v>0</v>
      </c>
      <c r="K851">
        <v>0</v>
      </c>
      <c r="L851">
        <v>13.8</v>
      </c>
      <c r="M851" t="s">
        <v>2410</v>
      </c>
      <c r="P851" t="s">
        <v>2411</v>
      </c>
      <c r="Q851" t="s">
        <v>483</v>
      </c>
      <c r="R851" t="s">
        <v>358</v>
      </c>
      <c r="S851" t="s">
        <v>2412</v>
      </c>
      <c r="Y851" t="s">
        <v>44</v>
      </c>
    </row>
    <row r="852" spans="1:25" x14ac:dyDescent="0.25">
      <c r="A852" t="s">
        <v>49</v>
      </c>
      <c r="B852" t="s">
        <v>2413</v>
      </c>
      <c r="C852" t="s">
        <v>67</v>
      </c>
      <c r="D852" t="s">
        <v>1755</v>
      </c>
      <c r="E852" t="s">
        <v>1756</v>
      </c>
      <c r="F852" t="s">
        <v>1755</v>
      </c>
      <c r="G852" t="s">
        <v>1757</v>
      </c>
      <c r="H852" t="s">
        <v>339</v>
      </c>
      <c r="I852">
        <v>1</v>
      </c>
      <c r="J852">
        <v>0</v>
      </c>
      <c r="K852">
        <v>0</v>
      </c>
      <c r="L852">
        <v>5.9</v>
      </c>
      <c r="M852" t="s">
        <v>261</v>
      </c>
      <c r="N852" t="s">
        <v>515</v>
      </c>
      <c r="O852" t="s">
        <v>516</v>
      </c>
      <c r="P852" t="s">
        <v>1117</v>
      </c>
      <c r="Q852" t="s">
        <v>37</v>
      </c>
      <c r="R852" t="s">
        <v>38</v>
      </c>
      <c r="Y852" t="s">
        <v>44</v>
      </c>
    </row>
    <row r="853" spans="1:25" x14ac:dyDescent="0.25">
      <c r="A853" t="s">
        <v>49</v>
      </c>
      <c r="B853" t="s">
        <v>2414</v>
      </c>
      <c r="C853" t="s">
        <v>67</v>
      </c>
      <c r="D853" t="s">
        <v>1755</v>
      </c>
      <c r="E853" t="s">
        <v>1756</v>
      </c>
      <c r="F853" t="s">
        <v>1755</v>
      </c>
      <c r="G853" t="s">
        <v>1757</v>
      </c>
      <c r="H853" t="s">
        <v>339</v>
      </c>
      <c r="I853">
        <v>1</v>
      </c>
      <c r="J853">
        <v>0</v>
      </c>
      <c r="K853">
        <v>0</v>
      </c>
      <c r="L853">
        <v>9.4</v>
      </c>
      <c r="M853" t="s">
        <v>1190</v>
      </c>
      <c r="N853" t="s">
        <v>123</v>
      </c>
      <c r="O853" t="s">
        <v>124</v>
      </c>
      <c r="P853">
        <v>92121</v>
      </c>
      <c r="Q853" t="s">
        <v>37</v>
      </c>
      <c r="R853" t="s">
        <v>38</v>
      </c>
      <c r="Y853" t="s">
        <v>44</v>
      </c>
    </row>
    <row r="854" spans="1:25" x14ac:dyDescent="0.25">
      <c r="A854" t="s">
        <v>49</v>
      </c>
      <c r="B854" t="s">
        <v>2415</v>
      </c>
      <c r="C854" t="s">
        <v>67</v>
      </c>
      <c r="D854" t="s">
        <v>1755</v>
      </c>
      <c r="E854" t="s">
        <v>1756</v>
      </c>
      <c r="F854" t="s">
        <v>1755</v>
      </c>
      <c r="G854" t="s">
        <v>1757</v>
      </c>
      <c r="H854" t="s">
        <v>339</v>
      </c>
      <c r="I854">
        <v>1</v>
      </c>
      <c r="J854">
        <v>0</v>
      </c>
      <c r="K854">
        <v>0</v>
      </c>
      <c r="L854">
        <v>11</v>
      </c>
      <c r="M854" t="s">
        <v>2416</v>
      </c>
      <c r="N854" t="s">
        <v>873</v>
      </c>
      <c r="O854" t="s">
        <v>874</v>
      </c>
      <c r="P854">
        <v>54301</v>
      </c>
      <c r="Q854" t="s">
        <v>37</v>
      </c>
      <c r="R854" t="s">
        <v>38</v>
      </c>
      <c r="Y854" t="s">
        <v>44</v>
      </c>
    </row>
    <row r="855" spans="1:25" x14ac:dyDescent="0.25">
      <c r="A855" t="s">
        <v>49</v>
      </c>
      <c r="B855" t="s">
        <v>2417</v>
      </c>
      <c r="C855" t="s">
        <v>67</v>
      </c>
      <c r="D855" t="s">
        <v>1755</v>
      </c>
      <c r="E855" t="s">
        <v>1756</v>
      </c>
      <c r="F855" t="s">
        <v>1755</v>
      </c>
      <c r="G855" t="s">
        <v>1757</v>
      </c>
      <c r="H855" t="s">
        <v>339</v>
      </c>
      <c r="I855">
        <v>1</v>
      </c>
      <c r="J855">
        <v>0</v>
      </c>
      <c r="K855">
        <v>0</v>
      </c>
      <c r="L855">
        <v>13.3</v>
      </c>
      <c r="M855" t="s">
        <v>472</v>
      </c>
      <c r="N855" t="s">
        <v>123</v>
      </c>
      <c r="O855" t="s">
        <v>124</v>
      </c>
      <c r="P855" t="s">
        <v>2418</v>
      </c>
      <c r="Q855" t="s">
        <v>37</v>
      </c>
      <c r="R855" t="s">
        <v>38</v>
      </c>
      <c r="Y855" t="s">
        <v>44</v>
      </c>
    </row>
    <row r="856" spans="1:25" x14ac:dyDescent="0.25">
      <c r="A856" t="s">
        <v>49</v>
      </c>
      <c r="B856" t="s">
        <v>2419</v>
      </c>
      <c r="C856" t="s">
        <v>67</v>
      </c>
      <c r="D856" t="s">
        <v>1755</v>
      </c>
      <c r="E856" t="s">
        <v>1756</v>
      </c>
      <c r="F856" t="s">
        <v>1755</v>
      </c>
      <c r="G856" t="s">
        <v>1757</v>
      </c>
      <c r="H856" t="s">
        <v>339</v>
      </c>
      <c r="I856">
        <v>1</v>
      </c>
      <c r="J856">
        <v>0</v>
      </c>
      <c r="K856">
        <v>0</v>
      </c>
      <c r="L856">
        <v>16.8</v>
      </c>
      <c r="M856" t="s">
        <v>926</v>
      </c>
      <c r="N856" t="s">
        <v>35</v>
      </c>
      <c r="O856" t="s">
        <v>36</v>
      </c>
      <c r="P856">
        <v>33140</v>
      </c>
      <c r="Q856" t="s">
        <v>37</v>
      </c>
      <c r="R856" t="s">
        <v>38</v>
      </c>
      <c r="Y856" t="s">
        <v>44</v>
      </c>
    </row>
    <row r="857" spans="1:25" x14ac:dyDescent="0.25">
      <c r="A857" t="s">
        <v>49</v>
      </c>
      <c r="B857" t="s">
        <v>2420</v>
      </c>
      <c r="C857" t="s">
        <v>67</v>
      </c>
      <c r="D857" t="s">
        <v>1755</v>
      </c>
      <c r="E857" t="s">
        <v>1756</v>
      </c>
      <c r="F857" t="s">
        <v>1755</v>
      </c>
      <c r="G857" t="s">
        <v>1757</v>
      </c>
      <c r="H857" t="s">
        <v>339</v>
      </c>
      <c r="I857">
        <v>1</v>
      </c>
      <c r="J857">
        <v>0</v>
      </c>
      <c r="K857">
        <v>0</v>
      </c>
      <c r="L857">
        <v>7.1</v>
      </c>
      <c r="M857" t="s">
        <v>481</v>
      </c>
      <c r="P857" t="s">
        <v>2321</v>
      </c>
      <c r="Q857" t="s">
        <v>483</v>
      </c>
      <c r="R857" t="s">
        <v>358</v>
      </c>
      <c r="Y857" t="s">
        <v>44</v>
      </c>
    </row>
    <row r="858" spans="1:25" x14ac:dyDescent="0.25">
      <c r="A858" t="s">
        <v>49</v>
      </c>
      <c r="B858" t="s">
        <v>2421</v>
      </c>
      <c r="C858" t="s">
        <v>67</v>
      </c>
      <c r="D858" t="s">
        <v>1755</v>
      </c>
      <c r="E858" t="s">
        <v>1756</v>
      </c>
      <c r="F858" t="s">
        <v>1755</v>
      </c>
      <c r="G858" t="s">
        <v>1757</v>
      </c>
      <c r="H858" t="s">
        <v>339</v>
      </c>
      <c r="I858">
        <v>1</v>
      </c>
      <c r="J858">
        <v>0</v>
      </c>
      <c r="K858">
        <v>0</v>
      </c>
      <c r="L858">
        <v>12.7</v>
      </c>
      <c r="M858" t="s">
        <v>2422</v>
      </c>
      <c r="N858" t="s">
        <v>2034</v>
      </c>
      <c r="O858" t="s">
        <v>2035</v>
      </c>
      <c r="P858" t="s">
        <v>2423</v>
      </c>
      <c r="Q858" t="s">
        <v>37</v>
      </c>
      <c r="R858" t="s">
        <v>38</v>
      </c>
      <c r="S858" t="s">
        <v>2424</v>
      </c>
      <c r="T858" t="s">
        <v>2425</v>
      </c>
      <c r="V858" t="s">
        <v>2426</v>
      </c>
      <c r="Y858" t="s">
        <v>44</v>
      </c>
    </row>
    <row r="859" spans="1:25" x14ac:dyDescent="0.25">
      <c r="A859" t="s">
        <v>49</v>
      </c>
      <c r="B859" t="s">
        <v>2427</v>
      </c>
      <c r="C859" t="s">
        <v>67</v>
      </c>
      <c r="D859" t="s">
        <v>1755</v>
      </c>
      <c r="E859" t="s">
        <v>1756</v>
      </c>
      <c r="F859" t="s">
        <v>1755</v>
      </c>
      <c r="G859" t="s">
        <v>1757</v>
      </c>
      <c r="H859" t="s">
        <v>339</v>
      </c>
      <c r="I859">
        <v>1</v>
      </c>
      <c r="J859">
        <v>0</v>
      </c>
      <c r="K859">
        <v>0</v>
      </c>
      <c r="L859">
        <v>11.7</v>
      </c>
      <c r="M859" t="s">
        <v>197</v>
      </c>
      <c r="O859" t="s">
        <v>2428</v>
      </c>
      <c r="P859">
        <v>10022</v>
      </c>
      <c r="Q859" t="s">
        <v>37</v>
      </c>
      <c r="R859" t="s">
        <v>38</v>
      </c>
      <c r="Y859" t="s">
        <v>44</v>
      </c>
    </row>
    <row r="860" spans="1:25" x14ac:dyDescent="0.25">
      <c r="A860" t="s">
        <v>49</v>
      </c>
      <c r="B860" t="s">
        <v>2429</v>
      </c>
      <c r="C860" t="s">
        <v>67</v>
      </c>
      <c r="D860" t="s">
        <v>1755</v>
      </c>
      <c r="E860" t="s">
        <v>1756</v>
      </c>
      <c r="F860" t="s">
        <v>1755</v>
      </c>
      <c r="G860" t="s">
        <v>1757</v>
      </c>
      <c r="H860" t="s">
        <v>339</v>
      </c>
      <c r="I860">
        <v>1</v>
      </c>
      <c r="J860">
        <v>0</v>
      </c>
      <c r="K860">
        <v>0</v>
      </c>
      <c r="L860">
        <v>6.2</v>
      </c>
      <c r="M860" t="s">
        <v>193</v>
      </c>
      <c r="Q860" t="s">
        <v>1794</v>
      </c>
      <c r="R860" t="s">
        <v>238</v>
      </c>
      <c r="Y860" t="s">
        <v>44</v>
      </c>
    </row>
    <row r="861" spans="1:25" x14ac:dyDescent="0.25">
      <c r="A861" t="s">
        <v>49</v>
      </c>
      <c r="B861" t="s">
        <v>2430</v>
      </c>
      <c r="C861" t="s">
        <v>67</v>
      </c>
      <c r="D861" t="s">
        <v>1755</v>
      </c>
      <c r="E861" t="s">
        <v>1756</v>
      </c>
      <c r="F861" t="s">
        <v>1755</v>
      </c>
      <c r="G861" t="s">
        <v>1757</v>
      </c>
      <c r="H861" t="s">
        <v>339</v>
      </c>
      <c r="I861">
        <v>1</v>
      </c>
      <c r="J861">
        <v>0</v>
      </c>
      <c r="K861">
        <v>0</v>
      </c>
      <c r="L861">
        <v>8.4</v>
      </c>
      <c r="M861" t="s">
        <v>2431</v>
      </c>
      <c r="P861">
        <v>200030</v>
      </c>
      <c r="Q861" t="s">
        <v>1794</v>
      </c>
      <c r="R861" t="s">
        <v>238</v>
      </c>
      <c r="Y861" t="s">
        <v>44</v>
      </c>
    </row>
    <row r="862" spans="1:25" x14ac:dyDescent="0.25">
      <c r="A862" t="s">
        <v>49</v>
      </c>
      <c r="B862" t="s">
        <v>2432</v>
      </c>
      <c r="C862" t="s">
        <v>67</v>
      </c>
      <c r="D862" t="s">
        <v>1755</v>
      </c>
      <c r="E862" t="s">
        <v>1756</v>
      </c>
      <c r="F862" t="s">
        <v>1755</v>
      </c>
      <c r="G862" t="s">
        <v>1757</v>
      </c>
      <c r="H862" t="s">
        <v>339</v>
      </c>
      <c r="I862">
        <v>1</v>
      </c>
      <c r="J862">
        <v>0</v>
      </c>
      <c r="K862">
        <v>0</v>
      </c>
      <c r="L862">
        <v>8</v>
      </c>
      <c r="M862" t="s">
        <v>193</v>
      </c>
      <c r="Q862" t="s">
        <v>1794</v>
      </c>
      <c r="R862" t="s">
        <v>238</v>
      </c>
      <c r="Y862" t="s">
        <v>44</v>
      </c>
    </row>
    <row r="863" spans="1:25" x14ac:dyDescent="0.25">
      <c r="A863" t="s">
        <v>49</v>
      </c>
      <c r="B863" t="s">
        <v>2433</v>
      </c>
      <c r="C863" t="s">
        <v>67</v>
      </c>
      <c r="D863" t="s">
        <v>1755</v>
      </c>
      <c r="E863" t="s">
        <v>1756</v>
      </c>
      <c r="F863" t="s">
        <v>1755</v>
      </c>
      <c r="G863" t="s">
        <v>1757</v>
      </c>
      <c r="H863" t="s">
        <v>339</v>
      </c>
      <c r="I863">
        <v>1</v>
      </c>
      <c r="J863">
        <v>0</v>
      </c>
      <c r="K863">
        <v>0</v>
      </c>
      <c r="L863">
        <v>14.2</v>
      </c>
      <c r="M863" t="s">
        <v>741</v>
      </c>
      <c r="N863" t="s">
        <v>128</v>
      </c>
      <c r="O863" t="s">
        <v>129</v>
      </c>
      <c r="P863">
        <v>75252</v>
      </c>
      <c r="Q863" t="s">
        <v>37</v>
      </c>
      <c r="R863" t="s">
        <v>38</v>
      </c>
      <c r="Y863" t="s">
        <v>44</v>
      </c>
    </row>
    <row r="864" spans="1:25" x14ac:dyDescent="0.25">
      <c r="A864" t="s">
        <v>49</v>
      </c>
      <c r="B864" t="s">
        <v>2434</v>
      </c>
      <c r="C864" t="s">
        <v>67</v>
      </c>
      <c r="D864" t="s">
        <v>1755</v>
      </c>
      <c r="E864" t="s">
        <v>1756</v>
      </c>
      <c r="F864" t="s">
        <v>1755</v>
      </c>
      <c r="G864" t="s">
        <v>1757</v>
      </c>
      <c r="H864" t="s">
        <v>339</v>
      </c>
      <c r="I864">
        <v>1</v>
      </c>
      <c r="J864">
        <v>0</v>
      </c>
      <c r="K864">
        <v>0</v>
      </c>
      <c r="L864">
        <v>7.5</v>
      </c>
      <c r="M864" t="s">
        <v>193</v>
      </c>
      <c r="Q864" t="s">
        <v>1794</v>
      </c>
      <c r="R864" t="s">
        <v>238</v>
      </c>
      <c r="Y864" t="s">
        <v>44</v>
      </c>
    </row>
    <row r="865" spans="1:25" x14ac:dyDescent="0.25">
      <c r="A865" t="s">
        <v>26</v>
      </c>
      <c r="B865" t="s">
        <v>1342</v>
      </c>
      <c r="C865" t="s">
        <v>67</v>
      </c>
      <c r="D865" t="s">
        <v>1755</v>
      </c>
      <c r="E865" t="s">
        <v>1756</v>
      </c>
      <c r="F865" t="s">
        <v>1755</v>
      </c>
      <c r="G865" t="s">
        <v>1757</v>
      </c>
      <c r="H865" t="s">
        <v>339</v>
      </c>
      <c r="I865">
        <v>2</v>
      </c>
      <c r="J865">
        <v>0</v>
      </c>
      <c r="K865">
        <v>0</v>
      </c>
      <c r="L865">
        <v>14.3</v>
      </c>
      <c r="M865" t="s">
        <v>1343</v>
      </c>
      <c r="P865">
        <v>11361</v>
      </c>
      <c r="Q865" t="s">
        <v>438</v>
      </c>
      <c r="R865" t="s">
        <v>439</v>
      </c>
      <c r="S865" t="s">
        <v>1344</v>
      </c>
      <c r="T865">
        <v>-1082</v>
      </c>
      <c r="U865" t="s">
        <v>1345</v>
      </c>
      <c r="V865" t="s">
        <v>1346</v>
      </c>
      <c r="W865">
        <v>2007</v>
      </c>
      <c r="X865" t="s">
        <v>43</v>
      </c>
      <c r="Y865" t="s">
        <v>44</v>
      </c>
    </row>
    <row r="866" spans="1:25" x14ac:dyDescent="0.25">
      <c r="A866" t="s">
        <v>49</v>
      </c>
      <c r="B866" t="s">
        <v>2435</v>
      </c>
      <c r="C866" t="s">
        <v>67</v>
      </c>
      <c r="D866" t="s">
        <v>2436</v>
      </c>
      <c r="E866" t="s">
        <v>2437</v>
      </c>
      <c r="F866" t="s">
        <v>2436</v>
      </c>
      <c r="G866" t="s">
        <v>2438</v>
      </c>
      <c r="H866" t="s">
        <v>1349</v>
      </c>
      <c r="I866">
        <v>1</v>
      </c>
      <c r="J866">
        <v>0</v>
      </c>
      <c r="K866">
        <v>0</v>
      </c>
      <c r="L866">
        <v>6.4</v>
      </c>
      <c r="M866" t="s">
        <v>207</v>
      </c>
      <c r="N866" t="s">
        <v>123</v>
      </c>
      <c r="O866" t="s">
        <v>124</v>
      </c>
      <c r="P866" t="s">
        <v>2439</v>
      </c>
      <c r="Q866" t="s">
        <v>37</v>
      </c>
      <c r="R866" t="s">
        <v>38</v>
      </c>
      <c r="Y866" t="s">
        <v>44</v>
      </c>
    </row>
    <row r="867" spans="1:25" x14ac:dyDescent="0.25">
      <c r="A867" t="s">
        <v>49</v>
      </c>
      <c r="B867" t="s">
        <v>2440</v>
      </c>
      <c r="C867" t="s">
        <v>67</v>
      </c>
      <c r="D867" t="s">
        <v>2436</v>
      </c>
      <c r="E867" t="s">
        <v>2437</v>
      </c>
      <c r="F867" t="s">
        <v>2436</v>
      </c>
      <c r="G867" t="s">
        <v>2438</v>
      </c>
      <c r="H867" t="s">
        <v>1349</v>
      </c>
      <c r="I867">
        <v>1</v>
      </c>
      <c r="J867">
        <v>0</v>
      </c>
      <c r="K867">
        <v>0</v>
      </c>
      <c r="L867">
        <v>11.8</v>
      </c>
      <c r="M867" t="s">
        <v>643</v>
      </c>
      <c r="N867" t="s">
        <v>182</v>
      </c>
      <c r="O867" t="s">
        <v>183</v>
      </c>
      <c r="P867" t="s">
        <v>2441</v>
      </c>
      <c r="Q867" t="s">
        <v>37</v>
      </c>
      <c r="R867" t="s">
        <v>38</v>
      </c>
      <c r="Y867" t="s">
        <v>44</v>
      </c>
    </row>
    <row r="868" spans="1:25" x14ac:dyDescent="0.25">
      <c r="A868" t="s">
        <v>49</v>
      </c>
      <c r="B868" t="s">
        <v>2442</v>
      </c>
      <c r="C868" t="s">
        <v>67</v>
      </c>
      <c r="D868" t="s">
        <v>2436</v>
      </c>
      <c r="E868" t="s">
        <v>2437</v>
      </c>
      <c r="F868" t="s">
        <v>2436</v>
      </c>
      <c r="G868" t="s">
        <v>2438</v>
      </c>
      <c r="H868" t="s">
        <v>1349</v>
      </c>
      <c r="I868">
        <v>1</v>
      </c>
      <c r="J868">
        <v>0</v>
      </c>
      <c r="K868">
        <v>0</v>
      </c>
      <c r="L868">
        <v>16</v>
      </c>
      <c r="M868" t="s">
        <v>193</v>
      </c>
      <c r="N868" t="s">
        <v>123</v>
      </c>
      <c r="O868" t="s">
        <v>124</v>
      </c>
      <c r="Q868" t="s">
        <v>37</v>
      </c>
      <c r="R868" t="s">
        <v>38</v>
      </c>
      <c r="Y868" t="s">
        <v>44</v>
      </c>
    </row>
    <row r="869" spans="1:25" x14ac:dyDescent="0.25">
      <c r="A869" t="s">
        <v>49</v>
      </c>
      <c r="B869" t="s">
        <v>2443</v>
      </c>
      <c r="C869" t="s">
        <v>67</v>
      </c>
      <c r="D869" t="s">
        <v>2436</v>
      </c>
      <c r="E869" t="s">
        <v>2437</v>
      </c>
      <c r="F869" t="s">
        <v>2436</v>
      </c>
      <c r="G869" t="s">
        <v>2438</v>
      </c>
      <c r="H869" t="s">
        <v>1349</v>
      </c>
      <c r="I869">
        <v>1</v>
      </c>
      <c r="J869">
        <v>0</v>
      </c>
      <c r="K869">
        <v>0</v>
      </c>
      <c r="L869">
        <v>13.2</v>
      </c>
      <c r="M869" t="s">
        <v>345</v>
      </c>
      <c r="O869" t="s">
        <v>1279</v>
      </c>
      <c r="P869" t="s">
        <v>346</v>
      </c>
      <c r="Q869" t="s">
        <v>37</v>
      </c>
      <c r="R869" t="s">
        <v>38</v>
      </c>
      <c r="U869" t="s">
        <v>347</v>
      </c>
      <c r="V869" t="s">
        <v>348</v>
      </c>
      <c r="Y869" t="s">
        <v>44</v>
      </c>
    </row>
    <row r="870" spans="1:25" x14ac:dyDescent="0.25">
      <c r="A870" t="s">
        <v>49</v>
      </c>
      <c r="B870" t="s">
        <v>2444</v>
      </c>
      <c r="C870" t="s">
        <v>67</v>
      </c>
      <c r="D870" t="s">
        <v>2436</v>
      </c>
      <c r="E870" t="s">
        <v>2437</v>
      </c>
      <c r="F870" t="s">
        <v>2436</v>
      </c>
      <c r="G870" t="s">
        <v>2438</v>
      </c>
      <c r="H870" t="s">
        <v>1349</v>
      </c>
      <c r="I870">
        <v>1</v>
      </c>
      <c r="J870">
        <v>0</v>
      </c>
      <c r="K870">
        <v>0</v>
      </c>
      <c r="L870">
        <v>8</v>
      </c>
      <c r="M870" t="s">
        <v>345</v>
      </c>
      <c r="O870" t="s">
        <v>1279</v>
      </c>
      <c r="P870" t="s">
        <v>346</v>
      </c>
      <c r="Q870" t="s">
        <v>37</v>
      </c>
      <c r="R870" t="s">
        <v>38</v>
      </c>
      <c r="U870" t="s">
        <v>347</v>
      </c>
      <c r="V870" t="s">
        <v>348</v>
      </c>
      <c r="Y870" t="s">
        <v>44</v>
      </c>
    </row>
    <row r="871" spans="1:25" x14ac:dyDescent="0.25">
      <c r="A871" t="s">
        <v>49</v>
      </c>
      <c r="B871" t="s">
        <v>2445</v>
      </c>
      <c r="C871" t="s">
        <v>67</v>
      </c>
      <c r="D871" t="s">
        <v>2436</v>
      </c>
      <c r="E871" t="s">
        <v>2437</v>
      </c>
      <c r="F871" t="s">
        <v>2436</v>
      </c>
      <c r="G871" t="s">
        <v>2438</v>
      </c>
      <c r="H871" t="s">
        <v>1349</v>
      </c>
      <c r="I871">
        <v>2</v>
      </c>
      <c r="J871">
        <v>0</v>
      </c>
      <c r="K871">
        <v>0</v>
      </c>
      <c r="L871">
        <v>7.8</v>
      </c>
      <c r="M871" t="s">
        <v>1496</v>
      </c>
      <c r="N871" t="s">
        <v>386</v>
      </c>
      <c r="O871" t="s">
        <v>387</v>
      </c>
      <c r="P871" t="s">
        <v>2446</v>
      </c>
      <c r="Q871" t="s">
        <v>37</v>
      </c>
      <c r="R871" t="s">
        <v>38</v>
      </c>
      <c r="S871" t="s">
        <v>2447</v>
      </c>
      <c r="T871" t="s">
        <v>2448</v>
      </c>
      <c r="V871" t="s">
        <v>2449</v>
      </c>
      <c r="Y871" t="s">
        <v>44</v>
      </c>
    </row>
    <row r="872" spans="1:25" x14ac:dyDescent="0.25">
      <c r="A872" t="s">
        <v>49</v>
      </c>
      <c r="B872" t="s">
        <v>2450</v>
      </c>
      <c r="C872" t="s">
        <v>67</v>
      </c>
      <c r="D872" t="s">
        <v>2436</v>
      </c>
      <c r="E872" t="s">
        <v>2437</v>
      </c>
      <c r="F872" t="s">
        <v>2436</v>
      </c>
      <c r="G872" t="s">
        <v>2438</v>
      </c>
      <c r="H872" t="s">
        <v>1349</v>
      </c>
      <c r="I872">
        <v>1</v>
      </c>
      <c r="J872">
        <v>0</v>
      </c>
      <c r="K872">
        <v>0</v>
      </c>
      <c r="L872">
        <v>5.8</v>
      </c>
      <c r="M872" t="s">
        <v>1296</v>
      </c>
      <c r="N872" t="s">
        <v>80</v>
      </c>
      <c r="O872" t="s">
        <v>413</v>
      </c>
      <c r="P872">
        <v>98105</v>
      </c>
      <c r="Q872" t="s">
        <v>37</v>
      </c>
      <c r="R872" t="s">
        <v>38</v>
      </c>
      <c r="Y872" t="s">
        <v>44</v>
      </c>
    </row>
    <row r="873" spans="1:25" x14ac:dyDescent="0.25">
      <c r="A873" t="s">
        <v>49</v>
      </c>
      <c r="B873" t="s">
        <v>2451</v>
      </c>
      <c r="C873" t="s">
        <v>67</v>
      </c>
      <c r="D873" t="s">
        <v>2436</v>
      </c>
      <c r="E873" t="s">
        <v>2437</v>
      </c>
      <c r="F873" t="s">
        <v>2436</v>
      </c>
      <c r="G873" t="s">
        <v>2438</v>
      </c>
      <c r="H873" t="s">
        <v>1349</v>
      </c>
      <c r="I873">
        <v>1</v>
      </c>
      <c r="J873">
        <v>0</v>
      </c>
      <c r="K873">
        <v>0</v>
      </c>
      <c r="L873">
        <v>17.3</v>
      </c>
      <c r="M873" t="s">
        <v>193</v>
      </c>
      <c r="Q873" t="s">
        <v>37</v>
      </c>
      <c r="R873" t="s">
        <v>38</v>
      </c>
      <c r="Y873" t="s">
        <v>44</v>
      </c>
    </row>
    <row r="874" spans="1:25" x14ac:dyDescent="0.25">
      <c r="A874" t="s">
        <v>26</v>
      </c>
      <c r="B874" t="s">
        <v>2452</v>
      </c>
      <c r="C874" t="s">
        <v>67</v>
      </c>
      <c r="D874" t="s">
        <v>2436</v>
      </c>
      <c r="E874" t="s">
        <v>2437</v>
      </c>
      <c r="F874" t="s">
        <v>2436</v>
      </c>
      <c r="G874" t="s">
        <v>2438</v>
      </c>
      <c r="H874" t="s">
        <v>1349</v>
      </c>
      <c r="I874">
        <v>3</v>
      </c>
      <c r="J874">
        <v>0</v>
      </c>
      <c r="K874">
        <v>0</v>
      </c>
      <c r="L874">
        <v>10.8</v>
      </c>
      <c r="M874" t="s">
        <v>2453</v>
      </c>
      <c r="P874" t="s">
        <v>2454</v>
      </c>
      <c r="Q874" t="s">
        <v>2455</v>
      </c>
      <c r="R874" t="s">
        <v>358</v>
      </c>
      <c r="S874" t="s">
        <v>2456</v>
      </c>
      <c r="T874" t="s">
        <v>2457</v>
      </c>
      <c r="U874" t="s">
        <v>2458</v>
      </c>
      <c r="V874" t="s">
        <v>2459</v>
      </c>
      <c r="W874">
        <v>2004</v>
      </c>
      <c r="X874" t="s">
        <v>1576</v>
      </c>
      <c r="Y874" t="s">
        <v>44</v>
      </c>
    </row>
    <row r="875" spans="1:25" x14ac:dyDescent="0.25">
      <c r="A875" t="s">
        <v>49</v>
      </c>
      <c r="B875" t="s">
        <v>2460</v>
      </c>
      <c r="C875" t="s">
        <v>67</v>
      </c>
      <c r="D875" t="s">
        <v>2436</v>
      </c>
      <c r="E875" t="s">
        <v>2437</v>
      </c>
      <c r="F875" t="s">
        <v>2436</v>
      </c>
      <c r="G875" t="s">
        <v>2438</v>
      </c>
      <c r="H875" t="s">
        <v>1349</v>
      </c>
      <c r="I875">
        <v>1</v>
      </c>
      <c r="J875">
        <v>0</v>
      </c>
      <c r="K875">
        <v>0</v>
      </c>
      <c r="L875">
        <v>11.8</v>
      </c>
      <c r="M875" t="s">
        <v>340</v>
      </c>
      <c r="O875" t="s">
        <v>2461</v>
      </c>
      <c r="P875" t="s">
        <v>2462</v>
      </c>
      <c r="Q875" t="s">
        <v>37</v>
      </c>
      <c r="R875" t="s">
        <v>38</v>
      </c>
      <c r="Y875" t="s">
        <v>44</v>
      </c>
    </row>
    <row r="876" spans="1:25" x14ac:dyDescent="0.25">
      <c r="A876" t="s">
        <v>26</v>
      </c>
      <c r="B876" t="s">
        <v>1766</v>
      </c>
      <c r="C876" t="s">
        <v>67</v>
      </c>
      <c r="D876" t="s">
        <v>2436</v>
      </c>
      <c r="E876" t="s">
        <v>2437</v>
      </c>
      <c r="F876" t="s">
        <v>2436</v>
      </c>
      <c r="G876" t="s">
        <v>2438</v>
      </c>
      <c r="H876" t="s">
        <v>1349</v>
      </c>
      <c r="I876">
        <v>1</v>
      </c>
      <c r="J876">
        <v>0</v>
      </c>
      <c r="K876">
        <v>0</v>
      </c>
      <c r="L876">
        <v>10.8</v>
      </c>
      <c r="M876" t="s">
        <v>1767</v>
      </c>
      <c r="Q876" t="s">
        <v>1768</v>
      </c>
      <c r="R876" t="s">
        <v>358</v>
      </c>
      <c r="S876">
        <v>-4373802</v>
      </c>
      <c r="T876">
        <v>-4373054</v>
      </c>
      <c r="U876" t="s">
        <v>1769</v>
      </c>
      <c r="V876" t="s">
        <v>1770</v>
      </c>
      <c r="X876" t="s">
        <v>443</v>
      </c>
      <c r="Y876" t="s">
        <v>44</v>
      </c>
    </row>
    <row r="877" spans="1:25" x14ac:dyDescent="0.25">
      <c r="A877" t="s">
        <v>49</v>
      </c>
      <c r="B877" t="s">
        <v>1771</v>
      </c>
      <c r="C877" t="s">
        <v>67</v>
      </c>
      <c r="D877" t="s">
        <v>2436</v>
      </c>
      <c r="E877" t="s">
        <v>2437</v>
      </c>
      <c r="F877" t="s">
        <v>2436</v>
      </c>
      <c r="G877" t="s">
        <v>2438</v>
      </c>
      <c r="H877" t="s">
        <v>1349</v>
      </c>
      <c r="I877">
        <v>2</v>
      </c>
      <c r="J877">
        <v>0</v>
      </c>
      <c r="K877">
        <v>0</v>
      </c>
      <c r="L877">
        <v>7.3</v>
      </c>
      <c r="M877" t="s">
        <v>1772</v>
      </c>
      <c r="N877" t="s">
        <v>805</v>
      </c>
      <c r="O877" t="s">
        <v>806</v>
      </c>
      <c r="P877" t="s">
        <v>1773</v>
      </c>
      <c r="Q877" t="s">
        <v>37</v>
      </c>
      <c r="R877" t="s">
        <v>38</v>
      </c>
      <c r="S877" t="s">
        <v>1774</v>
      </c>
      <c r="V877" t="s">
        <v>1775</v>
      </c>
      <c r="Y877" t="s">
        <v>44</v>
      </c>
    </row>
    <row r="878" spans="1:25" x14ac:dyDescent="0.25">
      <c r="A878" t="s">
        <v>49</v>
      </c>
      <c r="B878" t="s">
        <v>2463</v>
      </c>
      <c r="C878" t="s">
        <v>67</v>
      </c>
      <c r="D878" t="s">
        <v>2436</v>
      </c>
      <c r="E878" t="s">
        <v>2437</v>
      </c>
      <c r="F878" t="s">
        <v>2436</v>
      </c>
      <c r="G878" t="s">
        <v>2438</v>
      </c>
      <c r="H878" t="s">
        <v>1349</v>
      </c>
      <c r="I878">
        <v>3</v>
      </c>
      <c r="J878">
        <v>0</v>
      </c>
      <c r="K878">
        <v>0</v>
      </c>
      <c r="L878">
        <v>5.8</v>
      </c>
      <c r="M878" t="s">
        <v>1772</v>
      </c>
      <c r="N878" t="s">
        <v>805</v>
      </c>
      <c r="O878" t="s">
        <v>806</v>
      </c>
      <c r="P878">
        <v>60084</v>
      </c>
      <c r="Q878" t="s">
        <v>37</v>
      </c>
      <c r="R878" t="s">
        <v>38</v>
      </c>
      <c r="Y878" t="s">
        <v>44</v>
      </c>
    </row>
    <row r="879" spans="1:25" x14ac:dyDescent="0.25">
      <c r="A879" t="s">
        <v>49</v>
      </c>
      <c r="B879" t="s">
        <v>2464</v>
      </c>
      <c r="C879" t="s">
        <v>67</v>
      </c>
      <c r="D879" t="s">
        <v>2436</v>
      </c>
      <c r="E879" t="s">
        <v>2437</v>
      </c>
      <c r="F879" t="s">
        <v>2436</v>
      </c>
      <c r="G879" t="s">
        <v>2438</v>
      </c>
      <c r="H879" t="s">
        <v>1349</v>
      </c>
      <c r="I879">
        <v>1</v>
      </c>
      <c r="J879">
        <v>0</v>
      </c>
      <c r="K879">
        <v>0</v>
      </c>
      <c r="L879">
        <v>2.2000000000000002</v>
      </c>
      <c r="M879" t="s">
        <v>1434</v>
      </c>
      <c r="N879" t="s">
        <v>123</v>
      </c>
      <c r="O879" t="s">
        <v>124</v>
      </c>
      <c r="P879" t="s">
        <v>2465</v>
      </c>
      <c r="Q879" t="s">
        <v>37</v>
      </c>
      <c r="R879" t="s">
        <v>38</v>
      </c>
      <c r="V879" t="s">
        <v>2466</v>
      </c>
      <c r="Y879" t="s">
        <v>44</v>
      </c>
    </row>
    <row r="880" spans="1:25" x14ac:dyDescent="0.25">
      <c r="A880" t="s">
        <v>49</v>
      </c>
      <c r="B880" t="s">
        <v>2467</v>
      </c>
      <c r="C880" t="s">
        <v>67</v>
      </c>
      <c r="D880" t="s">
        <v>2436</v>
      </c>
      <c r="E880" t="s">
        <v>2437</v>
      </c>
      <c r="F880" t="s">
        <v>2436</v>
      </c>
      <c r="G880" t="s">
        <v>2438</v>
      </c>
      <c r="H880" t="s">
        <v>1349</v>
      </c>
      <c r="I880">
        <v>1</v>
      </c>
      <c r="J880">
        <v>0</v>
      </c>
      <c r="K880">
        <v>0</v>
      </c>
      <c r="L880">
        <v>13.4</v>
      </c>
      <c r="M880" t="s">
        <v>610</v>
      </c>
      <c r="N880" t="s">
        <v>351</v>
      </c>
      <c r="O880" t="s">
        <v>352</v>
      </c>
      <c r="P880">
        <v>19106</v>
      </c>
      <c r="Q880" t="s">
        <v>37</v>
      </c>
      <c r="R880" t="s">
        <v>38</v>
      </c>
      <c r="S880" t="s">
        <v>2468</v>
      </c>
      <c r="V880" t="s">
        <v>2469</v>
      </c>
      <c r="Y880" t="s">
        <v>44</v>
      </c>
    </row>
    <row r="881" spans="1:25" x14ac:dyDescent="0.25">
      <c r="A881" t="s">
        <v>49</v>
      </c>
      <c r="B881" t="s">
        <v>2470</v>
      </c>
      <c r="C881" t="s">
        <v>67</v>
      </c>
      <c r="D881" t="s">
        <v>2436</v>
      </c>
      <c r="E881" t="s">
        <v>2437</v>
      </c>
      <c r="F881" t="s">
        <v>2436</v>
      </c>
      <c r="G881" t="s">
        <v>2438</v>
      </c>
      <c r="H881" t="s">
        <v>1349</v>
      </c>
      <c r="I881">
        <v>1</v>
      </c>
      <c r="J881">
        <v>0</v>
      </c>
      <c r="K881">
        <v>0</v>
      </c>
      <c r="L881">
        <v>14.2</v>
      </c>
      <c r="M881" t="s">
        <v>2471</v>
      </c>
      <c r="O881" t="s">
        <v>2472</v>
      </c>
      <c r="P881" t="s">
        <v>2473</v>
      </c>
      <c r="Q881" t="s">
        <v>37</v>
      </c>
      <c r="R881" t="s">
        <v>38</v>
      </c>
      <c r="Y881" t="s">
        <v>44</v>
      </c>
    </row>
    <row r="882" spans="1:25" x14ac:dyDescent="0.25">
      <c r="A882" t="s">
        <v>49</v>
      </c>
      <c r="B882" t="s">
        <v>2474</v>
      </c>
      <c r="C882" t="s">
        <v>67</v>
      </c>
      <c r="D882" t="s">
        <v>2436</v>
      </c>
      <c r="E882" t="s">
        <v>2437</v>
      </c>
      <c r="F882" t="s">
        <v>2436</v>
      </c>
      <c r="G882" t="s">
        <v>2438</v>
      </c>
      <c r="H882" t="s">
        <v>1349</v>
      </c>
      <c r="I882">
        <v>1</v>
      </c>
      <c r="J882">
        <v>0</v>
      </c>
      <c r="K882">
        <v>0</v>
      </c>
      <c r="L882">
        <v>10.7</v>
      </c>
      <c r="M882" t="s">
        <v>1446</v>
      </c>
      <c r="N882" t="s">
        <v>35</v>
      </c>
      <c r="O882" t="s">
        <v>36</v>
      </c>
      <c r="P882" t="s">
        <v>2475</v>
      </c>
      <c r="Q882" t="s">
        <v>37</v>
      </c>
      <c r="R882" t="s">
        <v>38</v>
      </c>
      <c r="Y882" t="s">
        <v>44</v>
      </c>
    </row>
    <row r="883" spans="1:25" x14ac:dyDescent="0.25">
      <c r="A883" t="s">
        <v>49</v>
      </c>
      <c r="B883" t="s">
        <v>2476</v>
      </c>
      <c r="C883" t="s">
        <v>67</v>
      </c>
      <c r="D883" t="s">
        <v>2436</v>
      </c>
      <c r="E883" t="s">
        <v>2437</v>
      </c>
      <c r="F883" t="s">
        <v>2436</v>
      </c>
      <c r="G883" t="s">
        <v>2438</v>
      </c>
      <c r="H883" t="s">
        <v>1349</v>
      </c>
      <c r="I883">
        <v>1</v>
      </c>
      <c r="J883">
        <v>0</v>
      </c>
      <c r="K883">
        <v>0</v>
      </c>
      <c r="L883">
        <v>15.1</v>
      </c>
      <c r="M883" t="s">
        <v>2477</v>
      </c>
      <c r="Q883" t="s">
        <v>816</v>
      </c>
      <c r="R883" t="s">
        <v>238</v>
      </c>
      <c r="Y883" t="s">
        <v>44</v>
      </c>
    </row>
    <row r="884" spans="1:25" x14ac:dyDescent="0.25">
      <c r="A884" t="s">
        <v>49</v>
      </c>
      <c r="B884" t="s">
        <v>2478</v>
      </c>
      <c r="C884" t="s">
        <v>67</v>
      </c>
      <c r="D884" t="s">
        <v>2436</v>
      </c>
      <c r="E884" t="s">
        <v>2437</v>
      </c>
      <c r="F884" t="s">
        <v>2436</v>
      </c>
      <c r="G884" t="s">
        <v>2438</v>
      </c>
      <c r="H884" t="s">
        <v>1349</v>
      </c>
      <c r="I884">
        <v>1</v>
      </c>
      <c r="J884">
        <v>0</v>
      </c>
      <c r="K884">
        <v>0</v>
      </c>
      <c r="L884">
        <v>14.7</v>
      </c>
      <c r="M884" t="s">
        <v>2479</v>
      </c>
      <c r="Q884" t="s">
        <v>2480</v>
      </c>
      <c r="R884" t="s">
        <v>439</v>
      </c>
      <c r="Y884" t="s">
        <v>44</v>
      </c>
    </row>
    <row r="885" spans="1:25" x14ac:dyDescent="0.25">
      <c r="A885" t="s">
        <v>49</v>
      </c>
      <c r="B885" t="s">
        <v>2481</v>
      </c>
      <c r="C885" t="s">
        <v>67</v>
      </c>
      <c r="D885" t="s">
        <v>2436</v>
      </c>
      <c r="E885" t="s">
        <v>2437</v>
      </c>
      <c r="F885" t="s">
        <v>2436</v>
      </c>
      <c r="G885" t="s">
        <v>2438</v>
      </c>
      <c r="H885" t="s">
        <v>1349</v>
      </c>
      <c r="I885">
        <v>1</v>
      </c>
      <c r="J885">
        <v>0</v>
      </c>
      <c r="K885">
        <v>0</v>
      </c>
      <c r="L885">
        <v>17.399999999999999</v>
      </c>
      <c r="M885" t="s">
        <v>1446</v>
      </c>
      <c r="N885" t="s">
        <v>35</v>
      </c>
      <c r="O885" t="s">
        <v>36</v>
      </c>
      <c r="P885">
        <v>33401</v>
      </c>
      <c r="Q885" t="s">
        <v>37</v>
      </c>
      <c r="R885" t="s">
        <v>38</v>
      </c>
      <c r="Y885" t="s">
        <v>44</v>
      </c>
    </row>
    <row r="886" spans="1:25" x14ac:dyDescent="0.25">
      <c r="A886" t="s">
        <v>49</v>
      </c>
      <c r="B886" t="s">
        <v>2482</v>
      </c>
      <c r="C886" t="s">
        <v>67</v>
      </c>
      <c r="D886" t="s">
        <v>2436</v>
      </c>
      <c r="E886" t="s">
        <v>2437</v>
      </c>
      <c r="F886" t="s">
        <v>2436</v>
      </c>
      <c r="G886" t="s">
        <v>2438</v>
      </c>
      <c r="H886" t="s">
        <v>1349</v>
      </c>
      <c r="I886">
        <v>2</v>
      </c>
      <c r="J886">
        <v>0</v>
      </c>
      <c r="K886">
        <v>0</v>
      </c>
      <c r="L886">
        <v>18.100000000000001</v>
      </c>
      <c r="M886" t="s">
        <v>197</v>
      </c>
      <c r="N886" t="s">
        <v>197</v>
      </c>
      <c r="O886" t="s">
        <v>198</v>
      </c>
      <c r="P886">
        <v>10022</v>
      </c>
      <c r="Q886" t="s">
        <v>37</v>
      </c>
      <c r="R886" t="s">
        <v>38</v>
      </c>
      <c r="S886" t="s">
        <v>2483</v>
      </c>
      <c r="T886" t="s">
        <v>2484</v>
      </c>
      <c r="Y886" t="s">
        <v>44</v>
      </c>
    </row>
    <row r="887" spans="1:25" x14ac:dyDescent="0.25">
      <c r="A887" t="s">
        <v>49</v>
      </c>
      <c r="B887" t="s">
        <v>2485</v>
      </c>
      <c r="C887" t="s">
        <v>67</v>
      </c>
      <c r="D887" t="s">
        <v>2436</v>
      </c>
      <c r="E887" t="s">
        <v>2437</v>
      </c>
      <c r="F887" t="s">
        <v>2436</v>
      </c>
      <c r="G887" t="s">
        <v>2438</v>
      </c>
      <c r="H887" t="s">
        <v>1349</v>
      </c>
      <c r="I887">
        <v>1</v>
      </c>
      <c r="J887">
        <v>0</v>
      </c>
      <c r="K887">
        <v>0</v>
      </c>
      <c r="L887">
        <v>7</v>
      </c>
      <c r="M887" t="s">
        <v>1301</v>
      </c>
      <c r="N887" t="s">
        <v>189</v>
      </c>
      <c r="O887" t="s">
        <v>190</v>
      </c>
      <c r="P887">
        <v>84102</v>
      </c>
      <c r="Q887" t="s">
        <v>37</v>
      </c>
      <c r="R887" t="s">
        <v>38</v>
      </c>
      <c r="S887" t="s">
        <v>2486</v>
      </c>
      <c r="V887" t="s">
        <v>2487</v>
      </c>
      <c r="Y887" t="s">
        <v>44</v>
      </c>
    </row>
    <row r="888" spans="1:25" x14ac:dyDescent="0.25">
      <c r="A888" t="s">
        <v>49</v>
      </c>
      <c r="B888" t="s">
        <v>2488</v>
      </c>
      <c r="C888" t="s">
        <v>67</v>
      </c>
      <c r="D888" t="s">
        <v>2436</v>
      </c>
      <c r="E888" t="s">
        <v>2437</v>
      </c>
      <c r="F888" t="s">
        <v>2436</v>
      </c>
      <c r="G888" t="s">
        <v>2438</v>
      </c>
      <c r="H888" t="s">
        <v>1349</v>
      </c>
      <c r="I888">
        <v>1</v>
      </c>
      <c r="J888">
        <v>0</v>
      </c>
      <c r="K888">
        <v>0</v>
      </c>
      <c r="L888">
        <v>18.5</v>
      </c>
      <c r="M888" t="s">
        <v>2292</v>
      </c>
      <c r="N888" t="s">
        <v>2034</v>
      </c>
      <c r="O888" t="s">
        <v>2035</v>
      </c>
      <c r="P888" t="s">
        <v>2489</v>
      </c>
      <c r="Q888" t="s">
        <v>37</v>
      </c>
      <c r="R888" t="s">
        <v>38</v>
      </c>
      <c r="Y888" t="s">
        <v>44</v>
      </c>
    </row>
    <row r="889" spans="1:25" x14ac:dyDescent="0.25">
      <c r="A889" t="s">
        <v>49</v>
      </c>
      <c r="B889" t="s">
        <v>2490</v>
      </c>
      <c r="C889" t="s">
        <v>67</v>
      </c>
      <c r="D889" t="s">
        <v>2436</v>
      </c>
      <c r="E889" t="s">
        <v>2437</v>
      </c>
      <c r="F889" t="s">
        <v>2436</v>
      </c>
      <c r="G889" t="s">
        <v>2438</v>
      </c>
      <c r="H889" t="s">
        <v>1349</v>
      </c>
      <c r="I889">
        <v>1</v>
      </c>
      <c r="J889">
        <v>0</v>
      </c>
      <c r="K889">
        <v>0</v>
      </c>
      <c r="L889">
        <v>9.6</v>
      </c>
      <c r="M889" t="s">
        <v>463</v>
      </c>
      <c r="N889" t="s">
        <v>123</v>
      </c>
      <c r="O889" t="s">
        <v>124</v>
      </c>
      <c r="P889">
        <v>926121724</v>
      </c>
      <c r="Q889" t="s">
        <v>37</v>
      </c>
      <c r="R889" t="s">
        <v>38</v>
      </c>
      <c r="Y889" t="s">
        <v>44</v>
      </c>
    </row>
    <row r="890" spans="1:25" x14ac:dyDescent="0.25">
      <c r="A890" t="s">
        <v>49</v>
      </c>
      <c r="B890" t="s">
        <v>1800</v>
      </c>
      <c r="C890" t="s">
        <v>67</v>
      </c>
      <c r="D890" t="s">
        <v>2436</v>
      </c>
      <c r="E890" t="s">
        <v>2437</v>
      </c>
      <c r="F890" t="s">
        <v>2436</v>
      </c>
      <c r="G890" t="s">
        <v>2438</v>
      </c>
      <c r="H890" t="s">
        <v>1349</v>
      </c>
      <c r="I890">
        <v>1</v>
      </c>
      <c r="J890">
        <v>0</v>
      </c>
      <c r="K890">
        <v>0</v>
      </c>
      <c r="L890">
        <v>12.2</v>
      </c>
      <c r="M890" t="s">
        <v>1801</v>
      </c>
      <c r="N890" t="s">
        <v>73</v>
      </c>
      <c r="O890" t="s">
        <v>74</v>
      </c>
      <c r="P890">
        <v>23250</v>
      </c>
      <c r="Q890" t="s">
        <v>37</v>
      </c>
      <c r="R890" t="s">
        <v>38</v>
      </c>
      <c r="Y890" t="s">
        <v>44</v>
      </c>
    </row>
    <row r="891" spans="1:25" x14ac:dyDescent="0.25">
      <c r="A891" t="s">
        <v>49</v>
      </c>
      <c r="B891" t="s">
        <v>2491</v>
      </c>
      <c r="C891" t="s">
        <v>67</v>
      </c>
      <c r="D891" t="s">
        <v>2436</v>
      </c>
      <c r="E891" t="s">
        <v>2437</v>
      </c>
      <c r="F891" t="s">
        <v>2436</v>
      </c>
      <c r="G891" t="s">
        <v>2438</v>
      </c>
      <c r="H891" t="s">
        <v>1349</v>
      </c>
      <c r="I891">
        <v>1</v>
      </c>
      <c r="J891">
        <v>0</v>
      </c>
      <c r="K891">
        <v>0</v>
      </c>
      <c r="L891">
        <v>9.1999999999999993</v>
      </c>
      <c r="M891" t="s">
        <v>197</v>
      </c>
      <c r="N891" t="s">
        <v>197</v>
      </c>
      <c r="O891" t="s">
        <v>198</v>
      </c>
      <c r="P891" t="s">
        <v>2492</v>
      </c>
      <c r="Q891" t="s">
        <v>37</v>
      </c>
      <c r="R891" t="s">
        <v>38</v>
      </c>
      <c r="S891" t="s">
        <v>2493</v>
      </c>
      <c r="T891" t="s">
        <v>2494</v>
      </c>
      <c r="V891" t="s">
        <v>2495</v>
      </c>
      <c r="Y891" t="s">
        <v>44</v>
      </c>
    </row>
    <row r="892" spans="1:25" x14ac:dyDescent="0.25">
      <c r="A892" t="s">
        <v>49</v>
      </c>
      <c r="B892" t="s">
        <v>2496</v>
      </c>
      <c r="C892" t="s">
        <v>67</v>
      </c>
      <c r="D892" t="s">
        <v>2436</v>
      </c>
      <c r="E892" t="s">
        <v>2437</v>
      </c>
      <c r="F892" t="s">
        <v>2436</v>
      </c>
      <c r="G892" t="s">
        <v>2438</v>
      </c>
      <c r="H892" t="s">
        <v>1349</v>
      </c>
      <c r="I892">
        <v>1</v>
      </c>
      <c r="J892">
        <v>0</v>
      </c>
      <c r="K892">
        <v>0</v>
      </c>
      <c r="L892">
        <v>13.8</v>
      </c>
      <c r="M892" t="s">
        <v>472</v>
      </c>
      <c r="N892" t="s">
        <v>123</v>
      </c>
      <c r="O892" t="s">
        <v>124</v>
      </c>
      <c r="P892" t="s">
        <v>2497</v>
      </c>
      <c r="Q892" t="s">
        <v>37</v>
      </c>
      <c r="R892" t="s">
        <v>38</v>
      </c>
      <c r="S892" t="s">
        <v>2498</v>
      </c>
      <c r="Y892" t="s">
        <v>44</v>
      </c>
    </row>
    <row r="893" spans="1:25" x14ac:dyDescent="0.25">
      <c r="A893" t="s">
        <v>49</v>
      </c>
      <c r="B893" t="s">
        <v>2499</v>
      </c>
      <c r="C893" t="s">
        <v>67</v>
      </c>
      <c r="D893" t="s">
        <v>2436</v>
      </c>
      <c r="E893" t="s">
        <v>2437</v>
      </c>
      <c r="F893" t="s">
        <v>2436</v>
      </c>
      <c r="G893" t="s">
        <v>2438</v>
      </c>
      <c r="H893" t="s">
        <v>1349</v>
      </c>
      <c r="I893">
        <v>2</v>
      </c>
      <c r="J893">
        <v>0</v>
      </c>
      <c r="K893">
        <v>0</v>
      </c>
      <c r="L893">
        <v>8</v>
      </c>
      <c r="M893" t="s">
        <v>2500</v>
      </c>
      <c r="N893" t="s">
        <v>197</v>
      </c>
      <c r="O893" t="s">
        <v>198</v>
      </c>
      <c r="P893" t="s">
        <v>2501</v>
      </c>
      <c r="Q893" t="s">
        <v>37</v>
      </c>
      <c r="R893" t="s">
        <v>38</v>
      </c>
      <c r="Y893" t="s">
        <v>44</v>
      </c>
    </row>
    <row r="894" spans="1:25" x14ac:dyDescent="0.25">
      <c r="A894" t="s">
        <v>49</v>
      </c>
      <c r="B894" t="s">
        <v>2502</v>
      </c>
      <c r="C894" t="s">
        <v>67</v>
      </c>
      <c r="D894" t="s">
        <v>2436</v>
      </c>
      <c r="E894" t="s">
        <v>2437</v>
      </c>
      <c r="F894" t="s">
        <v>2436</v>
      </c>
      <c r="G894" t="s">
        <v>2438</v>
      </c>
      <c r="H894" t="s">
        <v>1349</v>
      </c>
      <c r="I894">
        <v>1</v>
      </c>
      <c r="J894">
        <v>0</v>
      </c>
      <c r="K894">
        <v>0</v>
      </c>
      <c r="L894">
        <v>11.1</v>
      </c>
      <c r="M894" t="s">
        <v>2503</v>
      </c>
      <c r="N894" t="s">
        <v>123</v>
      </c>
      <c r="O894" t="s">
        <v>124</v>
      </c>
      <c r="P894" t="s">
        <v>2504</v>
      </c>
      <c r="Q894" t="s">
        <v>37</v>
      </c>
      <c r="R894" t="s">
        <v>38</v>
      </c>
      <c r="S894" t="s">
        <v>2505</v>
      </c>
      <c r="T894" t="s">
        <v>2506</v>
      </c>
      <c r="V894" t="s">
        <v>2507</v>
      </c>
      <c r="Y894" t="s">
        <v>44</v>
      </c>
    </row>
    <row r="895" spans="1:25" x14ac:dyDescent="0.25">
      <c r="A895" t="s">
        <v>49</v>
      </c>
      <c r="B895" t="s">
        <v>1807</v>
      </c>
      <c r="C895" t="s">
        <v>67</v>
      </c>
      <c r="D895" t="s">
        <v>2436</v>
      </c>
      <c r="E895" t="s">
        <v>2437</v>
      </c>
      <c r="F895" t="s">
        <v>2436</v>
      </c>
      <c r="G895" t="s">
        <v>2438</v>
      </c>
      <c r="H895" t="s">
        <v>1349</v>
      </c>
      <c r="I895">
        <v>1</v>
      </c>
      <c r="J895">
        <v>0</v>
      </c>
      <c r="K895">
        <v>0</v>
      </c>
      <c r="L895">
        <v>11</v>
      </c>
      <c r="M895" t="s">
        <v>1808</v>
      </c>
      <c r="O895" t="s">
        <v>1809</v>
      </c>
      <c r="P895">
        <v>12553</v>
      </c>
      <c r="Q895" t="s">
        <v>37</v>
      </c>
      <c r="R895" t="s">
        <v>38</v>
      </c>
      <c r="Y895" t="s">
        <v>44</v>
      </c>
    </row>
    <row r="896" spans="1:25" x14ac:dyDescent="0.25">
      <c r="A896" t="s">
        <v>49</v>
      </c>
      <c r="B896" t="s">
        <v>2508</v>
      </c>
      <c r="C896" t="s">
        <v>67</v>
      </c>
      <c r="D896" t="s">
        <v>2436</v>
      </c>
      <c r="E896" t="s">
        <v>2437</v>
      </c>
      <c r="F896" t="s">
        <v>2436</v>
      </c>
      <c r="G896" t="s">
        <v>2438</v>
      </c>
      <c r="H896" t="s">
        <v>1349</v>
      </c>
      <c r="I896">
        <v>1</v>
      </c>
      <c r="J896">
        <v>0</v>
      </c>
      <c r="K896">
        <v>0</v>
      </c>
      <c r="L896">
        <v>9.1999999999999993</v>
      </c>
      <c r="M896" t="s">
        <v>420</v>
      </c>
      <c r="N896" t="s">
        <v>123</v>
      </c>
      <c r="O896" t="s">
        <v>124</v>
      </c>
      <c r="P896">
        <v>93010</v>
      </c>
      <c r="Q896" t="s">
        <v>37</v>
      </c>
      <c r="R896" t="s">
        <v>38</v>
      </c>
      <c r="V896" t="s">
        <v>2509</v>
      </c>
      <c r="Y896" t="s">
        <v>44</v>
      </c>
    </row>
    <row r="897" spans="1:25" x14ac:dyDescent="0.25">
      <c r="A897" t="s">
        <v>49</v>
      </c>
      <c r="B897" t="s">
        <v>2510</v>
      </c>
      <c r="C897" t="s">
        <v>67</v>
      </c>
      <c r="D897" t="s">
        <v>2436</v>
      </c>
      <c r="E897" t="s">
        <v>2437</v>
      </c>
      <c r="F897" t="s">
        <v>2436</v>
      </c>
      <c r="G897" t="s">
        <v>2438</v>
      </c>
      <c r="H897" t="s">
        <v>1349</v>
      </c>
      <c r="I897">
        <v>2</v>
      </c>
      <c r="J897">
        <v>0</v>
      </c>
      <c r="K897">
        <v>0</v>
      </c>
      <c r="L897">
        <v>7.3</v>
      </c>
      <c r="M897" t="s">
        <v>2511</v>
      </c>
      <c r="N897" t="s">
        <v>115</v>
      </c>
      <c r="O897" t="s">
        <v>116</v>
      </c>
      <c r="P897">
        <v>49512</v>
      </c>
      <c r="Q897" t="s">
        <v>37</v>
      </c>
      <c r="R897" t="s">
        <v>38</v>
      </c>
      <c r="S897" t="s">
        <v>2512</v>
      </c>
      <c r="T897" t="s">
        <v>2513</v>
      </c>
      <c r="V897" t="s">
        <v>2514</v>
      </c>
      <c r="Y897" t="s">
        <v>44</v>
      </c>
    </row>
    <row r="898" spans="1:25" x14ac:dyDescent="0.25">
      <c r="A898" t="s">
        <v>49</v>
      </c>
      <c r="B898" t="s">
        <v>2515</v>
      </c>
      <c r="C898" t="s">
        <v>67</v>
      </c>
      <c r="D898" t="s">
        <v>2436</v>
      </c>
      <c r="E898" t="s">
        <v>2437</v>
      </c>
      <c r="F898" t="s">
        <v>2436</v>
      </c>
      <c r="G898" t="s">
        <v>2438</v>
      </c>
      <c r="H898" t="s">
        <v>1349</v>
      </c>
      <c r="I898">
        <v>1</v>
      </c>
      <c r="J898">
        <v>0</v>
      </c>
      <c r="K898">
        <v>0</v>
      </c>
      <c r="L898">
        <v>2.9</v>
      </c>
      <c r="M898" t="s">
        <v>2516</v>
      </c>
      <c r="N898" t="s">
        <v>128</v>
      </c>
      <c r="O898" t="s">
        <v>129</v>
      </c>
      <c r="P898">
        <v>77380</v>
      </c>
      <c r="Q898" t="s">
        <v>37</v>
      </c>
      <c r="R898" t="s">
        <v>38</v>
      </c>
      <c r="S898" t="s">
        <v>2517</v>
      </c>
      <c r="T898" t="s">
        <v>2518</v>
      </c>
      <c r="V898" t="s">
        <v>2519</v>
      </c>
      <c r="Y898" t="s">
        <v>44</v>
      </c>
    </row>
    <row r="899" spans="1:25" x14ac:dyDescent="0.25">
      <c r="A899" t="s">
        <v>49</v>
      </c>
      <c r="B899" t="s">
        <v>2520</v>
      </c>
      <c r="C899" t="s">
        <v>67</v>
      </c>
      <c r="D899" t="s">
        <v>2436</v>
      </c>
      <c r="E899" t="s">
        <v>2437</v>
      </c>
      <c r="F899" t="s">
        <v>2436</v>
      </c>
      <c r="G899" t="s">
        <v>2438</v>
      </c>
      <c r="H899" t="s">
        <v>1349</v>
      </c>
      <c r="I899">
        <v>1</v>
      </c>
      <c r="J899">
        <v>0</v>
      </c>
      <c r="K899">
        <v>0</v>
      </c>
      <c r="L899">
        <v>16.7</v>
      </c>
      <c r="M899" t="s">
        <v>472</v>
      </c>
      <c r="N899" t="s">
        <v>123</v>
      </c>
      <c r="O899" t="s">
        <v>124</v>
      </c>
      <c r="P899">
        <v>90077</v>
      </c>
      <c r="Q899" t="s">
        <v>37</v>
      </c>
      <c r="R899" t="s">
        <v>38</v>
      </c>
      <c r="Y899" t="s">
        <v>44</v>
      </c>
    </row>
    <row r="900" spans="1:25" x14ac:dyDescent="0.25">
      <c r="A900" t="s">
        <v>49</v>
      </c>
      <c r="B900" t="s">
        <v>2521</v>
      </c>
      <c r="C900" t="s">
        <v>67</v>
      </c>
      <c r="D900" t="s">
        <v>2436</v>
      </c>
      <c r="E900" t="s">
        <v>2437</v>
      </c>
      <c r="F900" t="s">
        <v>2436</v>
      </c>
      <c r="G900" t="s">
        <v>2438</v>
      </c>
      <c r="H900" t="s">
        <v>1349</v>
      </c>
      <c r="I900">
        <v>1</v>
      </c>
      <c r="J900">
        <v>0</v>
      </c>
      <c r="K900">
        <v>0</v>
      </c>
      <c r="L900">
        <v>9</v>
      </c>
      <c r="M900" t="s">
        <v>127</v>
      </c>
      <c r="N900" t="s">
        <v>128</v>
      </c>
      <c r="O900" t="s">
        <v>129</v>
      </c>
      <c r="P900">
        <v>77056</v>
      </c>
      <c r="Q900" t="s">
        <v>37</v>
      </c>
      <c r="R900" t="s">
        <v>38</v>
      </c>
      <c r="Y900" t="s">
        <v>44</v>
      </c>
    </row>
    <row r="901" spans="1:25" x14ac:dyDescent="0.25">
      <c r="A901" t="s">
        <v>49</v>
      </c>
      <c r="B901" t="s">
        <v>2522</v>
      </c>
      <c r="C901" t="s">
        <v>67</v>
      </c>
      <c r="D901" t="s">
        <v>2436</v>
      </c>
      <c r="E901" t="s">
        <v>2437</v>
      </c>
      <c r="F901" t="s">
        <v>2436</v>
      </c>
      <c r="G901" t="s">
        <v>2438</v>
      </c>
      <c r="H901" t="s">
        <v>1349</v>
      </c>
      <c r="I901">
        <v>1</v>
      </c>
      <c r="J901">
        <v>0</v>
      </c>
      <c r="K901">
        <v>0</v>
      </c>
      <c r="L901">
        <v>7.1</v>
      </c>
      <c r="M901" t="s">
        <v>193</v>
      </c>
      <c r="N901" t="s">
        <v>182</v>
      </c>
      <c r="O901" t="s">
        <v>183</v>
      </c>
      <c r="Q901" t="s">
        <v>37</v>
      </c>
      <c r="R901" t="s">
        <v>38</v>
      </c>
      <c r="Y901" t="s">
        <v>44</v>
      </c>
    </row>
    <row r="902" spans="1:25" x14ac:dyDescent="0.25">
      <c r="A902" t="s">
        <v>49</v>
      </c>
      <c r="B902" t="s">
        <v>2523</v>
      </c>
      <c r="C902" t="s">
        <v>67</v>
      </c>
      <c r="D902" t="s">
        <v>2436</v>
      </c>
      <c r="E902" t="s">
        <v>2437</v>
      </c>
      <c r="F902" t="s">
        <v>2436</v>
      </c>
      <c r="G902" t="s">
        <v>2438</v>
      </c>
      <c r="H902" t="s">
        <v>1349</v>
      </c>
      <c r="I902">
        <v>1</v>
      </c>
      <c r="J902">
        <v>0</v>
      </c>
      <c r="K902">
        <v>0</v>
      </c>
      <c r="L902">
        <v>9.4</v>
      </c>
      <c r="M902" t="s">
        <v>193</v>
      </c>
      <c r="Q902" t="s">
        <v>483</v>
      </c>
      <c r="R902" t="s">
        <v>358</v>
      </c>
      <c r="Y902" t="s">
        <v>44</v>
      </c>
    </row>
    <row r="903" spans="1:25" x14ac:dyDescent="0.25">
      <c r="A903" t="s">
        <v>49</v>
      </c>
      <c r="B903" t="s">
        <v>2524</v>
      </c>
      <c r="C903" t="s">
        <v>67</v>
      </c>
      <c r="D903" t="s">
        <v>2436</v>
      </c>
      <c r="E903" t="s">
        <v>2525</v>
      </c>
      <c r="F903" t="s">
        <v>2436</v>
      </c>
      <c r="G903" t="s">
        <v>2526</v>
      </c>
      <c r="H903" t="s">
        <v>1349</v>
      </c>
      <c r="I903">
        <v>1</v>
      </c>
      <c r="J903">
        <v>0</v>
      </c>
      <c r="K903">
        <v>0</v>
      </c>
      <c r="L903">
        <v>13.1</v>
      </c>
      <c r="M903" t="s">
        <v>197</v>
      </c>
      <c r="N903" t="s">
        <v>197</v>
      </c>
      <c r="O903" t="s">
        <v>198</v>
      </c>
      <c r="P903" t="s">
        <v>2527</v>
      </c>
      <c r="Q903" t="s">
        <v>37</v>
      </c>
      <c r="R903" t="s">
        <v>38</v>
      </c>
      <c r="Y903" t="s">
        <v>44</v>
      </c>
    </row>
    <row r="904" spans="1:25" x14ac:dyDescent="0.25">
      <c r="A904" t="s">
        <v>49</v>
      </c>
      <c r="B904" t="s">
        <v>1822</v>
      </c>
      <c r="C904" t="s">
        <v>67</v>
      </c>
      <c r="D904" t="s">
        <v>2436</v>
      </c>
      <c r="E904" t="s">
        <v>2437</v>
      </c>
      <c r="F904" t="s">
        <v>2436</v>
      </c>
      <c r="G904" t="s">
        <v>2438</v>
      </c>
      <c r="H904" t="s">
        <v>1349</v>
      </c>
      <c r="I904">
        <v>1</v>
      </c>
      <c r="J904">
        <v>0</v>
      </c>
      <c r="K904">
        <v>0</v>
      </c>
      <c r="L904">
        <v>5.5</v>
      </c>
      <c r="M904" t="s">
        <v>1823</v>
      </c>
      <c r="N904" t="s">
        <v>873</v>
      </c>
      <c r="O904" t="s">
        <v>874</v>
      </c>
      <c r="P904" t="s">
        <v>1824</v>
      </c>
      <c r="Q904" t="s">
        <v>37</v>
      </c>
      <c r="R904" t="s">
        <v>38</v>
      </c>
      <c r="S904" t="s">
        <v>1825</v>
      </c>
      <c r="T904" t="s">
        <v>1826</v>
      </c>
      <c r="V904" t="s">
        <v>1827</v>
      </c>
      <c r="Y904" t="s">
        <v>44</v>
      </c>
    </row>
    <row r="905" spans="1:25" x14ac:dyDescent="0.25">
      <c r="A905" t="s">
        <v>49</v>
      </c>
      <c r="B905" t="s">
        <v>2528</v>
      </c>
      <c r="C905" t="s">
        <v>67</v>
      </c>
      <c r="D905" t="s">
        <v>2436</v>
      </c>
      <c r="E905" t="s">
        <v>2437</v>
      </c>
      <c r="F905" t="s">
        <v>2436</v>
      </c>
      <c r="G905" t="s">
        <v>2438</v>
      </c>
      <c r="H905" t="s">
        <v>1349</v>
      </c>
      <c r="I905">
        <v>2</v>
      </c>
      <c r="J905">
        <v>0</v>
      </c>
      <c r="K905">
        <v>0</v>
      </c>
      <c r="L905">
        <v>13.8</v>
      </c>
      <c r="M905" t="s">
        <v>2529</v>
      </c>
      <c r="N905" t="s">
        <v>515</v>
      </c>
      <c r="O905" t="s">
        <v>516</v>
      </c>
      <c r="P905" t="s">
        <v>2530</v>
      </c>
      <c r="Q905" t="s">
        <v>37</v>
      </c>
      <c r="R905" t="s">
        <v>38</v>
      </c>
      <c r="Y905" t="s">
        <v>44</v>
      </c>
    </row>
    <row r="906" spans="1:25" x14ac:dyDescent="0.25">
      <c r="A906" t="s">
        <v>49</v>
      </c>
      <c r="B906" t="s">
        <v>2531</v>
      </c>
      <c r="C906" t="s">
        <v>67</v>
      </c>
      <c r="D906" t="s">
        <v>2436</v>
      </c>
      <c r="E906" t="s">
        <v>2437</v>
      </c>
      <c r="F906" t="s">
        <v>2436</v>
      </c>
      <c r="G906" t="s">
        <v>2438</v>
      </c>
      <c r="H906" t="s">
        <v>1349</v>
      </c>
      <c r="I906">
        <v>1</v>
      </c>
      <c r="J906">
        <v>0</v>
      </c>
      <c r="K906">
        <v>0</v>
      </c>
      <c r="L906">
        <v>13</v>
      </c>
      <c r="M906" t="s">
        <v>294</v>
      </c>
      <c r="N906" t="s">
        <v>123</v>
      </c>
      <c r="O906" t="s">
        <v>124</v>
      </c>
      <c r="P906">
        <v>94111</v>
      </c>
      <c r="Q906" t="s">
        <v>37</v>
      </c>
      <c r="R906" t="s">
        <v>38</v>
      </c>
      <c r="Y906" t="s">
        <v>44</v>
      </c>
    </row>
    <row r="907" spans="1:25" x14ac:dyDescent="0.25">
      <c r="A907" t="s">
        <v>49</v>
      </c>
      <c r="B907" t="s">
        <v>2532</v>
      </c>
      <c r="C907" t="s">
        <v>67</v>
      </c>
      <c r="D907" t="s">
        <v>2436</v>
      </c>
      <c r="E907" t="s">
        <v>2437</v>
      </c>
      <c r="F907" t="s">
        <v>2436</v>
      </c>
      <c r="G907" t="s">
        <v>2438</v>
      </c>
      <c r="H907" t="s">
        <v>1349</v>
      </c>
      <c r="I907">
        <v>4</v>
      </c>
      <c r="J907">
        <v>0</v>
      </c>
      <c r="K907">
        <v>0</v>
      </c>
      <c r="L907">
        <v>8.4</v>
      </c>
      <c r="M907" t="s">
        <v>741</v>
      </c>
      <c r="N907" t="s">
        <v>128</v>
      </c>
      <c r="O907" t="s">
        <v>129</v>
      </c>
      <c r="P907">
        <v>75202</v>
      </c>
      <c r="Q907" t="s">
        <v>37</v>
      </c>
      <c r="R907" t="s">
        <v>38</v>
      </c>
      <c r="V907" t="s">
        <v>2533</v>
      </c>
      <c r="Y907" t="s">
        <v>44</v>
      </c>
    </row>
    <row r="908" spans="1:25" x14ac:dyDescent="0.25">
      <c r="A908" t="s">
        <v>26</v>
      </c>
      <c r="B908" t="s">
        <v>1841</v>
      </c>
      <c r="C908" t="s">
        <v>67</v>
      </c>
      <c r="D908" t="s">
        <v>2436</v>
      </c>
      <c r="E908" t="s">
        <v>2437</v>
      </c>
      <c r="F908" t="s">
        <v>2436</v>
      </c>
      <c r="G908" t="s">
        <v>2438</v>
      </c>
      <c r="H908" t="s">
        <v>1349</v>
      </c>
      <c r="I908">
        <v>4</v>
      </c>
      <c r="J908">
        <v>0</v>
      </c>
      <c r="K908">
        <v>0</v>
      </c>
      <c r="L908">
        <v>8.3000000000000007</v>
      </c>
      <c r="M908" t="s">
        <v>1842</v>
      </c>
      <c r="P908">
        <v>1040</v>
      </c>
      <c r="Q908" t="s">
        <v>1508</v>
      </c>
      <c r="R908" t="s">
        <v>358</v>
      </c>
      <c r="S908" t="s">
        <v>1843</v>
      </c>
      <c r="T908">
        <v>-9285</v>
      </c>
      <c r="U908" t="s">
        <v>1844</v>
      </c>
      <c r="V908" t="s">
        <v>1845</v>
      </c>
      <c r="W908">
        <v>2007</v>
      </c>
      <c r="X908" t="s">
        <v>362</v>
      </c>
      <c r="Y908" t="s">
        <v>44</v>
      </c>
    </row>
    <row r="909" spans="1:25" x14ac:dyDescent="0.25">
      <c r="A909" t="s">
        <v>49</v>
      </c>
      <c r="B909" t="s">
        <v>2534</v>
      </c>
      <c r="C909" t="s">
        <v>67</v>
      </c>
      <c r="D909" t="s">
        <v>2436</v>
      </c>
      <c r="E909" t="s">
        <v>2437</v>
      </c>
      <c r="F909" t="s">
        <v>2436</v>
      </c>
      <c r="G909" t="s">
        <v>2438</v>
      </c>
      <c r="H909" t="s">
        <v>1349</v>
      </c>
      <c r="I909">
        <v>1</v>
      </c>
      <c r="J909">
        <v>0</v>
      </c>
      <c r="K909">
        <v>0</v>
      </c>
      <c r="L909">
        <v>3.2</v>
      </c>
      <c r="M909" t="s">
        <v>160</v>
      </c>
      <c r="O909" t="s">
        <v>2535</v>
      </c>
      <c r="P909">
        <v>95110</v>
      </c>
      <c r="Q909" t="s">
        <v>37</v>
      </c>
      <c r="R909" t="s">
        <v>38</v>
      </c>
      <c r="Y909" t="s">
        <v>44</v>
      </c>
    </row>
    <row r="910" spans="1:25" x14ac:dyDescent="0.25">
      <c r="A910" t="s">
        <v>49</v>
      </c>
      <c r="B910" t="s">
        <v>2536</v>
      </c>
      <c r="C910" t="s">
        <v>67</v>
      </c>
      <c r="D910" t="s">
        <v>2436</v>
      </c>
      <c r="E910" t="s">
        <v>2437</v>
      </c>
      <c r="F910" t="s">
        <v>2436</v>
      </c>
      <c r="G910" t="s">
        <v>2438</v>
      </c>
      <c r="H910" t="s">
        <v>1349</v>
      </c>
      <c r="I910">
        <v>1</v>
      </c>
      <c r="J910">
        <v>0</v>
      </c>
      <c r="K910">
        <v>0</v>
      </c>
      <c r="L910">
        <v>14.2</v>
      </c>
      <c r="M910" t="s">
        <v>193</v>
      </c>
      <c r="Q910" t="s">
        <v>1426</v>
      </c>
      <c r="R910" t="s">
        <v>38</v>
      </c>
      <c r="Y910" t="s">
        <v>44</v>
      </c>
    </row>
    <row r="911" spans="1:25" x14ac:dyDescent="0.25">
      <c r="A911" t="s">
        <v>49</v>
      </c>
      <c r="B911" t="s">
        <v>2537</v>
      </c>
      <c r="C911" t="s">
        <v>67</v>
      </c>
      <c r="D911" t="s">
        <v>2436</v>
      </c>
      <c r="E911" t="s">
        <v>2437</v>
      </c>
      <c r="F911" t="s">
        <v>2436</v>
      </c>
      <c r="G911" t="s">
        <v>2438</v>
      </c>
      <c r="H911" t="s">
        <v>1349</v>
      </c>
      <c r="I911">
        <v>1</v>
      </c>
      <c r="J911">
        <v>0</v>
      </c>
      <c r="K911">
        <v>0</v>
      </c>
      <c r="L911">
        <v>14.3</v>
      </c>
      <c r="M911" t="s">
        <v>463</v>
      </c>
      <c r="N911" t="s">
        <v>123</v>
      </c>
      <c r="O911" t="s">
        <v>124</v>
      </c>
      <c r="P911" t="s">
        <v>2538</v>
      </c>
      <c r="Q911" t="s">
        <v>37</v>
      </c>
      <c r="R911" t="s">
        <v>38</v>
      </c>
      <c r="Y911" t="s">
        <v>44</v>
      </c>
    </row>
    <row r="912" spans="1:25" x14ac:dyDescent="0.25">
      <c r="A912" t="s">
        <v>49</v>
      </c>
      <c r="B912" t="s">
        <v>2539</v>
      </c>
      <c r="C912" t="s">
        <v>67</v>
      </c>
      <c r="D912" t="s">
        <v>2436</v>
      </c>
      <c r="E912" t="s">
        <v>2437</v>
      </c>
      <c r="F912" t="s">
        <v>2436</v>
      </c>
      <c r="G912" t="s">
        <v>2438</v>
      </c>
      <c r="H912" t="s">
        <v>1349</v>
      </c>
      <c r="I912">
        <v>1</v>
      </c>
      <c r="J912">
        <v>0</v>
      </c>
      <c r="K912">
        <v>0</v>
      </c>
      <c r="L912">
        <v>10.199999999999999</v>
      </c>
      <c r="M912" t="s">
        <v>2540</v>
      </c>
      <c r="P912">
        <v>80809</v>
      </c>
      <c r="Q912" t="s">
        <v>1836</v>
      </c>
      <c r="R912" t="s">
        <v>358</v>
      </c>
      <c r="V912" t="s">
        <v>2541</v>
      </c>
      <c r="Y912" t="s">
        <v>44</v>
      </c>
    </row>
    <row r="913" spans="1:25" x14ac:dyDescent="0.25">
      <c r="A913" t="s">
        <v>49</v>
      </c>
      <c r="B913" t="s">
        <v>2542</v>
      </c>
      <c r="C913" t="s">
        <v>67</v>
      </c>
      <c r="D913" t="s">
        <v>2436</v>
      </c>
      <c r="E913" t="s">
        <v>2437</v>
      </c>
      <c r="F913" t="s">
        <v>2436</v>
      </c>
      <c r="G913" t="s">
        <v>2438</v>
      </c>
      <c r="H913" t="s">
        <v>1349</v>
      </c>
      <c r="I913">
        <v>1</v>
      </c>
      <c r="J913">
        <v>0</v>
      </c>
      <c r="K913">
        <v>0</v>
      </c>
      <c r="L913">
        <v>3</v>
      </c>
      <c r="M913" t="s">
        <v>1048</v>
      </c>
      <c r="N913" t="s">
        <v>73</v>
      </c>
      <c r="O913" t="s">
        <v>74</v>
      </c>
      <c r="P913" t="s">
        <v>2543</v>
      </c>
      <c r="Q913" t="s">
        <v>37</v>
      </c>
      <c r="R913" t="s">
        <v>38</v>
      </c>
      <c r="Y913" t="s">
        <v>44</v>
      </c>
    </row>
    <row r="914" spans="1:25" x14ac:dyDescent="0.25">
      <c r="A914" t="s">
        <v>49</v>
      </c>
      <c r="B914" t="s">
        <v>2544</v>
      </c>
      <c r="C914" t="s">
        <v>67</v>
      </c>
      <c r="D914" t="s">
        <v>2436</v>
      </c>
      <c r="E914" t="s">
        <v>2437</v>
      </c>
      <c r="F914" t="s">
        <v>2436</v>
      </c>
      <c r="G914" t="s">
        <v>2438</v>
      </c>
      <c r="H914" t="s">
        <v>1349</v>
      </c>
      <c r="I914">
        <v>1</v>
      </c>
      <c r="J914">
        <v>0</v>
      </c>
      <c r="K914">
        <v>0</v>
      </c>
      <c r="L914">
        <v>17.100000000000001</v>
      </c>
      <c r="M914" t="s">
        <v>193</v>
      </c>
      <c r="Q914" t="s">
        <v>2545</v>
      </c>
      <c r="R914" t="s">
        <v>238</v>
      </c>
      <c r="Y914" t="s">
        <v>44</v>
      </c>
    </row>
    <row r="915" spans="1:25" x14ac:dyDescent="0.25">
      <c r="A915" t="s">
        <v>49</v>
      </c>
      <c r="B915" t="s">
        <v>1378</v>
      </c>
      <c r="C915" t="s">
        <v>67</v>
      </c>
      <c r="D915" t="s">
        <v>2436</v>
      </c>
      <c r="E915" t="s">
        <v>2437</v>
      </c>
      <c r="F915" t="s">
        <v>2436</v>
      </c>
      <c r="G915" t="s">
        <v>2438</v>
      </c>
      <c r="H915" t="s">
        <v>1349</v>
      </c>
      <c r="I915">
        <v>1</v>
      </c>
      <c r="J915">
        <v>0</v>
      </c>
      <c r="K915">
        <v>0</v>
      </c>
      <c r="L915">
        <v>10.7</v>
      </c>
      <c r="M915" t="s">
        <v>1379</v>
      </c>
      <c r="P915" t="s">
        <v>1380</v>
      </c>
      <c r="Q915" t="s">
        <v>432</v>
      </c>
      <c r="R915" t="s">
        <v>38</v>
      </c>
      <c r="S915" t="s">
        <v>1381</v>
      </c>
      <c r="T915" t="s">
        <v>1382</v>
      </c>
      <c r="U915" t="s">
        <v>1383</v>
      </c>
      <c r="V915" t="s">
        <v>1384</v>
      </c>
      <c r="Y915" t="s">
        <v>44</v>
      </c>
    </row>
    <row r="916" spans="1:25" x14ac:dyDescent="0.25">
      <c r="A916" t="s">
        <v>49</v>
      </c>
      <c r="B916" t="s">
        <v>2546</v>
      </c>
      <c r="C916" t="s">
        <v>67</v>
      </c>
      <c r="D916" t="s">
        <v>2436</v>
      </c>
      <c r="E916" t="s">
        <v>2437</v>
      </c>
      <c r="F916" t="s">
        <v>2436</v>
      </c>
      <c r="G916" t="s">
        <v>2438</v>
      </c>
      <c r="H916" t="s">
        <v>1349</v>
      </c>
      <c r="I916">
        <v>1</v>
      </c>
      <c r="J916">
        <v>0</v>
      </c>
      <c r="K916">
        <v>0</v>
      </c>
      <c r="L916">
        <v>3.8</v>
      </c>
      <c r="M916" t="s">
        <v>2547</v>
      </c>
      <c r="N916" t="s">
        <v>805</v>
      </c>
      <c r="O916" t="s">
        <v>806</v>
      </c>
      <c r="P916">
        <v>60015</v>
      </c>
      <c r="Q916" t="s">
        <v>37</v>
      </c>
      <c r="R916" t="s">
        <v>38</v>
      </c>
      <c r="Y916" t="s">
        <v>44</v>
      </c>
    </row>
    <row r="917" spans="1:25" x14ac:dyDescent="0.25">
      <c r="A917" t="s">
        <v>26</v>
      </c>
      <c r="B917" t="s">
        <v>2548</v>
      </c>
      <c r="C917" t="s">
        <v>67</v>
      </c>
      <c r="D917" t="s">
        <v>2436</v>
      </c>
      <c r="E917" t="s">
        <v>2437</v>
      </c>
      <c r="F917" t="s">
        <v>2436</v>
      </c>
      <c r="G917" t="s">
        <v>2438</v>
      </c>
      <c r="H917" t="s">
        <v>1349</v>
      </c>
      <c r="I917">
        <v>1</v>
      </c>
      <c r="J917">
        <v>0</v>
      </c>
      <c r="K917">
        <v>0</v>
      </c>
      <c r="L917">
        <v>5.8</v>
      </c>
      <c r="M917" t="s">
        <v>2549</v>
      </c>
      <c r="O917" t="s">
        <v>2549</v>
      </c>
      <c r="P917">
        <v>100621</v>
      </c>
      <c r="Q917" t="s">
        <v>1794</v>
      </c>
      <c r="R917" t="s">
        <v>238</v>
      </c>
      <c r="S917" t="s">
        <v>2550</v>
      </c>
      <c r="T917">
        <v>-14044</v>
      </c>
      <c r="U917" t="s">
        <v>2551</v>
      </c>
      <c r="V917" t="s">
        <v>2552</v>
      </c>
      <c r="W917">
        <v>2003</v>
      </c>
      <c r="X917" t="s">
        <v>443</v>
      </c>
      <c r="Y917" t="s">
        <v>44</v>
      </c>
    </row>
    <row r="918" spans="1:25" x14ac:dyDescent="0.25">
      <c r="A918" t="s">
        <v>26</v>
      </c>
      <c r="B918" t="s">
        <v>2553</v>
      </c>
      <c r="C918" t="s">
        <v>67</v>
      </c>
      <c r="D918" t="s">
        <v>2436</v>
      </c>
      <c r="E918" t="s">
        <v>2437</v>
      </c>
      <c r="F918" t="s">
        <v>2436</v>
      </c>
      <c r="G918" t="s">
        <v>2438</v>
      </c>
      <c r="H918" t="s">
        <v>1349</v>
      </c>
      <c r="I918">
        <v>1</v>
      </c>
      <c r="J918">
        <v>0</v>
      </c>
      <c r="K918">
        <v>0</v>
      </c>
      <c r="L918">
        <v>8.8000000000000007</v>
      </c>
      <c r="M918" t="s">
        <v>2549</v>
      </c>
      <c r="O918" t="s">
        <v>2549</v>
      </c>
      <c r="P918">
        <v>100621</v>
      </c>
      <c r="Q918" t="s">
        <v>1794</v>
      </c>
      <c r="R918" t="s">
        <v>238</v>
      </c>
      <c r="S918" t="s">
        <v>2554</v>
      </c>
      <c r="U918" t="s">
        <v>2555</v>
      </c>
      <c r="V918" t="s">
        <v>2556</v>
      </c>
      <c r="W918">
        <v>1998</v>
      </c>
      <c r="X918" t="s">
        <v>1323</v>
      </c>
      <c r="Y918" t="s">
        <v>44</v>
      </c>
    </row>
    <row r="919" spans="1:25" x14ac:dyDescent="0.25">
      <c r="A919" t="s">
        <v>49</v>
      </c>
      <c r="B919" t="s">
        <v>2557</v>
      </c>
      <c r="C919" t="s">
        <v>67</v>
      </c>
      <c r="D919" t="s">
        <v>2436</v>
      </c>
      <c r="E919" t="s">
        <v>2437</v>
      </c>
      <c r="F919" t="s">
        <v>2436</v>
      </c>
      <c r="G919" t="s">
        <v>2438</v>
      </c>
      <c r="H919" t="s">
        <v>1349</v>
      </c>
      <c r="I919">
        <v>1</v>
      </c>
      <c r="J919">
        <v>0</v>
      </c>
      <c r="K919">
        <v>0</v>
      </c>
      <c r="L919">
        <v>10</v>
      </c>
      <c r="M919" t="s">
        <v>193</v>
      </c>
      <c r="Q919" t="s">
        <v>1794</v>
      </c>
      <c r="R919" t="s">
        <v>238</v>
      </c>
      <c r="Y919" t="s">
        <v>44</v>
      </c>
    </row>
    <row r="920" spans="1:25" x14ac:dyDescent="0.25">
      <c r="A920" t="s">
        <v>26</v>
      </c>
      <c r="B920" t="s">
        <v>2558</v>
      </c>
      <c r="C920" t="s">
        <v>67</v>
      </c>
      <c r="D920" t="s">
        <v>2436</v>
      </c>
      <c r="E920" t="s">
        <v>2437</v>
      </c>
      <c r="F920" t="s">
        <v>2436</v>
      </c>
      <c r="G920" t="s">
        <v>2438</v>
      </c>
      <c r="H920" t="s">
        <v>1349</v>
      </c>
      <c r="I920">
        <v>1</v>
      </c>
      <c r="J920">
        <v>0</v>
      </c>
      <c r="K920">
        <v>0</v>
      </c>
      <c r="L920">
        <v>2.5</v>
      </c>
      <c r="M920" t="s">
        <v>2559</v>
      </c>
      <c r="P920">
        <v>220004</v>
      </c>
      <c r="Q920" t="s">
        <v>2560</v>
      </c>
      <c r="R920" t="s">
        <v>358</v>
      </c>
      <c r="S920" t="s">
        <v>2561</v>
      </c>
      <c r="T920" t="s">
        <v>2562</v>
      </c>
      <c r="U920" t="s">
        <v>2563</v>
      </c>
      <c r="V920" t="s">
        <v>2564</v>
      </c>
      <c r="W920">
        <v>1996</v>
      </c>
      <c r="X920" t="s">
        <v>2565</v>
      </c>
      <c r="Y920" t="s">
        <v>44</v>
      </c>
    </row>
    <row r="921" spans="1:25" x14ac:dyDescent="0.25">
      <c r="A921" t="s">
        <v>49</v>
      </c>
      <c r="B921" t="s">
        <v>462</v>
      </c>
      <c r="C921" t="s">
        <v>67</v>
      </c>
      <c r="D921" t="s">
        <v>2436</v>
      </c>
      <c r="E921" t="s">
        <v>2437</v>
      </c>
      <c r="F921" t="s">
        <v>2436</v>
      </c>
      <c r="G921" t="s">
        <v>2438</v>
      </c>
      <c r="H921" t="s">
        <v>1349</v>
      </c>
      <c r="I921">
        <v>2</v>
      </c>
      <c r="J921">
        <v>0</v>
      </c>
      <c r="K921">
        <v>0</v>
      </c>
      <c r="L921">
        <v>13.8</v>
      </c>
      <c r="M921" t="s">
        <v>463</v>
      </c>
      <c r="N921" t="s">
        <v>123</v>
      </c>
      <c r="O921" t="s">
        <v>124</v>
      </c>
      <c r="P921" t="s">
        <v>464</v>
      </c>
      <c r="Q921" t="s">
        <v>37</v>
      </c>
      <c r="R921" t="s">
        <v>38</v>
      </c>
      <c r="Y921" t="s">
        <v>44</v>
      </c>
    </row>
    <row r="922" spans="1:25" x14ac:dyDescent="0.25">
      <c r="A922" t="s">
        <v>49</v>
      </c>
      <c r="B922" t="s">
        <v>2566</v>
      </c>
      <c r="C922" t="s">
        <v>67</v>
      </c>
      <c r="D922" t="s">
        <v>2436</v>
      </c>
      <c r="E922" t="s">
        <v>2437</v>
      </c>
      <c r="F922" t="s">
        <v>2436</v>
      </c>
      <c r="G922" t="s">
        <v>2438</v>
      </c>
      <c r="H922" t="s">
        <v>1349</v>
      </c>
      <c r="I922">
        <v>1</v>
      </c>
      <c r="J922">
        <v>0</v>
      </c>
      <c r="K922">
        <v>0</v>
      </c>
      <c r="L922">
        <v>12.3</v>
      </c>
      <c r="M922" t="s">
        <v>2567</v>
      </c>
      <c r="P922">
        <v>81200</v>
      </c>
      <c r="Q922" t="s">
        <v>1313</v>
      </c>
      <c r="R922" t="s">
        <v>238</v>
      </c>
      <c r="Y922" t="s">
        <v>44</v>
      </c>
    </row>
    <row r="923" spans="1:25" x14ac:dyDescent="0.25">
      <c r="A923" t="s">
        <v>49</v>
      </c>
      <c r="B923" t="s">
        <v>2568</v>
      </c>
      <c r="C923" t="s">
        <v>67</v>
      </c>
      <c r="D923" t="s">
        <v>2436</v>
      </c>
      <c r="E923" t="s">
        <v>2437</v>
      </c>
      <c r="F923" t="s">
        <v>2436</v>
      </c>
      <c r="G923" t="s">
        <v>2438</v>
      </c>
      <c r="H923" t="s">
        <v>1349</v>
      </c>
      <c r="I923">
        <v>1</v>
      </c>
      <c r="J923">
        <v>0</v>
      </c>
      <c r="K923">
        <v>0</v>
      </c>
      <c r="L923">
        <v>10.199999999999999</v>
      </c>
      <c r="M923" t="s">
        <v>1631</v>
      </c>
      <c r="N923" t="s">
        <v>767</v>
      </c>
      <c r="O923" t="s">
        <v>768</v>
      </c>
      <c r="P923" t="s">
        <v>2569</v>
      </c>
      <c r="Q923" t="s">
        <v>37</v>
      </c>
      <c r="R923" t="s">
        <v>38</v>
      </c>
      <c r="S923" t="s">
        <v>2570</v>
      </c>
      <c r="V923" t="s">
        <v>2571</v>
      </c>
      <c r="Y923" t="s">
        <v>44</v>
      </c>
    </row>
    <row r="924" spans="1:25" x14ac:dyDescent="0.25">
      <c r="A924" t="s">
        <v>49</v>
      </c>
      <c r="B924" t="s">
        <v>2572</v>
      </c>
      <c r="C924" t="s">
        <v>67</v>
      </c>
      <c r="D924" t="s">
        <v>2436</v>
      </c>
      <c r="E924" t="s">
        <v>2437</v>
      </c>
      <c r="F924" t="s">
        <v>2436</v>
      </c>
      <c r="G924" t="s">
        <v>2438</v>
      </c>
      <c r="H924" t="s">
        <v>1349</v>
      </c>
      <c r="I924">
        <v>1</v>
      </c>
      <c r="J924">
        <v>0</v>
      </c>
      <c r="K924">
        <v>0</v>
      </c>
      <c r="L924">
        <v>16.7</v>
      </c>
      <c r="M924" t="s">
        <v>127</v>
      </c>
      <c r="N924" t="s">
        <v>128</v>
      </c>
      <c r="O924" t="s">
        <v>129</v>
      </c>
      <c r="P924" t="s">
        <v>2573</v>
      </c>
      <c r="Q924" t="s">
        <v>37</v>
      </c>
      <c r="R924" t="s">
        <v>38</v>
      </c>
      <c r="S924" t="s">
        <v>2574</v>
      </c>
      <c r="V924" t="s">
        <v>2575</v>
      </c>
      <c r="Y924" t="s">
        <v>44</v>
      </c>
    </row>
    <row r="925" spans="1:25" x14ac:dyDescent="0.25">
      <c r="A925" t="s">
        <v>49</v>
      </c>
      <c r="B925" t="s">
        <v>2576</v>
      </c>
      <c r="C925" t="s">
        <v>67</v>
      </c>
      <c r="D925" t="s">
        <v>2436</v>
      </c>
      <c r="E925" t="s">
        <v>2437</v>
      </c>
      <c r="F925" t="s">
        <v>2436</v>
      </c>
      <c r="G925" t="s">
        <v>2438</v>
      </c>
      <c r="H925" t="s">
        <v>1349</v>
      </c>
      <c r="I925">
        <v>1</v>
      </c>
      <c r="J925">
        <v>0</v>
      </c>
      <c r="K925">
        <v>0</v>
      </c>
      <c r="L925">
        <v>13.1</v>
      </c>
      <c r="M925" t="s">
        <v>2290</v>
      </c>
      <c r="N925" t="s">
        <v>805</v>
      </c>
      <c r="O925" t="s">
        <v>806</v>
      </c>
      <c r="P925">
        <v>60045</v>
      </c>
      <c r="Q925" t="s">
        <v>37</v>
      </c>
      <c r="R925" t="s">
        <v>38</v>
      </c>
      <c r="S925" t="s">
        <v>2577</v>
      </c>
      <c r="T925" t="s">
        <v>2578</v>
      </c>
      <c r="Y925" t="s">
        <v>44</v>
      </c>
    </row>
    <row r="926" spans="1:25" x14ac:dyDescent="0.25">
      <c r="A926" t="s">
        <v>49</v>
      </c>
      <c r="B926" t="s">
        <v>2579</v>
      </c>
      <c r="C926" t="s">
        <v>67</v>
      </c>
      <c r="D926" t="s">
        <v>2436</v>
      </c>
      <c r="E926" t="s">
        <v>2437</v>
      </c>
      <c r="F926" t="s">
        <v>2436</v>
      </c>
      <c r="G926" t="s">
        <v>2438</v>
      </c>
      <c r="H926" t="s">
        <v>1349</v>
      </c>
      <c r="I926">
        <v>1</v>
      </c>
      <c r="J926">
        <v>0</v>
      </c>
      <c r="K926">
        <v>0</v>
      </c>
      <c r="L926">
        <v>9</v>
      </c>
      <c r="M926" t="s">
        <v>2580</v>
      </c>
      <c r="N926" t="s">
        <v>756</v>
      </c>
      <c r="O926" t="s">
        <v>757</v>
      </c>
      <c r="P926" t="s">
        <v>2581</v>
      </c>
      <c r="Q926" t="s">
        <v>37</v>
      </c>
      <c r="R926" t="s">
        <v>38</v>
      </c>
      <c r="Y926" t="s">
        <v>44</v>
      </c>
    </row>
    <row r="927" spans="1:25" x14ac:dyDescent="0.25">
      <c r="A927" t="s">
        <v>49</v>
      </c>
      <c r="B927" t="s">
        <v>2582</v>
      </c>
      <c r="C927" t="s">
        <v>67</v>
      </c>
      <c r="D927" t="s">
        <v>2436</v>
      </c>
      <c r="E927" t="s">
        <v>2437</v>
      </c>
      <c r="F927" t="s">
        <v>2436</v>
      </c>
      <c r="G927" t="s">
        <v>2438</v>
      </c>
      <c r="H927" t="s">
        <v>1349</v>
      </c>
      <c r="I927">
        <v>1</v>
      </c>
      <c r="J927">
        <v>0</v>
      </c>
      <c r="K927">
        <v>0</v>
      </c>
      <c r="L927">
        <v>11.5</v>
      </c>
      <c r="M927" t="s">
        <v>2583</v>
      </c>
      <c r="P927" t="s">
        <v>2584</v>
      </c>
      <c r="Q927" t="s">
        <v>457</v>
      </c>
      <c r="R927" t="s">
        <v>383</v>
      </c>
      <c r="V927" t="s">
        <v>2585</v>
      </c>
      <c r="Y927" t="s">
        <v>44</v>
      </c>
    </row>
    <row r="928" spans="1:25" x14ac:dyDescent="0.25">
      <c r="A928" t="s">
        <v>49</v>
      </c>
      <c r="B928" t="s">
        <v>2586</v>
      </c>
      <c r="C928" t="s">
        <v>67</v>
      </c>
      <c r="D928" t="s">
        <v>2436</v>
      </c>
      <c r="E928" t="s">
        <v>2437</v>
      </c>
      <c r="F928" t="s">
        <v>2436</v>
      </c>
      <c r="G928" t="s">
        <v>2438</v>
      </c>
      <c r="H928" t="s">
        <v>1349</v>
      </c>
      <c r="I928">
        <v>1</v>
      </c>
      <c r="J928">
        <v>0</v>
      </c>
      <c r="K928">
        <v>0</v>
      </c>
      <c r="L928">
        <v>16.399999999999999</v>
      </c>
      <c r="M928" t="s">
        <v>197</v>
      </c>
      <c r="N928" t="s">
        <v>197</v>
      </c>
      <c r="O928" t="s">
        <v>198</v>
      </c>
      <c r="P928">
        <v>10005</v>
      </c>
      <c r="Q928" t="s">
        <v>37</v>
      </c>
      <c r="R928" t="s">
        <v>38</v>
      </c>
      <c r="Y928" t="s">
        <v>44</v>
      </c>
    </row>
    <row r="929" spans="1:25" x14ac:dyDescent="0.25">
      <c r="A929" t="s">
        <v>49</v>
      </c>
      <c r="B929" t="s">
        <v>2587</v>
      </c>
      <c r="C929" t="s">
        <v>67</v>
      </c>
      <c r="D929" t="s">
        <v>2436</v>
      </c>
      <c r="E929" t="s">
        <v>2437</v>
      </c>
      <c r="F929" t="s">
        <v>2436</v>
      </c>
      <c r="G929" t="s">
        <v>2438</v>
      </c>
      <c r="H929" t="s">
        <v>1349</v>
      </c>
      <c r="I929">
        <v>1</v>
      </c>
      <c r="J929">
        <v>0</v>
      </c>
      <c r="K929">
        <v>0</v>
      </c>
      <c r="L929">
        <v>15.9</v>
      </c>
      <c r="M929" t="s">
        <v>2588</v>
      </c>
      <c r="N929" t="s">
        <v>35</v>
      </c>
      <c r="O929" t="s">
        <v>36</v>
      </c>
      <c r="P929">
        <v>32064</v>
      </c>
      <c r="Q929" t="s">
        <v>37</v>
      </c>
      <c r="R929" t="s">
        <v>38</v>
      </c>
      <c r="Y929" t="s">
        <v>44</v>
      </c>
    </row>
    <row r="930" spans="1:25" x14ac:dyDescent="0.25">
      <c r="A930" t="s">
        <v>49</v>
      </c>
      <c r="B930" t="s">
        <v>2589</v>
      </c>
      <c r="C930" t="s">
        <v>67</v>
      </c>
      <c r="D930" t="s">
        <v>2436</v>
      </c>
      <c r="E930" t="s">
        <v>2437</v>
      </c>
      <c r="F930" t="s">
        <v>2436</v>
      </c>
      <c r="G930" t="s">
        <v>2438</v>
      </c>
      <c r="H930" t="s">
        <v>1349</v>
      </c>
      <c r="I930">
        <v>1</v>
      </c>
      <c r="J930">
        <v>0</v>
      </c>
      <c r="K930">
        <v>0</v>
      </c>
      <c r="L930">
        <v>16.7</v>
      </c>
      <c r="M930" t="s">
        <v>1660</v>
      </c>
      <c r="N930" t="s">
        <v>1682</v>
      </c>
      <c r="O930" t="s">
        <v>1683</v>
      </c>
      <c r="P930" t="s">
        <v>2590</v>
      </c>
      <c r="Q930" t="s">
        <v>37</v>
      </c>
      <c r="R930" t="s">
        <v>38</v>
      </c>
      <c r="Y930" t="s">
        <v>44</v>
      </c>
    </row>
    <row r="931" spans="1:25" x14ac:dyDescent="0.25">
      <c r="A931" t="s">
        <v>49</v>
      </c>
      <c r="B931" t="s">
        <v>2591</v>
      </c>
      <c r="C931" t="s">
        <v>67</v>
      </c>
      <c r="D931" t="s">
        <v>2436</v>
      </c>
      <c r="E931" t="s">
        <v>2437</v>
      </c>
      <c r="F931" t="s">
        <v>2436</v>
      </c>
      <c r="G931" t="s">
        <v>2438</v>
      </c>
      <c r="H931" t="s">
        <v>1349</v>
      </c>
      <c r="I931">
        <v>1</v>
      </c>
      <c r="J931">
        <v>0</v>
      </c>
      <c r="K931">
        <v>0</v>
      </c>
      <c r="L931">
        <v>12.1</v>
      </c>
      <c r="M931" t="s">
        <v>2295</v>
      </c>
      <c r="N931" t="s">
        <v>123</v>
      </c>
      <c r="O931" t="s">
        <v>124</v>
      </c>
      <c r="P931">
        <v>94025</v>
      </c>
      <c r="Q931" t="s">
        <v>37</v>
      </c>
      <c r="R931" t="s">
        <v>38</v>
      </c>
      <c r="Y931" t="s">
        <v>44</v>
      </c>
    </row>
    <row r="932" spans="1:25" x14ac:dyDescent="0.25">
      <c r="A932" t="s">
        <v>26</v>
      </c>
      <c r="B932" t="s">
        <v>1883</v>
      </c>
      <c r="C932" t="s">
        <v>67</v>
      </c>
      <c r="D932" t="s">
        <v>2436</v>
      </c>
      <c r="E932" t="s">
        <v>2437</v>
      </c>
      <c r="F932" t="s">
        <v>2436</v>
      </c>
      <c r="G932" t="s">
        <v>2438</v>
      </c>
      <c r="H932" t="s">
        <v>1349</v>
      </c>
      <c r="I932">
        <v>3</v>
      </c>
      <c r="J932">
        <v>0</v>
      </c>
      <c r="K932">
        <v>0</v>
      </c>
      <c r="L932">
        <v>9.4</v>
      </c>
      <c r="M932" t="s">
        <v>1884</v>
      </c>
      <c r="Q932" t="s">
        <v>1794</v>
      </c>
      <c r="R932" t="s">
        <v>238</v>
      </c>
      <c r="S932">
        <v>-9252</v>
      </c>
      <c r="V932" t="s">
        <v>1885</v>
      </c>
      <c r="X932" t="s">
        <v>443</v>
      </c>
      <c r="Y932" t="s">
        <v>44</v>
      </c>
    </row>
    <row r="933" spans="1:25" x14ac:dyDescent="0.25">
      <c r="A933" t="s">
        <v>49</v>
      </c>
      <c r="B933" t="s">
        <v>2592</v>
      </c>
      <c r="C933" t="s">
        <v>67</v>
      </c>
      <c r="D933" t="s">
        <v>2436</v>
      </c>
      <c r="E933" t="s">
        <v>2437</v>
      </c>
      <c r="F933" t="s">
        <v>2436</v>
      </c>
      <c r="G933" t="s">
        <v>2438</v>
      </c>
      <c r="H933" t="s">
        <v>1349</v>
      </c>
      <c r="I933">
        <v>1</v>
      </c>
      <c r="J933">
        <v>0</v>
      </c>
      <c r="K933">
        <v>0</v>
      </c>
      <c r="L933">
        <v>13.6</v>
      </c>
      <c r="M933" t="s">
        <v>1260</v>
      </c>
      <c r="P933">
        <v>12790</v>
      </c>
      <c r="Q933" t="s">
        <v>1261</v>
      </c>
      <c r="R933" t="s">
        <v>238</v>
      </c>
      <c r="V933" t="s">
        <v>2593</v>
      </c>
      <c r="Y933" t="s">
        <v>44</v>
      </c>
    </row>
    <row r="934" spans="1:25" x14ac:dyDescent="0.25">
      <c r="A934" t="s">
        <v>49</v>
      </c>
      <c r="B934" t="s">
        <v>2594</v>
      </c>
      <c r="C934" t="s">
        <v>67</v>
      </c>
      <c r="D934" t="s">
        <v>2436</v>
      </c>
      <c r="E934" t="s">
        <v>2437</v>
      </c>
      <c r="F934" t="s">
        <v>2436</v>
      </c>
      <c r="G934" t="s">
        <v>2438</v>
      </c>
      <c r="H934" t="s">
        <v>1349</v>
      </c>
      <c r="I934">
        <v>1</v>
      </c>
      <c r="J934">
        <v>0</v>
      </c>
      <c r="K934">
        <v>0</v>
      </c>
      <c r="L934">
        <v>12.5</v>
      </c>
      <c r="M934" t="s">
        <v>667</v>
      </c>
      <c r="N934" t="s">
        <v>255</v>
      </c>
      <c r="O934" t="s">
        <v>256</v>
      </c>
      <c r="P934" t="s">
        <v>2595</v>
      </c>
      <c r="Q934" t="s">
        <v>37</v>
      </c>
      <c r="R934" t="s">
        <v>38</v>
      </c>
      <c r="Y934" t="s">
        <v>44</v>
      </c>
    </row>
    <row r="935" spans="1:25" x14ac:dyDescent="0.25">
      <c r="A935" t="s">
        <v>49</v>
      </c>
      <c r="B935" t="s">
        <v>2596</v>
      </c>
      <c r="C935" t="s">
        <v>67</v>
      </c>
      <c r="D935" t="s">
        <v>2436</v>
      </c>
      <c r="E935" t="s">
        <v>2437</v>
      </c>
      <c r="F935" t="s">
        <v>2436</v>
      </c>
      <c r="G935" t="s">
        <v>2438</v>
      </c>
      <c r="H935" t="s">
        <v>1349</v>
      </c>
      <c r="I935">
        <v>1</v>
      </c>
      <c r="J935">
        <v>0</v>
      </c>
      <c r="K935">
        <v>0</v>
      </c>
      <c r="L935">
        <v>12</v>
      </c>
      <c r="M935" t="s">
        <v>197</v>
      </c>
      <c r="N935" t="s">
        <v>197</v>
      </c>
      <c r="O935" t="s">
        <v>198</v>
      </c>
      <c r="P935">
        <v>10001</v>
      </c>
      <c r="Q935" t="s">
        <v>37</v>
      </c>
      <c r="R935" t="s">
        <v>38</v>
      </c>
      <c r="V935" t="s">
        <v>2597</v>
      </c>
      <c r="Y935" t="s">
        <v>44</v>
      </c>
    </row>
    <row r="936" spans="1:25" x14ac:dyDescent="0.25">
      <c r="A936" t="s">
        <v>49</v>
      </c>
      <c r="B936" t="s">
        <v>2598</v>
      </c>
      <c r="C936" t="s">
        <v>67</v>
      </c>
      <c r="D936" t="s">
        <v>2436</v>
      </c>
      <c r="E936" t="s">
        <v>2437</v>
      </c>
      <c r="F936" t="s">
        <v>2436</v>
      </c>
      <c r="G936" t="s">
        <v>2438</v>
      </c>
      <c r="H936" t="s">
        <v>1349</v>
      </c>
      <c r="I936">
        <v>1</v>
      </c>
      <c r="J936">
        <v>0</v>
      </c>
      <c r="K936">
        <v>0</v>
      </c>
      <c r="L936">
        <v>14.8</v>
      </c>
      <c r="M936" t="s">
        <v>472</v>
      </c>
      <c r="N936" t="s">
        <v>123</v>
      </c>
      <c r="O936" t="s">
        <v>124</v>
      </c>
      <c r="P936">
        <v>90036</v>
      </c>
      <c r="Q936" t="s">
        <v>37</v>
      </c>
      <c r="R936" t="s">
        <v>38</v>
      </c>
      <c r="S936" t="s">
        <v>2599</v>
      </c>
      <c r="Y936" t="s">
        <v>44</v>
      </c>
    </row>
    <row r="937" spans="1:25" x14ac:dyDescent="0.25">
      <c r="A937" t="s">
        <v>49</v>
      </c>
      <c r="B937" t="s">
        <v>2600</v>
      </c>
      <c r="C937" t="s">
        <v>67</v>
      </c>
      <c r="D937" t="s">
        <v>2436</v>
      </c>
      <c r="E937" t="s">
        <v>2437</v>
      </c>
      <c r="F937" t="s">
        <v>2436</v>
      </c>
      <c r="G937" t="s">
        <v>2438</v>
      </c>
      <c r="H937" t="s">
        <v>1349</v>
      </c>
      <c r="I937">
        <v>1</v>
      </c>
      <c r="J937">
        <v>0</v>
      </c>
      <c r="K937">
        <v>0</v>
      </c>
      <c r="L937">
        <v>11.7</v>
      </c>
      <c r="M937" t="s">
        <v>667</v>
      </c>
      <c r="O937" t="s">
        <v>473</v>
      </c>
      <c r="P937" t="s">
        <v>2601</v>
      </c>
      <c r="Q937" t="s">
        <v>37</v>
      </c>
      <c r="R937" t="s">
        <v>38</v>
      </c>
      <c r="Y937" t="s">
        <v>44</v>
      </c>
    </row>
    <row r="938" spans="1:25" x14ac:dyDescent="0.25">
      <c r="A938" t="s">
        <v>49</v>
      </c>
      <c r="B938" t="s">
        <v>2602</v>
      </c>
      <c r="C938" t="s">
        <v>67</v>
      </c>
      <c r="D938" t="s">
        <v>2436</v>
      </c>
      <c r="E938" t="s">
        <v>2437</v>
      </c>
      <c r="F938" t="s">
        <v>2436</v>
      </c>
      <c r="G938" t="s">
        <v>2438</v>
      </c>
      <c r="H938" t="s">
        <v>1349</v>
      </c>
      <c r="I938">
        <v>1</v>
      </c>
      <c r="J938">
        <v>0</v>
      </c>
      <c r="K938">
        <v>0</v>
      </c>
      <c r="L938">
        <v>10.3</v>
      </c>
      <c r="M938" t="s">
        <v>1884</v>
      </c>
      <c r="Q938" t="s">
        <v>1884</v>
      </c>
      <c r="R938" t="s">
        <v>238</v>
      </c>
      <c r="Y938" t="s">
        <v>44</v>
      </c>
    </row>
    <row r="939" spans="1:25" x14ac:dyDescent="0.25">
      <c r="A939" t="s">
        <v>49</v>
      </c>
      <c r="B939" t="s">
        <v>2603</v>
      </c>
      <c r="C939" t="s">
        <v>67</v>
      </c>
      <c r="D939" t="s">
        <v>2436</v>
      </c>
      <c r="E939" t="s">
        <v>2437</v>
      </c>
      <c r="F939" t="s">
        <v>2436</v>
      </c>
      <c r="G939" t="s">
        <v>2438</v>
      </c>
      <c r="H939" t="s">
        <v>1349</v>
      </c>
      <c r="I939">
        <v>1</v>
      </c>
      <c r="J939">
        <v>0</v>
      </c>
      <c r="K939">
        <v>0</v>
      </c>
      <c r="L939">
        <v>17.8</v>
      </c>
      <c r="M939" t="s">
        <v>193</v>
      </c>
      <c r="Q939" t="s">
        <v>457</v>
      </c>
      <c r="R939" t="s">
        <v>383</v>
      </c>
      <c r="Y939" t="s">
        <v>44</v>
      </c>
    </row>
    <row r="940" spans="1:25" x14ac:dyDescent="0.25">
      <c r="A940" t="s">
        <v>49</v>
      </c>
      <c r="B940" t="s">
        <v>2604</v>
      </c>
      <c r="C940" t="s">
        <v>67</v>
      </c>
      <c r="D940" t="s">
        <v>2436</v>
      </c>
      <c r="E940" t="s">
        <v>2525</v>
      </c>
      <c r="F940" t="s">
        <v>2436</v>
      </c>
      <c r="G940" t="s">
        <v>2526</v>
      </c>
      <c r="H940" t="s">
        <v>1349</v>
      </c>
      <c r="I940">
        <v>1</v>
      </c>
      <c r="J940">
        <v>0</v>
      </c>
      <c r="K940">
        <v>0</v>
      </c>
      <c r="L940">
        <v>15.5</v>
      </c>
      <c r="M940" t="s">
        <v>573</v>
      </c>
      <c r="N940" t="s">
        <v>35</v>
      </c>
      <c r="O940" t="s">
        <v>36</v>
      </c>
      <c r="P940">
        <v>33015</v>
      </c>
      <c r="Q940" t="s">
        <v>37</v>
      </c>
      <c r="R940" t="s">
        <v>38</v>
      </c>
      <c r="V940" t="s">
        <v>2605</v>
      </c>
      <c r="Y940" t="s">
        <v>44</v>
      </c>
    </row>
    <row r="941" spans="1:25" x14ac:dyDescent="0.25">
      <c r="A941" t="s">
        <v>49</v>
      </c>
      <c r="B941" t="s">
        <v>2606</v>
      </c>
      <c r="C941" t="s">
        <v>67</v>
      </c>
      <c r="D941" t="s">
        <v>2436</v>
      </c>
      <c r="E941" t="s">
        <v>2437</v>
      </c>
      <c r="F941" t="s">
        <v>2436</v>
      </c>
      <c r="G941" t="s">
        <v>2438</v>
      </c>
      <c r="H941" t="s">
        <v>1349</v>
      </c>
      <c r="I941">
        <v>1</v>
      </c>
      <c r="J941">
        <v>0</v>
      </c>
      <c r="K941">
        <v>0</v>
      </c>
      <c r="L941">
        <v>16.600000000000001</v>
      </c>
      <c r="M941" t="s">
        <v>2607</v>
      </c>
      <c r="N941" t="s">
        <v>197</v>
      </c>
      <c r="O941" t="s">
        <v>198</v>
      </c>
      <c r="P941">
        <v>10580</v>
      </c>
      <c r="Q941" t="s">
        <v>37</v>
      </c>
      <c r="R941" t="s">
        <v>38</v>
      </c>
      <c r="S941" t="s">
        <v>2608</v>
      </c>
      <c r="Y941" t="s">
        <v>44</v>
      </c>
    </row>
    <row r="942" spans="1:25" x14ac:dyDescent="0.25">
      <c r="A942" t="s">
        <v>49</v>
      </c>
      <c r="B942" t="s">
        <v>2609</v>
      </c>
      <c r="C942" t="s">
        <v>67</v>
      </c>
      <c r="D942" t="s">
        <v>2436</v>
      </c>
      <c r="E942" t="s">
        <v>2437</v>
      </c>
      <c r="F942" t="s">
        <v>2436</v>
      </c>
      <c r="G942" t="s">
        <v>2438</v>
      </c>
      <c r="H942" t="s">
        <v>1349</v>
      </c>
      <c r="I942">
        <v>1</v>
      </c>
      <c r="J942">
        <v>0</v>
      </c>
      <c r="K942">
        <v>0</v>
      </c>
      <c r="L942">
        <v>11.7</v>
      </c>
      <c r="M942" t="s">
        <v>2610</v>
      </c>
      <c r="Q942" t="s">
        <v>1884</v>
      </c>
      <c r="R942" t="s">
        <v>238</v>
      </c>
      <c r="Y942" t="s">
        <v>44</v>
      </c>
    </row>
    <row r="943" spans="1:25" x14ac:dyDescent="0.25">
      <c r="A943" t="s">
        <v>49</v>
      </c>
      <c r="B943" t="s">
        <v>2611</v>
      </c>
      <c r="C943" t="s">
        <v>67</v>
      </c>
      <c r="D943" t="s">
        <v>2436</v>
      </c>
      <c r="E943" t="s">
        <v>2437</v>
      </c>
      <c r="F943" t="s">
        <v>2436</v>
      </c>
      <c r="G943" t="s">
        <v>2438</v>
      </c>
      <c r="H943" t="s">
        <v>1349</v>
      </c>
      <c r="I943">
        <v>1</v>
      </c>
      <c r="J943">
        <v>0</v>
      </c>
      <c r="K943">
        <v>0</v>
      </c>
      <c r="L943">
        <v>17.7</v>
      </c>
      <c r="M943" t="s">
        <v>593</v>
      </c>
      <c r="N943" t="s">
        <v>805</v>
      </c>
      <c r="O943" t="s">
        <v>806</v>
      </c>
      <c r="P943" t="s">
        <v>2612</v>
      </c>
      <c r="Q943" t="s">
        <v>37</v>
      </c>
      <c r="R943" t="s">
        <v>38</v>
      </c>
      <c r="Y943" t="s">
        <v>44</v>
      </c>
    </row>
    <row r="944" spans="1:25" x14ac:dyDescent="0.25">
      <c r="A944" t="s">
        <v>49</v>
      </c>
      <c r="B944" t="s">
        <v>2613</v>
      </c>
      <c r="C944" t="s">
        <v>67</v>
      </c>
      <c r="D944" t="s">
        <v>2436</v>
      </c>
      <c r="E944" t="s">
        <v>2437</v>
      </c>
      <c r="F944" t="s">
        <v>2436</v>
      </c>
      <c r="G944" t="s">
        <v>2438</v>
      </c>
      <c r="H944" t="s">
        <v>1349</v>
      </c>
      <c r="I944">
        <v>1</v>
      </c>
      <c r="J944">
        <v>0</v>
      </c>
      <c r="K944">
        <v>0</v>
      </c>
      <c r="L944">
        <v>8.3000000000000007</v>
      </c>
      <c r="M944" t="s">
        <v>193</v>
      </c>
      <c r="Q944" t="s">
        <v>1794</v>
      </c>
      <c r="R944" t="s">
        <v>238</v>
      </c>
      <c r="Y944" t="s">
        <v>44</v>
      </c>
    </row>
    <row r="945" spans="1:25" x14ac:dyDescent="0.25">
      <c r="A945" t="s">
        <v>49</v>
      </c>
      <c r="B945" t="s">
        <v>2614</v>
      </c>
      <c r="C945" t="s">
        <v>67</v>
      </c>
      <c r="D945" t="s">
        <v>2436</v>
      </c>
      <c r="E945" t="s">
        <v>2437</v>
      </c>
      <c r="F945" t="s">
        <v>2436</v>
      </c>
      <c r="G945" t="s">
        <v>2438</v>
      </c>
      <c r="H945" t="s">
        <v>1349</v>
      </c>
      <c r="I945">
        <v>1</v>
      </c>
      <c r="J945">
        <v>0</v>
      </c>
      <c r="K945">
        <v>0</v>
      </c>
      <c r="L945">
        <v>16.3</v>
      </c>
      <c r="M945" t="s">
        <v>1670</v>
      </c>
      <c r="N945" t="s">
        <v>123</v>
      </c>
      <c r="O945" t="s">
        <v>124</v>
      </c>
      <c r="P945" t="s">
        <v>2615</v>
      </c>
      <c r="Q945" t="s">
        <v>37</v>
      </c>
      <c r="R945" t="s">
        <v>38</v>
      </c>
      <c r="Y945" t="s">
        <v>44</v>
      </c>
    </row>
    <row r="946" spans="1:25" x14ac:dyDescent="0.25">
      <c r="A946" t="s">
        <v>49</v>
      </c>
      <c r="B946" t="s">
        <v>2616</v>
      </c>
      <c r="C946" t="s">
        <v>67</v>
      </c>
      <c r="D946" t="s">
        <v>2436</v>
      </c>
      <c r="E946" t="s">
        <v>2437</v>
      </c>
      <c r="F946" t="s">
        <v>2436</v>
      </c>
      <c r="G946" t="s">
        <v>2438</v>
      </c>
      <c r="H946" t="s">
        <v>1349</v>
      </c>
      <c r="I946">
        <v>1</v>
      </c>
      <c r="J946">
        <v>0</v>
      </c>
      <c r="K946">
        <v>0</v>
      </c>
      <c r="L946">
        <v>3.7</v>
      </c>
      <c r="M946" t="s">
        <v>2617</v>
      </c>
      <c r="Q946" t="s">
        <v>1794</v>
      </c>
      <c r="R946" t="s">
        <v>238</v>
      </c>
      <c r="Y946" t="s">
        <v>44</v>
      </c>
    </row>
    <row r="947" spans="1:25" x14ac:dyDescent="0.25">
      <c r="A947" t="s">
        <v>49</v>
      </c>
      <c r="B947" t="s">
        <v>2618</v>
      </c>
      <c r="C947" t="s">
        <v>67</v>
      </c>
      <c r="D947" t="s">
        <v>2436</v>
      </c>
      <c r="E947" t="s">
        <v>2437</v>
      </c>
      <c r="F947" t="s">
        <v>2436</v>
      </c>
      <c r="G947" t="s">
        <v>2438</v>
      </c>
      <c r="H947" t="s">
        <v>1349</v>
      </c>
      <c r="I947">
        <v>1</v>
      </c>
      <c r="J947">
        <v>0</v>
      </c>
      <c r="K947">
        <v>0</v>
      </c>
      <c r="L947">
        <v>11.2</v>
      </c>
      <c r="M947" t="s">
        <v>193</v>
      </c>
      <c r="Q947" t="s">
        <v>1271</v>
      </c>
      <c r="R947" t="s">
        <v>439</v>
      </c>
      <c r="Y947" t="s">
        <v>44</v>
      </c>
    </row>
    <row r="948" spans="1:25" x14ac:dyDescent="0.25">
      <c r="A948" t="s">
        <v>49</v>
      </c>
      <c r="B948" t="s">
        <v>2619</v>
      </c>
      <c r="C948" t="s">
        <v>67</v>
      </c>
      <c r="D948" t="s">
        <v>2436</v>
      </c>
      <c r="E948" t="s">
        <v>2437</v>
      </c>
      <c r="F948" t="s">
        <v>2436</v>
      </c>
      <c r="G948" t="s">
        <v>2438</v>
      </c>
      <c r="H948" t="s">
        <v>1349</v>
      </c>
      <c r="I948">
        <v>1</v>
      </c>
      <c r="J948">
        <v>0</v>
      </c>
      <c r="K948">
        <v>0</v>
      </c>
      <c r="L948">
        <v>18.2</v>
      </c>
      <c r="M948" t="s">
        <v>2620</v>
      </c>
      <c r="N948" t="s">
        <v>123</v>
      </c>
      <c r="O948" t="s">
        <v>124</v>
      </c>
      <c r="P948">
        <v>67215</v>
      </c>
      <c r="Q948" t="s">
        <v>37</v>
      </c>
      <c r="R948" t="s">
        <v>38</v>
      </c>
      <c r="Y948" t="s">
        <v>44</v>
      </c>
    </row>
    <row r="949" spans="1:25" x14ac:dyDescent="0.25">
      <c r="A949" t="s">
        <v>49</v>
      </c>
      <c r="B949" t="s">
        <v>2621</v>
      </c>
      <c r="C949" t="s">
        <v>67</v>
      </c>
      <c r="D949" t="s">
        <v>2436</v>
      </c>
      <c r="E949" t="s">
        <v>2437</v>
      </c>
      <c r="F949" t="s">
        <v>2436</v>
      </c>
      <c r="G949" t="s">
        <v>2438</v>
      </c>
      <c r="H949" t="s">
        <v>1349</v>
      </c>
      <c r="I949">
        <v>1</v>
      </c>
      <c r="J949">
        <v>0</v>
      </c>
      <c r="K949">
        <v>0</v>
      </c>
      <c r="L949">
        <v>15.2</v>
      </c>
      <c r="M949" t="s">
        <v>1884</v>
      </c>
      <c r="Q949" t="s">
        <v>1884</v>
      </c>
      <c r="R949" t="s">
        <v>238</v>
      </c>
      <c r="Y949" t="s">
        <v>44</v>
      </c>
    </row>
    <row r="950" spans="1:25" x14ac:dyDescent="0.25">
      <c r="A950" t="s">
        <v>49</v>
      </c>
      <c r="B950" t="s">
        <v>2622</v>
      </c>
      <c r="C950" t="s">
        <v>67</v>
      </c>
      <c r="D950" t="s">
        <v>2436</v>
      </c>
      <c r="E950" t="s">
        <v>2437</v>
      </c>
      <c r="F950" t="s">
        <v>2436</v>
      </c>
      <c r="G950" t="s">
        <v>2438</v>
      </c>
      <c r="H950" t="s">
        <v>1349</v>
      </c>
      <c r="I950">
        <v>1</v>
      </c>
      <c r="J950">
        <v>0</v>
      </c>
      <c r="K950">
        <v>0</v>
      </c>
      <c r="L950">
        <v>12.9</v>
      </c>
      <c r="M950" t="s">
        <v>213</v>
      </c>
      <c r="N950" t="s">
        <v>35</v>
      </c>
      <c r="O950" t="s">
        <v>36</v>
      </c>
      <c r="P950" t="s">
        <v>2623</v>
      </c>
      <c r="Q950" t="s">
        <v>37</v>
      </c>
      <c r="R950" t="s">
        <v>38</v>
      </c>
      <c r="V950" t="s">
        <v>2624</v>
      </c>
      <c r="Y950" t="s">
        <v>44</v>
      </c>
    </row>
    <row r="951" spans="1:25" x14ac:dyDescent="0.25">
      <c r="A951" t="s">
        <v>49</v>
      </c>
      <c r="B951" t="s">
        <v>2625</v>
      </c>
      <c r="C951" t="s">
        <v>67</v>
      </c>
      <c r="D951" t="s">
        <v>2436</v>
      </c>
      <c r="E951" t="s">
        <v>2437</v>
      </c>
      <c r="F951" t="s">
        <v>2436</v>
      </c>
      <c r="G951" t="s">
        <v>2438</v>
      </c>
      <c r="H951" t="s">
        <v>1349</v>
      </c>
      <c r="I951">
        <v>2</v>
      </c>
      <c r="J951">
        <v>0</v>
      </c>
      <c r="K951">
        <v>0</v>
      </c>
      <c r="L951">
        <v>7.8</v>
      </c>
      <c r="M951" t="s">
        <v>610</v>
      </c>
      <c r="O951" t="s">
        <v>2626</v>
      </c>
      <c r="P951" t="s">
        <v>2627</v>
      </c>
      <c r="Q951" t="s">
        <v>37</v>
      </c>
      <c r="R951" t="s">
        <v>38</v>
      </c>
      <c r="Y951" t="s">
        <v>44</v>
      </c>
    </row>
    <row r="952" spans="1:25" x14ac:dyDescent="0.25">
      <c r="A952" t="s">
        <v>49</v>
      </c>
      <c r="B952" t="s">
        <v>2628</v>
      </c>
      <c r="C952" t="s">
        <v>67</v>
      </c>
      <c r="D952" t="s">
        <v>2436</v>
      </c>
      <c r="E952" t="s">
        <v>2437</v>
      </c>
      <c r="F952" t="s">
        <v>2436</v>
      </c>
      <c r="G952" t="s">
        <v>2438</v>
      </c>
      <c r="H952" t="s">
        <v>1349</v>
      </c>
      <c r="I952">
        <v>3</v>
      </c>
      <c r="J952">
        <v>0</v>
      </c>
      <c r="K952">
        <v>0</v>
      </c>
      <c r="L952">
        <v>9.4</v>
      </c>
      <c r="M952" t="s">
        <v>2629</v>
      </c>
      <c r="N952" t="s">
        <v>710</v>
      </c>
      <c r="O952" t="s">
        <v>711</v>
      </c>
      <c r="P952" t="s">
        <v>2630</v>
      </c>
      <c r="Q952" t="s">
        <v>37</v>
      </c>
      <c r="R952" t="s">
        <v>38</v>
      </c>
      <c r="S952" t="s">
        <v>2631</v>
      </c>
      <c r="V952" t="s">
        <v>2632</v>
      </c>
      <c r="Y952" t="s">
        <v>44</v>
      </c>
    </row>
    <row r="953" spans="1:25" x14ac:dyDescent="0.25">
      <c r="A953" t="s">
        <v>49</v>
      </c>
      <c r="B953" t="s">
        <v>2633</v>
      </c>
      <c r="C953" t="s">
        <v>67</v>
      </c>
      <c r="D953" t="s">
        <v>2436</v>
      </c>
      <c r="E953" t="s">
        <v>2437</v>
      </c>
      <c r="F953" t="s">
        <v>2436</v>
      </c>
      <c r="G953" t="s">
        <v>2438</v>
      </c>
      <c r="H953" t="s">
        <v>1349</v>
      </c>
      <c r="I953">
        <v>3</v>
      </c>
      <c r="J953">
        <v>0</v>
      </c>
      <c r="K953">
        <v>0</v>
      </c>
      <c r="L953">
        <v>7.3</v>
      </c>
      <c r="M953" t="s">
        <v>2634</v>
      </c>
      <c r="N953" t="s">
        <v>217</v>
      </c>
      <c r="O953" t="s">
        <v>218</v>
      </c>
      <c r="P953" t="s">
        <v>2635</v>
      </c>
      <c r="Q953" t="s">
        <v>37</v>
      </c>
      <c r="R953" t="s">
        <v>38</v>
      </c>
      <c r="V953" t="s">
        <v>2636</v>
      </c>
      <c r="Y953" t="s">
        <v>44</v>
      </c>
    </row>
    <row r="954" spans="1:25" x14ac:dyDescent="0.25">
      <c r="A954" t="s">
        <v>49</v>
      </c>
      <c r="B954" t="s">
        <v>2637</v>
      </c>
      <c r="C954" t="s">
        <v>67</v>
      </c>
      <c r="D954" t="s">
        <v>2436</v>
      </c>
      <c r="E954" t="s">
        <v>2437</v>
      </c>
      <c r="F954" t="s">
        <v>2436</v>
      </c>
      <c r="G954" t="s">
        <v>2438</v>
      </c>
      <c r="H954" t="s">
        <v>1349</v>
      </c>
      <c r="I954">
        <v>3</v>
      </c>
      <c r="J954">
        <v>0</v>
      </c>
      <c r="K954">
        <v>0</v>
      </c>
      <c r="L954">
        <v>17.5</v>
      </c>
      <c r="M954" t="s">
        <v>2210</v>
      </c>
      <c r="N954" t="s">
        <v>197</v>
      </c>
      <c r="O954" t="s">
        <v>198</v>
      </c>
      <c r="P954" t="s">
        <v>2638</v>
      </c>
      <c r="Q954" t="s">
        <v>37</v>
      </c>
      <c r="R954" t="s">
        <v>38</v>
      </c>
      <c r="V954" t="s">
        <v>2639</v>
      </c>
      <c r="Y954" t="s">
        <v>44</v>
      </c>
    </row>
    <row r="955" spans="1:25" x14ac:dyDescent="0.25">
      <c r="A955" t="s">
        <v>49</v>
      </c>
      <c r="B955" t="s">
        <v>2640</v>
      </c>
      <c r="C955" t="s">
        <v>67</v>
      </c>
      <c r="D955" t="s">
        <v>2436</v>
      </c>
      <c r="E955" t="s">
        <v>2437</v>
      </c>
      <c r="F955" t="s">
        <v>2436</v>
      </c>
      <c r="G955" t="s">
        <v>2438</v>
      </c>
      <c r="H955" t="s">
        <v>1349</v>
      </c>
      <c r="I955">
        <v>1</v>
      </c>
      <c r="J955">
        <v>0</v>
      </c>
      <c r="K955">
        <v>0</v>
      </c>
      <c r="L955">
        <v>9.4</v>
      </c>
      <c r="M955" t="s">
        <v>741</v>
      </c>
      <c r="N955" t="s">
        <v>128</v>
      </c>
      <c r="O955" t="s">
        <v>129</v>
      </c>
      <c r="P955" t="s">
        <v>2641</v>
      </c>
      <c r="Q955" t="s">
        <v>37</v>
      </c>
      <c r="R955" t="s">
        <v>38</v>
      </c>
      <c r="S955" t="s">
        <v>2642</v>
      </c>
      <c r="T955" t="s">
        <v>2643</v>
      </c>
      <c r="Y955" t="s">
        <v>44</v>
      </c>
    </row>
    <row r="956" spans="1:25" x14ac:dyDescent="0.25">
      <c r="A956" t="s">
        <v>49</v>
      </c>
      <c r="B956" t="s">
        <v>2644</v>
      </c>
      <c r="C956" t="s">
        <v>67</v>
      </c>
      <c r="D956" t="s">
        <v>2436</v>
      </c>
      <c r="E956" t="s">
        <v>2437</v>
      </c>
      <c r="F956" t="s">
        <v>2436</v>
      </c>
      <c r="G956" t="s">
        <v>2438</v>
      </c>
      <c r="H956" t="s">
        <v>1349</v>
      </c>
      <c r="I956">
        <v>2</v>
      </c>
      <c r="J956">
        <v>0</v>
      </c>
      <c r="K956">
        <v>0</v>
      </c>
      <c r="L956">
        <v>14.8</v>
      </c>
      <c r="M956" t="s">
        <v>2645</v>
      </c>
      <c r="N956" t="s">
        <v>2034</v>
      </c>
      <c r="O956" t="s">
        <v>2035</v>
      </c>
      <c r="P956" t="s">
        <v>2646</v>
      </c>
      <c r="Q956" t="s">
        <v>37</v>
      </c>
      <c r="R956" t="s">
        <v>38</v>
      </c>
      <c r="S956" t="s">
        <v>2647</v>
      </c>
      <c r="V956" t="s">
        <v>2648</v>
      </c>
      <c r="Y956" t="s">
        <v>44</v>
      </c>
    </row>
    <row r="957" spans="1:25" x14ac:dyDescent="0.25">
      <c r="A957" t="s">
        <v>49</v>
      </c>
      <c r="B957" t="s">
        <v>2649</v>
      </c>
      <c r="C957" t="s">
        <v>67</v>
      </c>
      <c r="D957" t="s">
        <v>2436</v>
      </c>
      <c r="E957" t="s">
        <v>2437</v>
      </c>
      <c r="F957" t="s">
        <v>2436</v>
      </c>
      <c r="G957" t="s">
        <v>2438</v>
      </c>
      <c r="H957" t="s">
        <v>1349</v>
      </c>
      <c r="I957">
        <v>1</v>
      </c>
      <c r="J957">
        <v>0</v>
      </c>
      <c r="K957">
        <v>0</v>
      </c>
      <c r="L957">
        <v>3.2</v>
      </c>
      <c r="M957" t="s">
        <v>2650</v>
      </c>
      <c r="N957" t="s">
        <v>351</v>
      </c>
      <c r="O957" t="s">
        <v>352</v>
      </c>
      <c r="P957">
        <v>19067</v>
      </c>
      <c r="Q957" t="s">
        <v>37</v>
      </c>
      <c r="R957" t="s">
        <v>38</v>
      </c>
      <c r="S957" t="s">
        <v>2651</v>
      </c>
      <c r="V957" t="s">
        <v>2652</v>
      </c>
      <c r="Y957" t="s">
        <v>44</v>
      </c>
    </row>
    <row r="958" spans="1:25" x14ac:dyDescent="0.25">
      <c r="A958" t="s">
        <v>49</v>
      </c>
      <c r="B958" t="s">
        <v>2653</v>
      </c>
      <c r="C958" t="s">
        <v>67</v>
      </c>
      <c r="D958" t="s">
        <v>2436</v>
      </c>
      <c r="E958" t="s">
        <v>2437</v>
      </c>
      <c r="F958" t="s">
        <v>2436</v>
      </c>
      <c r="G958" t="s">
        <v>2438</v>
      </c>
      <c r="H958" t="s">
        <v>1349</v>
      </c>
      <c r="I958">
        <v>1</v>
      </c>
      <c r="J958">
        <v>0</v>
      </c>
      <c r="K958">
        <v>0</v>
      </c>
      <c r="L958">
        <v>8.6999999999999993</v>
      </c>
      <c r="M958" t="s">
        <v>193</v>
      </c>
      <c r="Q958" t="s">
        <v>990</v>
      </c>
      <c r="R958" t="s">
        <v>383</v>
      </c>
      <c r="Y958" t="s">
        <v>44</v>
      </c>
    </row>
    <row r="959" spans="1:25" x14ac:dyDescent="0.25">
      <c r="A959" t="s">
        <v>49</v>
      </c>
      <c r="B959" t="s">
        <v>2654</v>
      </c>
      <c r="C959" t="s">
        <v>67</v>
      </c>
      <c r="D959" t="s">
        <v>2436</v>
      </c>
      <c r="E959" t="s">
        <v>2437</v>
      </c>
      <c r="F959" t="s">
        <v>2436</v>
      </c>
      <c r="G959" t="s">
        <v>2438</v>
      </c>
      <c r="H959" t="s">
        <v>1349</v>
      </c>
      <c r="I959">
        <v>1</v>
      </c>
      <c r="J959">
        <v>0</v>
      </c>
      <c r="K959">
        <v>0</v>
      </c>
      <c r="L959">
        <v>16.600000000000001</v>
      </c>
      <c r="M959" t="s">
        <v>741</v>
      </c>
      <c r="N959" t="s">
        <v>128</v>
      </c>
      <c r="O959" t="s">
        <v>129</v>
      </c>
      <c r="P959" t="s">
        <v>2655</v>
      </c>
      <c r="Q959" t="s">
        <v>37</v>
      </c>
      <c r="R959" t="s">
        <v>38</v>
      </c>
      <c r="Y959" t="s">
        <v>44</v>
      </c>
    </row>
    <row r="960" spans="1:25" x14ac:dyDescent="0.25">
      <c r="A960" t="s">
        <v>26</v>
      </c>
      <c r="B960" t="s">
        <v>2656</v>
      </c>
      <c r="C960" t="s">
        <v>67</v>
      </c>
      <c r="D960" t="s">
        <v>2436</v>
      </c>
      <c r="E960" t="s">
        <v>2437</v>
      </c>
      <c r="F960" t="s">
        <v>2436</v>
      </c>
      <c r="G960" t="s">
        <v>2438</v>
      </c>
      <c r="H960" t="s">
        <v>1349</v>
      </c>
      <c r="I960">
        <v>1</v>
      </c>
      <c r="J960">
        <v>0</v>
      </c>
      <c r="K960">
        <v>0</v>
      </c>
      <c r="L960">
        <v>8.1</v>
      </c>
      <c r="M960" t="s">
        <v>2657</v>
      </c>
      <c r="P960">
        <v>70629</v>
      </c>
      <c r="Q960" t="s">
        <v>1836</v>
      </c>
      <c r="R960" t="s">
        <v>358</v>
      </c>
      <c r="S960" t="s">
        <v>2658</v>
      </c>
      <c r="T960">
        <v>-16473</v>
      </c>
      <c r="U960" t="s">
        <v>2659</v>
      </c>
      <c r="V960" t="s">
        <v>2660</v>
      </c>
      <c r="W960">
        <v>1998</v>
      </c>
      <c r="X960" t="s">
        <v>1576</v>
      </c>
      <c r="Y960" t="s">
        <v>541</v>
      </c>
    </row>
    <row r="961" spans="1:25" x14ac:dyDescent="0.25">
      <c r="A961" t="s">
        <v>49</v>
      </c>
      <c r="B961" t="s">
        <v>2661</v>
      </c>
      <c r="C961" t="s">
        <v>67</v>
      </c>
      <c r="D961" t="s">
        <v>2436</v>
      </c>
      <c r="E961" t="s">
        <v>2437</v>
      </c>
      <c r="F961" t="s">
        <v>2436</v>
      </c>
      <c r="G961" t="s">
        <v>2438</v>
      </c>
      <c r="H961" t="s">
        <v>1349</v>
      </c>
      <c r="I961">
        <v>1</v>
      </c>
      <c r="J961">
        <v>0</v>
      </c>
      <c r="K961">
        <v>0</v>
      </c>
      <c r="L961">
        <v>13.1</v>
      </c>
      <c r="M961" t="s">
        <v>294</v>
      </c>
      <c r="N961" t="s">
        <v>123</v>
      </c>
      <c r="O961" t="s">
        <v>124</v>
      </c>
      <c r="P961">
        <v>94105</v>
      </c>
      <c r="Q961" t="s">
        <v>37</v>
      </c>
      <c r="R961" t="s">
        <v>38</v>
      </c>
      <c r="Y961" t="s">
        <v>44</v>
      </c>
    </row>
    <row r="962" spans="1:25" x14ac:dyDescent="0.25">
      <c r="A962" t="s">
        <v>49</v>
      </c>
      <c r="B962" t="s">
        <v>2662</v>
      </c>
      <c r="C962" t="s">
        <v>67</v>
      </c>
      <c r="D962" t="s">
        <v>2436</v>
      </c>
      <c r="E962" t="s">
        <v>2437</v>
      </c>
      <c r="F962" t="s">
        <v>2436</v>
      </c>
      <c r="G962" t="s">
        <v>2438</v>
      </c>
      <c r="H962" t="s">
        <v>1349</v>
      </c>
      <c r="I962">
        <v>1</v>
      </c>
      <c r="J962">
        <v>0</v>
      </c>
      <c r="K962">
        <v>0</v>
      </c>
      <c r="L962">
        <v>17.100000000000001</v>
      </c>
      <c r="M962" t="s">
        <v>593</v>
      </c>
      <c r="N962" t="s">
        <v>805</v>
      </c>
      <c r="O962" t="s">
        <v>806</v>
      </c>
      <c r="P962" t="s">
        <v>2663</v>
      </c>
      <c r="Q962" t="s">
        <v>37</v>
      </c>
      <c r="R962" t="s">
        <v>38</v>
      </c>
      <c r="S962" t="s">
        <v>2664</v>
      </c>
      <c r="Y962" t="s">
        <v>44</v>
      </c>
    </row>
    <row r="963" spans="1:25" x14ac:dyDescent="0.25">
      <c r="A963" t="s">
        <v>49</v>
      </c>
      <c r="B963" t="s">
        <v>2665</v>
      </c>
      <c r="C963" t="s">
        <v>67</v>
      </c>
      <c r="D963" t="s">
        <v>2436</v>
      </c>
      <c r="E963" t="s">
        <v>2437</v>
      </c>
      <c r="F963" t="s">
        <v>2436</v>
      </c>
      <c r="G963" t="s">
        <v>2438</v>
      </c>
      <c r="H963" t="s">
        <v>1349</v>
      </c>
      <c r="I963">
        <v>1</v>
      </c>
      <c r="J963">
        <v>0</v>
      </c>
      <c r="K963">
        <v>0</v>
      </c>
      <c r="L963">
        <v>14.7</v>
      </c>
      <c r="M963" t="s">
        <v>2073</v>
      </c>
      <c r="N963" t="s">
        <v>197</v>
      </c>
      <c r="O963" t="s">
        <v>198</v>
      </c>
      <c r="P963">
        <v>12866</v>
      </c>
      <c r="Q963" t="s">
        <v>37</v>
      </c>
      <c r="R963" t="s">
        <v>38</v>
      </c>
      <c r="Y963" t="s">
        <v>44</v>
      </c>
    </row>
    <row r="964" spans="1:25" x14ac:dyDescent="0.25">
      <c r="A964" t="s">
        <v>49</v>
      </c>
      <c r="B964" t="s">
        <v>2666</v>
      </c>
      <c r="C964" t="s">
        <v>67</v>
      </c>
      <c r="D964" t="s">
        <v>2436</v>
      </c>
      <c r="E964" t="s">
        <v>2437</v>
      </c>
      <c r="F964" t="s">
        <v>2436</v>
      </c>
      <c r="G964" t="s">
        <v>2438</v>
      </c>
      <c r="H964" t="s">
        <v>1349</v>
      </c>
      <c r="I964">
        <v>1</v>
      </c>
      <c r="J964">
        <v>0</v>
      </c>
      <c r="K964">
        <v>0</v>
      </c>
      <c r="L964">
        <v>8.1</v>
      </c>
      <c r="M964" t="s">
        <v>193</v>
      </c>
      <c r="Q964" t="s">
        <v>1794</v>
      </c>
      <c r="R964" t="s">
        <v>238</v>
      </c>
      <c r="Y964" t="s">
        <v>44</v>
      </c>
    </row>
    <row r="965" spans="1:25" x14ac:dyDescent="0.25">
      <c r="A965" t="s">
        <v>49</v>
      </c>
      <c r="B965" t="s">
        <v>2667</v>
      </c>
      <c r="C965" t="s">
        <v>67</v>
      </c>
      <c r="D965" t="s">
        <v>2436</v>
      </c>
      <c r="E965" t="s">
        <v>2437</v>
      </c>
      <c r="F965" t="s">
        <v>2436</v>
      </c>
      <c r="G965" t="s">
        <v>2438</v>
      </c>
      <c r="H965" t="s">
        <v>1349</v>
      </c>
      <c r="I965">
        <v>1</v>
      </c>
      <c r="J965">
        <v>0</v>
      </c>
      <c r="K965">
        <v>0</v>
      </c>
      <c r="L965">
        <v>12.8</v>
      </c>
      <c r="M965" t="s">
        <v>2242</v>
      </c>
      <c r="O965" t="s">
        <v>2668</v>
      </c>
      <c r="P965">
        <v>91765</v>
      </c>
      <c r="Q965" t="s">
        <v>37</v>
      </c>
      <c r="R965" t="s">
        <v>38</v>
      </c>
      <c r="S965" t="s">
        <v>2243</v>
      </c>
      <c r="V965" t="s">
        <v>2244</v>
      </c>
      <c r="Y965" t="s">
        <v>44</v>
      </c>
    </row>
    <row r="966" spans="1:25" x14ac:dyDescent="0.25">
      <c r="A966" t="s">
        <v>49</v>
      </c>
      <c r="B966" t="s">
        <v>2669</v>
      </c>
      <c r="C966" t="s">
        <v>67</v>
      </c>
      <c r="D966" t="s">
        <v>2436</v>
      </c>
      <c r="E966" t="s">
        <v>2437</v>
      </c>
      <c r="F966" t="s">
        <v>2436</v>
      </c>
      <c r="G966" t="s">
        <v>2438</v>
      </c>
      <c r="H966" t="s">
        <v>1349</v>
      </c>
      <c r="I966">
        <v>2</v>
      </c>
      <c r="J966">
        <v>0</v>
      </c>
      <c r="K966">
        <v>0</v>
      </c>
      <c r="L966">
        <v>12.1</v>
      </c>
      <c r="M966" t="s">
        <v>954</v>
      </c>
      <c r="O966" t="s">
        <v>2670</v>
      </c>
      <c r="P966">
        <v>75038</v>
      </c>
      <c r="Q966" t="s">
        <v>37</v>
      </c>
      <c r="R966" t="s">
        <v>38</v>
      </c>
      <c r="S966" t="s">
        <v>2671</v>
      </c>
      <c r="Y966" t="s">
        <v>44</v>
      </c>
    </row>
    <row r="967" spans="1:25" x14ac:dyDescent="0.25">
      <c r="A967" t="s">
        <v>49</v>
      </c>
      <c r="B967" t="s">
        <v>2672</v>
      </c>
      <c r="C967" t="s">
        <v>67</v>
      </c>
      <c r="D967" t="s">
        <v>2436</v>
      </c>
      <c r="E967" t="s">
        <v>2437</v>
      </c>
      <c r="F967" t="s">
        <v>2436</v>
      </c>
      <c r="G967" t="s">
        <v>2438</v>
      </c>
      <c r="H967" t="s">
        <v>1349</v>
      </c>
      <c r="I967">
        <v>2</v>
      </c>
      <c r="J967">
        <v>0</v>
      </c>
      <c r="K967">
        <v>0</v>
      </c>
      <c r="L967">
        <v>14.4</v>
      </c>
      <c r="M967" t="s">
        <v>2673</v>
      </c>
      <c r="N967" t="s">
        <v>805</v>
      </c>
      <c r="O967" t="s">
        <v>806</v>
      </c>
      <c r="P967" t="s">
        <v>2674</v>
      </c>
      <c r="Q967" t="s">
        <v>37</v>
      </c>
      <c r="R967" t="s">
        <v>38</v>
      </c>
      <c r="S967" t="s">
        <v>2675</v>
      </c>
      <c r="T967" t="s">
        <v>2676</v>
      </c>
      <c r="V967" t="s">
        <v>2677</v>
      </c>
      <c r="Y967" t="s">
        <v>44</v>
      </c>
    </row>
    <row r="968" spans="1:25" x14ac:dyDescent="0.25">
      <c r="A968" t="s">
        <v>49</v>
      </c>
      <c r="B968" t="s">
        <v>2678</v>
      </c>
      <c r="C968" t="s">
        <v>67</v>
      </c>
      <c r="D968" t="s">
        <v>2436</v>
      </c>
      <c r="E968" t="s">
        <v>2437</v>
      </c>
      <c r="F968" t="s">
        <v>2436</v>
      </c>
      <c r="G968" t="s">
        <v>2438</v>
      </c>
      <c r="H968" t="s">
        <v>1349</v>
      </c>
      <c r="I968">
        <v>1</v>
      </c>
      <c r="J968">
        <v>0</v>
      </c>
      <c r="K968">
        <v>0</v>
      </c>
      <c r="L968">
        <v>15.5</v>
      </c>
      <c r="M968" t="s">
        <v>62</v>
      </c>
      <c r="N968" t="s">
        <v>35</v>
      </c>
      <c r="O968" t="s">
        <v>36</v>
      </c>
      <c r="P968" t="s">
        <v>2679</v>
      </c>
      <c r="Q968" t="s">
        <v>37</v>
      </c>
      <c r="R968" t="s">
        <v>38</v>
      </c>
      <c r="Y968" t="s">
        <v>44</v>
      </c>
    </row>
    <row r="969" spans="1:25" x14ac:dyDescent="0.25">
      <c r="A969" t="s">
        <v>49</v>
      </c>
      <c r="B969" t="s">
        <v>2680</v>
      </c>
      <c r="C969" t="s">
        <v>67</v>
      </c>
      <c r="D969" t="s">
        <v>2436</v>
      </c>
      <c r="E969" t="s">
        <v>2437</v>
      </c>
      <c r="F969" t="s">
        <v>2436</v>
      </c>
      <c r="G969" t="s">
        <v>2438</v>
      </c>
      <c r="H969" t="s">
        <v>1349</v>
      </c>
      <c r="I969">
        <v>1</v>
      </c>
      <c r="J969">
        <v>0</v>
      </c>
      <c r="K969">
        <v>0</v>
      </c>
      <c r="L969">
        <v>2.6</v>
      </c>
      <c r="M969" t="s">
        <v>2681</v>
      </c>
      <c r="P969">
        <v>12940</v>
      </c>
      <c r="Q969" t="s">
        <v>1261</v>
      </c>
      <c r="R969" t="s">
        <v>238</v>
      </c>
      <c r="Y969" t="s">
        <v>44</v>
      </c>
    </row>
    <row r="970" spans="1:25" x14ac:dyDescent="0.25">
      <c r="A970" t="s">
        <v>49</v>
      </c>
      <c r="B970" t="s">
        <v>2682</v>
      </c>
      <c r="C970" t="s">
        <v>67</v>
      </c>
      <c r="D970" t="s">
        <v>2436</v>
      </c>
      <c r="E970" t="s">
        <v>2437</v>
      </c>
      <c r="F970" t="s">
        <v>2436</v>
      </c>
      <c r="G970" t="s">
        <v>2438</v>
      </c>
      <c r="H970" t="s">
        <v>1349</v>
      </c>
      <c r="I970">
        <v>3</v>
      </c>
      <c r="J970">
        <v>0</v>
      </c>
      <c r="K970">
        <v>0</v>
      </c>
      <c r="L970">
        <v>7.4</v>
      </c>
      <c r="M970" t="s">
        <v>261</v>
      </c>
      <c r="N970" t="s">
        <v>182</v>
      </c>
      <c r="O970" t="s">
        <v>183</v>
      </c>
      <c r="P970">
        <v>19805</v>
      </c>
      <c r="Q970" t="s">
        <v>37</v>
      </c>
      <c r="R970" t="s">
        <v>38</v>
      </c>
      <c r="V970" t="s">
        <v>2683</v>
      </c>
      <c r="Y970" t="s">
        <v>44</v>
      </c>
    </row>
    <row r="971" spans="1:25" x14ac:dyDescent="0.25">
      <c r="A971" t="s">
        <v>49</v>
      </c>
      <c r="B971" t="s">
        <v>2684</v>
      </c>
      <c r="C971" t="s">
        <v>67</v>
      </c>
      <c r="D971" t="s">
        <v>2436</v>
      </c>
      <c r="E971" t="s">
        <v>2525</v>
      </c>
      <c r="F971" t="s">
        <v>2436</v>
      </c>
      <c r="G971" t="s">
        <v>2526</v>
      </c>
      <c r="H971" t="s">
        <v>1349</v>
      </c>
      <c r="I971">
        <v>1</v>
      </c>
      <c r="J971">
        <v>0</v>
      </c>
      <c r="K971">
        <v>0</v>
      </c>
      <c r="L971">
        <v>16.399999999999999</v>
      </c>
      <c r="M971" t="s">
        <v>248</v>
      </c>
      <c r="N971" t="s">
        <v>123</v>
      </c>
      <c r="O971" t="s">
        <v>124</v>
      </c>
      <c r="P971" t="s">
        <v>2685</v>
      </c>
      <c r="Q971" t="s">
        <v>37</v>
      </c>
      <c r="R971" t="s">
        <v>38</v>
      </c>
      <c r="S971" t="s">
        <v>2686</v>
      </c>
      <c r="T971" t="s">
        <v>2687</v>
      </c>
      <c r="Y971" t="s">
        <v>44</v>
      </c>
    </row>
    <row r="972" spans="1:25" x14ac:dyDescent="0.25">
      <c r="A972" t="s">
        <v>49</v>
      </c>
      <c r="B972" t="s">
        <v>2688</v>
      </c>
      <c r="C972" t="s">
        <v>67</v>
      </c>
      <c r="D972" t="s">
        <v>2436</v>
      </c>
      <c r="E972" t="s">
        <v>2437</v>
      </c>
      <c r="F972" t="s">
        <v>2436</v>
      </c>
      <c r="G972" t="s">
        <v>2438</v>
      </c>
      <c r="H972" t="s">
        <v>1349</v>
      </c>
      <c r="I972">
        <v>1</v>
      </c>
      <c r="J972">
        <v>0</v>
      </c>
      <c r="K972">
        <v>0</v>
      </c>
      <c r="L972">
        <v>14.3</v>
      </c>
      <c r="M972" t="s">
        <v>795</v>
      </c>
      <c r="O972" t="s">
        <v>633</v>
      </c>
      <c r="P972">
        <v>33134</v>
      </c>
      <c r="Q972" t="s">
        <v>37</v>
      </c>
      <c r="R972" t="s">
        <v>38</v>
      </c>
      <c r="Y972" t="s">
        <v>44</v>
      </c>
    </row>
    <row r="973" spans="1:25" x14ac:dyDescent="0.25">
      <c r="A973" t="s">
        <v>49</v>
      </c>
      <c r="B973" t="s">
        <v>2689</v>
      </c>
      <c r="C973" t="s">
        <v>67</v>
      </c>
      <c r="D973" t="s">
        <v>2436</v>
      </c>
      <c r="E973" t="s">
        <v>2437</v>
      </c>
      <c r="F973" t="s">
        <v>2436</v>
      </c>
      <c r="G973" t="s">
        <v>2438</v>
      </c>
      <c r="H973" t="s">
        <v>1349</v>
      </c>
      <c r="I973">
        <v>1</v>
      </c>
      <c r="J973">
        <v>0</v>
      </c>
      <c r="K973">
        <v>0</v>
      </c>
      <c r="L973">
        <v>17.2</v>
      </c>
      <c r="M973" t="s">
        <v>2690</v>
      </c>
      <c r="N973" t="s">
        <v>123</v>
      </c>
      <c r="O973" t="s">
        <v>124</v>
      </c>
      <c r="P973" t="s">
        <v>2691</v>
      </c>
      <c r="Q973" t="s">
        <v>37</v>
      </c>
      <c r="R973" t="s">
        <v>38</v>
      </c>
      <c r="Y973" t="s">
        <v>44</v>
      </c>
    </row>
    <row r="974" spans="1:25" x14ac:dyDescent="0.25">
      <c r="A974" t="s">
        <v>49</v>
      </c>
      <c r="B974" t="s">
        <v>2692</v>
      </c>
      <c r="C974" t="s">
        <v>67</v>
      </c>
      <c r="D974" t="s">
        <v>2436</v>
      </c>
      <c r="E974" t="s">
        <v>2437</v>
      </c>
      <c r="F974" t="s">
        <v>2436</v>
      </c>
      <c r="G974" t="s">
        <v>2438</v>
      </c>
      <c r="H974" t="s">
        <v>1349</v>
      </c>
      <c r="I974">
        <v>1</v>
      </c>
      <c r="J974">
        <v>0</v>
      </c>
      <c r="K974">
        <v>0</v>
      </c>
      <c r="L974">
        <v>8</v>
      </c>
      <c r="M974" t="s">
        <v>2693</v>
      </c>
      <c r="N974" t="s">
        <v>301</v>
      </c>
      <c r="O974" t="s">
        <v>302</v>
      </c>
      <c r="P974">
        <v>70345</v>
      </c>
      <c r="Q974" t="s">
        <v>37</v>
      </c>
      <c r="R974" t="s">
        <v>38</v>
      </c>
      <c r="S974" t="s">
        <v>2694</v>
      </c>
      <c r="V974" t="s">
        <v>2695</v>
      </c>
      <c r="Y974" t="s">
        <v>44</v>
      </c>
    </row>
    <row r="975" spans="1:25" x14ac:dyDescent="0.25">
      <c r="A975" t="s">
        <v>49</v>
      </c>
      <c r="B975" t="s">
        <v>2696</v>
      </c>
      <c r="C975" t="s">
        <v>67</v>
      </c>
      <c r="D975" t="s">
        <v>2436</v>
      </c>
      <c r="E975" t="s">
        <v>2437</v>
      </c>
      <c r="F975" t="s">
        <v>2436</v>
      </c>
      <c r="G975" t="s">
        <v>2438</v>
      </c>
      <c r="H975" t="s">
        <v>1349</v>
      </c>
      <c r="I975">
        <v>1</v>
      </c>
      <c r="J975">
        <v>0</v>
      </c>
      <c r="K975">
        <v>0</v>
      </c>
      <c r="L975">
        <v>10.3</v>
      </c>
      <c r="M975" t="s">
        <v>1245</v>
      </c>
      <c r="O975" t="s">
        <v>2697</v>
      </c>
      <c r="P975" t="s">
        <v>2194</v>
      </c>
      <c r="Q975" t="s">
        <v>37</v>
      </c>
      <c r="R975" t="s">
        <v>38</v>
      </c>
      <c r="Y975" t="s">
        <v>44</v>
      </c>
    </row>
    <row r="976" spans="1:25" x14ac:dyDescent="0.25">
      <c r="A976" t="s">
        <v>49</v>
      </c>
      <c r="B976" t="s">
        <v>2698</v>
      </c>
      <c r="C976" t="s">
        <v>67</v>
      </c>
      <c r="D976" t="s">
        <v>2436</v>
      </c>
      <c r="E976" t="s">
        <v>2437</v>
      </c>
      <c r="F976" t="s">
        <v>2436</v>
      </c>
      <c r="G976" t="s">
        <v>2438</v>
      </c>
      <c r="H976" t="s">
        <v>1349</v>
      </c>
      <c r="I976">
        <v>1</v>
      </c>
      <c r="J976">
        <v>0</v>
      </c>
      <c r="K976">
        <v>0</v>
      </c>
      <c r="L976">
        <v>17.8</v>
      </c>
      <c r="M976" t="s">
        <v>2699</v>
      </c>
      <c r="N976" t="s">
        <v>319</v>
      </c>
      <c r="O976" t="s">
        <v>320</v>
      </c>
      <c r="P976" t="s">
        <v>2700</v>
      </c>
      <c r="Q976" t="s">
        <v>37</v>
      </c>
      <c r="R976" t="s">
        <v>38</v>
      </c>
      <c r="Y976" t="s">
        <v>44</v>
      </c>
    </row>
    <row r="977" spans="1:25" x14ac:dyDescent="0.25">
      <c r="A977" t="s">
        <v>49</v>
      </c>
      <c r="B977" t="s">
        <v>2701</v>
      </c>
      <c r="C977" t="s">
        <v>67</v>
      </c>
      <c r="D977" t="s">
        <v>2436</v>
      </c>
      <c r="E977" t="s">
        <v>2437</v>
      </c>
      <c r="F977" t="s">
        <v>2436</v>
      </c>
      <c r="G977" t="s">
        <v>2438</v>
      </c>
      <c r="H977" t="s">
        <v>1349</v>
      </c>
      <c r="I977">
        <v>1</v>
      </c>
      <c r="J977">
        <v>0</v>
      </c>
      <c r="K977">
        <v>0</v>
      </c>
      <c r="L977">
        <v>5.6</v>
      </c>
      <c r="M977" t="s">
        <v>2702</v>
      </c>
      <c r="N977" t="s">
        <v>123</v>
      </c>
      <c r="O977" t="s">
        <v>124</v>
      </c>
      <c r="P977">
        <v>90201</v>
      </c>
      <c r="Q977" t="s">
        <v>37</v>
      </c>
      <c r="R977" t="s">
        <v>38</v>
      </c>
      <c r="V977" t="s">
        <v>2703</v>
      </c>
      <c r="Y977" t="s">
        <v>44</v>
      </c>
    </row>
    <row r="978" spans="1:25" x14ac:dyDescent="0.25">
      <c r="A978" t="s">
        <v>49</v>
      </c>
      <c r="B978" t="s">
        <v>618</v>
      </c>
      <c r="C978" t="s">
        <v>67</v>
      </c>
      <c r="D978" t="s">
        <v>2436</v>
      </c>
      <c r="E978" t="s">
        <v>2437</v>
      </c>
      <c r="F978" t="s">
        <v>2436</v>
      </c>
      <c r="G978" t="s">
        <v>2438</v>
      </c>
      <c r="H978" t="s">
        <v>1349</v>
      </c>
      <c r="I978">
        <v>1</v>
      </c>
      <c r="J978">
        <v>0</v>
      </c>
      <c r="K978">
        <v>0</v>
      </c>
      <c r="L978">
        <v>9.6</v>
      </c>
      <c r="M978" t="s">
        <v>619</v>
      </c>
      <c r="N978" t="s">
        <v>620</v>
      </c>
      <c r="O978" t="s">
        <v>621</v>
      </c>
      <c r="P978" t="s">
        <v>622</v>
      </c>
      <c r="Q978" t="s">
        <v>37</v>
      </c>
      <c r="R978" t="s">
        <v>38</v>
      </c>
      <c r="Y978" t="s">
        <v>44</v>
      </c>
    </row>
    <row r="979" spans="1:25" x14ac:dyDescent="0.25">
      <c r="A979" t="s">
        <v>49</v>
      </c>
      <c r="B979" t="s">
        <v>2704</v>
      </c>
      <c r="C979" t="s">
        <v>67</v>
      </c>
      <c r="D979" t="s">
        <v>2436</v>
      </c>
      <c r="E979" t="s">
        <v>2437</v>
      </c>
      <c r="F979" t="s">
        <v>2436</v>
      </c>
      <c r="G979" t="s">
        <v>2438</v>
      </c>
      <c r="H979" t="s">
        <v>1349</v>
      </c>
      <c r="I979">
        <v>1</v>
      </c>
      <c r="J979">
        <v>0</v>
      </c>
      <c r="K979">
        <v>0</v>
      </c>
      <c r="L979">
        <v>9.4</v>
      </c>
      <c r="M979" t="s">
        <v>193</v>
      </c>
      <c r="N979" t="s">
        <v>123</v>
      </c>
      <c r="O979" t="s">
        <v>124</v>
      </c>
      <c r="Q979" t="s">
        <v>37</v>
      </c>
      <c r="R979" t="s">
        <v>38</v>
      </c>
      <c r="Y979" t="s">
        <v>44</v>
      </c>
    </row>
    <row r="980" spans="1:25" x14ac:dyDescent="0.25">
      <c r="A980" t="s">
        <v>49</v>
      </c>
      <c r="B980" t="s">
        <v>2705</v>
      </c>
      <c r="C980" t="s">
        <v>67</v>
      </c>
      <c r="D980" t="s">
        <v>2436</v>
      </c>
      <c r="E980" t="s">
        <v>2437</v>
      </c>
      <c r="F980" t="s">
        <v>2436</v>
      </c>
      <c r="G980" t="s">
        <v>2438</v>
      </c>
      <c r="H980" t="s">
        <v>1349</v>
      </c>
      <c r="I980">
        <v>1</v>
      </c>
      <c r="J980">
        <v>0</v>
      </c>
      <c r="K980">
        <v>0</v>
      </c>
      <c r="L980">
        <v>13.9</v>
      </c>
      <c r="M980" t="s">
        <v>160</v>
      </c>
      <c r="N980" t="s">
        <v>123</v>
      </c>
      <c r="O980" t="s">
        <v>124</v>
      </c>
      <c r="P980" t="s">
        <v>827</v>
      </c>
      <c r="Q980" t="s">
        <v>37</v>
      </c>
      <c r="R980" t="s">
        <v>38</v>
      </c>
      <c r="Y980" t="s">
        <v>44</v>
      </c>
    </row>
    <row r="981" spans="1:25" x14ac:dyDescent="0.25">
      <c r="A981" t="s">
        <v>26</v>
      </c>
      <c r="B981" t="s">
        <v>2706</v>
      </c>
      <c r="C981" t="s">
        <v>67</v>
      </c>
      <c r="D981" t="s">
        <v>2436</v>
      </c>
      <c r="E981" t="s">
        <v>2437</v>
      </c>
      <c r="F981" t="s">
        <v>2436</v>
      </c>
      <c r="G981" t="s">
        <v>2438</v>
      </c>
      <c r="H981" t="s">
        <v>1349</v>
      </c>
      <c r="I981">
        <v>2</v>
      </c>
      <c r="J981">
        <v>0</v>
      </c>
      <c r="K981">
        <v>0</v>
      </c>
      <c r="L981">
        <v>11.2</v>
      </c>
      <c r="M981" t="s">
        <v>2109</v>
      </c>
      <c r="P981">
        <v>8058</v>
      </c>
      <c r="Q981" t="s">
        <v>357</v>
      </c>
      <c r="R981" t="s">
        <v>358</v>
      </c>
      <c r="S981" t="s">
        <v>2707</v>
      </c>
      <c r="T981" t="s">
        <v>2708</v>
      </c>
      <c r="U981" t="s">
        <v>2709</v>
      </c>
      <c r="V981" t="s">
        <v>2710</v>
      </c>
      <c r="W981">
        <v>1991</v>
      </c>
      <c r="X981" t="s">
        <v>1323</v>
      </c>
      <c r="Y981" t="s">
        <v>44</v>
      </c>
    </row>
    <row r="982" spans="1:25" x14ac:dyDescent="0.25">
      <c r="A982" t="s">
        <v>49</v>
      </c>
      <c r="B982" t="s">
        <v>2711</v>
      </c>
      <c r="C982" t="s">
        <v>67</v>
      </c>
      <c r="D982" t="s">
        <v>2436</v>
      </c>
      <c r="E982" t="s">
        <v>2437</v>
      </c>
      <c r="F982" t="s">
        <v>2436</v>
      </c>
      <c r="G982" t="s">
        <v>2438</v>
      </c>
      <c r="H982" t="s">
        <v>1349</v>
      </c>
      <c r="I982">
        <v>1</v>
      </c>
      <c r="J982">
        <v>0</v>
      </c>
      <c r="K982">
        <v>0</v>
      </c>
      <c r="L982">
        <v>15.1</v>
      </c>
      <c r="M982" t="s">
        <v>261</v>
      </c>
      <c r="O982" t="s">
        <v>633</v>
      </c>
      <c r="P982" t="s">
        <v>262</v>
      </c>
      <c r="Q982" t="s">
        <v>37</v>
      </c>
      <c r="R982" t="s">
        <v>38</v>
      </c>
      <c r="Y982" t="s">
        <v>44</v>
      </c>
    </row>
    <row r="983" spans="1:25" x14ac:dyDescent="0.25">
      <c r="A983" t="s">
        <v>49</v>
      </c>
      <c r="B983" t="s">
        <v>2712</v>
      </c>
      <c r="C983" t="s">
        <v>67</v>
      </c>
      <c r="D983" t="s">
        <v>2436</v>
      </c>
      <c r="E983" t="s">
        <v>2437</v>
      </c>
      <c r="F983" t="s">
        <v>2436</v>
      </c>
      <c r="G983" t="s">
        <v>2438</v>
      </c>
      <c r="H983" t="s">
        <v>1349</v>
      </c>
      <c r="I983">
        <v>2</v>
      </c>
      <c r="J983">
        <v>0</v>
      </c>
      <c r="K983">
        <v>0</v>
      </c>
      <c r="L983">
        <v>7.1</v>
      </c>
      <c r="M983" t="s">
        <v>127</v>
      </c>
      <c r="N983" t="s">
        <v>128</v>
      </c>
      <c r="O983" t="s">
        <v>129</v>
      </c>
      <c r="P983" t="s">
        <v>2713</v>
      </c>
      <c r="Q983" t="s">
        <v>37</v>
      </c>
      <c r="R983" t="s">
        <v>38</v>
      </c>
      <c r="S983" t="s">
        <v>2714</v>
      </c>
      <c r="V983" t="s">
        <v>2715</v>
      </c>
      <c r="Y983" t="s">
        <v>44</v>
      </c>
    </row>
    <row r="984" spans="1:25" x14ac:dyDescent="0.25">
      <c r="A984" t="s">
        <v>49</v>
      </c>
      <c r="B984" t="s">
        <v>2716</v>
      </c>
      <c r="C984" t="s">
        <v>67</v>
      </c>
      <c r="D984" t="s">
        <v>2436</v>
      </c>
      <c r="E984" t="s">
        <v>2437</v>
      </c>
      <c r="F984" t="s">
        <v>2436</v>
      </c>
      <c r="G984" t="s">
        <v>2438</v>
      </c>
      <c r="H984" t="s">
        <v>1349</v>
      </c>
      <c r="I984">
        <v>1</v>
      </c>
      <c r="J984">
        <v>0</v>
      </c>
      <c r="K984">
        <v>0</v>
      </c>
      <c r="L984">
        <v>17.600000000000001</v>
      </c>
      <c r="M984" t="s">
        <v>785</v>
      </c>
      <c r="N984" t="s">
        <v>35</v>
      </c>
      <c r="O984" t="s">
        <v>36</v>
      </c>
      <c r="P984">
        <v>33907</v>
      </c>
      <c r="Q984" t="s">
        <v>37</v>
      </c>
      <c r="R984" t="s">
        <v>38</v>
      </c>
      <c r="Y984" t="s">
        <v>44</v>
      </c>
    </row>
    <row r="985" spans="1:25" x14ac:dyDescent="0.25">
      <c r="A985" t="s">
        <v>49</v>
      </c>
      <c r="B985" t="s">
        <v>2717</v>
      </c>
      <c r="C985" t="s">
        <v>67</v>
      </c>
      <c r="D985" t="s">
        <v>2436</v>
      </c>
      <c r="E985" t="s">
        <v>2437</v>
      </c>
      <c r="F985" t="s">
        <v>2436</v>
      </c>
      <c r="G985" t="s">
        <v>2438</v>
      </c>
      <c r="H985" t="s">
        <v>1349</v>
      </c>
      <c r="I985">
        <v>1</v>
      </c>
      <c r="J985">
        <v>0</v>
      </c>
      <c r="K985">
        <v>0</v>
      </c>
      <c r="L985">
        <v>14.1</v>
      </c>
      <c r="M985" t="s">
        <v>261</v>
      </c>
      <c r="N985" t="s">
        <v>182</v>
      </c>
      <c r="O985" t="s">
        <v>183</v>
      </c>
      <c r="P985" t="s">
        <v>262</v>
      </c>
      <c r="Q985" t="s">
        <v>37</v>
      </c>
      <c r="R985" t="s">
        <v>38</v>
      </c>
      <c r="Y985" t="s">
        <v>44</v>
      </c>
    </row>
    <row r="986" spans="1:25" x14ac:dyDescent="0.25">
      <c r="A986" t="s">
        <v>49</v>
      </c>
      <c r="B986" t="s">
        <v>2718</v>
      </c>
      <c r="C986" t="s">
        <v>67</v>
      </c>
      <c r="D986" t="s">
        <v>2436</v>
      </c>
      <c r="E986" t="s">
        <v>2437</v>
      </c>
      <c r="F986" t="s">
        <v>2436</v>
      </c>
      <c r="G986" t="s">
        <v>2438</v>
      </c>
      <c r="H986" t="s">
        <v>1349</v>
      </c>
      <c r="I986">
        <v>1</v>
      </c>
      <c r="J986">
        <v>0</v>
      </c>
      <c r="K986">
        <v>0</v>
      </c>
      <c r="L986">
        <v>14</v>
      </c>
      <c r="M986" t="s">
        <v>985</v>
      </c>
      <c r="N986" t="s">
        <v>710</v>
      </c>
      <c r="O986" t="s">
        <v>711</v>
      </c>
      <c r="P986">
        <v>6830</v>
      </c>
      <c r="Q986" t="s">
        <v>37</v>
      </c>
      <c r="R986" t="s">
        <v>38</v>
      </c>
      <c r="Y986" t="s">
        <v>44</v>
      </c>
    </row>
    <row r="987" spans="1:25" x14ac:dyDescent="0.25">
      <c r="A987" t="s">
        <v>26</v>
      </c>
      <c r="B987" t="s">
        <v>1985</v>
      </c>
      <c r="C987" t="s">
        <v>67</v>
      </c>
      <c r="D987" t="s">
        <v>2436</v>
      </c>
      <c r="E987" t="s">
        <v>2437</v>
      </c>
      <c r="F987" t="s">
        <v>2436</v>
      </c>
      <c r="G987" t="s">
        <v>2438</v>
      </c>
      <c r="H987" t="s">
        <v>1349</v>
      </c>
      <c r="I987">
        <v>1</v>
      </c>
      <c r="J987">
        <v>0</v>
      </c>
      <c r="K987">
        <v>0</v>
      </c>
      <c r="L987">
        <v>5.7</v>
      </c>
      <c r="M987" t="s">
        <v>1986</v>
      </c>
      <c r="Q987" t="s">
        <v>446</v>
      </c>
      <c r="R987" t="s">
        <v>439</v>
      </c>
      <c r="S987" t="s">
        <v>1987</v>
      </c>
      <c r="T987" t="s">
        <v>1988</v>
      </c>
      <c r="U987" t="s">
        <v>1989</v>
      </c>
      <c r="V987" t="s">
        <v>1990</v>
      </c>
      <c r="X987" t="s">
        <v>443</v>
      </c>
      <c r="Y987" t="s">
        <v>44</v>
      </c>
    </row>
    <row r="988" spans="1:25" x14ac:dyDescent="0.25">
      <c r="A988" t="s">
        <v>49</v>
      </c>
      <c r="B988" t="s">
        <v>2719</v>
      </c>
      <c r="C988" t="s">
        <v>67</v>
      </c>
      <c r="D988" t="s">
        <v>2436</v>
      </c>
      <c r="E988" t="s">
        <v>2437</v>
      </c>
      <c r="F988" t="s">
        <v>2436</v>
      </c>
      <c r="G988" t="s">
        <v>2438</v>
      </c>
      <c r="H988" t="s">
        <v>1349</v>
      </c>
      <c r="I988">
        <v>1</v>
      </c>
      <c r="J988">
        <v>0</v>
      </c>
      <c r="K988">
        <v>0</v>
      </c>
      <c r="L988">
        <v>10.9</v>
      </c>
      <c r="M988" t="s">
        <v>193</v>
      </c>
      <c r="N988" t="s">
        <v>351</v>
      </c>
      <c r="O988" t="s">
        <v>352</v>
      </c>
      <c r="Q988" t="s">
        <v>37</v>
      </c>
      <c r="R988" t="s">
        <v>38</v>
      </c>
      <c r="Y988" t="s">
        <v>44</v>
      </c>
    </row>
    <row r="989" spans="1:25" x14ac:dyDescent="0.25">
      <c r="A989" t="s">
        <v>49</v>
      </c>
      <c r="B989" t="s">
        <v>2720</v>
      </c>
      <c r="C989" t="s">
        <v>67</v>
      </c>
      <c r="D989" t="s">
        <v>2436</v>
      </c>
      <c r="E989" t="s">
        <v>2437</v>
      </c>
      <c r="F989" t="s">
        <v>2436</v>
      </c>
      <c r="G989" t="s">
        <v>2438</v>
      </c>
      <c r="H989" t="s">
        <v>1349</v>
      </c>
      <c r="I989">
        <v>1</v>
      </c>
      <c r="J989">
        <v>0</v>
      </c>
      <c r="K989">
        <v>0</v>
      </c>
      <c r="L989">
        <v>10.6</v>
      </c>
      <c r="M989" t="s">
        <v>450</v>
      </c>
      <c r="P989" t="s">
        <v>1864</v>
      </c>
      <c r="Q989" t="s">
        <v>451</v>
      </c>
      <c r="R989" t="s">
        <v>383</v>
      </c>
      <c r="Y989" t="s">
        <v>44</v>
      </c>
    </row>
    <row r="990" spans="1:25" x14ac:dyDescent="0.25">
      <c r="A990" t="s">
        <v>49</v>
      </c>
      <c r="B990" t="s">
        <v>2721</v>
      </c>
      <c r="C990" t="s">
        <v>67</v>
      </c>
      <c r="D990" t="s">
        <v>2436</v>
      </c>
      <c r="E990" t="s">
        <v>2437</v>
      </c>
      <c r="F990" t="s">
        <v>2436</v>
      </c>
      <c r="G990" t="s">
        <v>2438</v>
      </c>
      <c r="H990" t="s">
        <v>1349</v>
      </c>
      <c r="I990">
        <v>1</v>
      </c>
      <c r="J990">
        <v>0</v>
      </c>
      <c r="K990">
        <v>0</v>
      </c>
      <c r="L990">
        <v>1.8</v>
      </c>
      <c r="M990" t="s">
        <v>2722</v>
      </c>
      <c r="N990" t="s">
        <v>35</v>
      </c>
      <c r="O990" t="s">
        <v>36</v>
      </c>
      <c r="P990">
        <v>33154</v>
      </c>
      <c r="Q990" t="s">
        <v>37</v>
      </c>
      <c r="R990" t="s">
        <v>38</v>
      </c>
      <c r="Y990" t="s">
        <v>44</v>
      </c>
    </row>
    <row r="991" spans="1:25" x14ac:dyDescent="0.25">
      <c r="A991" t="s">
        <v>49</v>
      </c>
      <c r="B991" t="s">
        <v>2723</v>
      </c>
      <c r="C991" t="s">
        <v>67</v>
      </c>
      <c r="D991" t="s">
        <v>2436</v>
      </c>
      <c r="E991" t="s">
        <v>2437</v>
      </c>
      <c r="F991" t="s">
        <v>2436</v>
      </c>
      <c r="G991" t="s">
        <v>2438</v>
      </c>
      <c r="H991" t="s">
        <v>1349</v>
      </c>
      <c r="I991">
        <v>1</v>
      </c>
      <c r="J991">
        <v>0</v>
      </c>
      <c r="K991">
        <v>0</v>
      </c>
      <c r="L991">
        <v>6.7</v>
      </c>
      <c r="M991" t="s">
        <v>1889</v>
      </c>
      <c r="N991" t="s">
        <v>35</v>
      </c>
      <c r="O991" t="s">
        <v>36</v>
      </c>
      <c r="P991" t="s">
        <v>2724</v>
      </c>
      <c r="Q991" t="s">
        <v>37</v>
      </c>
      <c r="R991" t="s">
        <v>38</v>
      </c>
      <c r="S991" t="s">
        <v>2725</v>
      </c>
      <c r="V991" t="s">
        <v>2726</v>
      </c>
      <c r="Y991" t="s">
        <v>44</v>
      </c>
    </row>
    <row r="992" spans="1:25" x14ac:dyDescent="0.25">
      <c r="A992" t="s">
        <v>49</v>
      </c>
      <c r="B992" t="s">
        <v>2727</v>
      </c>
      <c r="C992" t="s">
        <v>67</v>
      </c>
      <c r="D992" t="s">
        <v>2436</v>
      </c>
      <c r="E992" t="s">
        <v>2437</v>
      </c>
      <c r="F992" t="s">
        <v>2436</v>
      </c>
      <c r="G992" t="s">
        <v>2438</v>
      </c>
      <c r="H992" t="s">
        <v>1349</v>
      </c>
      <c r="I992">
        <v>1</v>
      </c>
      <c r="J992">
        <v>0</v>
      </c>
      <c r="K992">
        <v>0</v>
      </c>
      <c r="L992">
        <v>1</v>
      </c>
      <c r="M992" t="s">
        <v>1889</v>
      </c>
      <c r="N992" t="s">
        <v>35</v>
      </c>
      <c r="O992" t="s">
        <v>36</v>
      </c>
      <c r="P992" t="s">
        <v>2724</v>
      </c>
      <c r="Q992" t="s">
        <v>37</v>
      </c>
      <c r="R992" t="s">
        <v>38</v>
      </c>
      <c r="S992" t="s">
        <v>2725</v>
      </c>
      <c r="V992" t="s">
        <v>2726</v>
      </c>
      <c r="Y992" t="s">
        <v>44</v>
      </c>
    </row>
    <row r="993" spans="1:25" x14ac:dyDescent="0.25">
      <c r="A993" t="s">
        <v>49</v>
      </c>
      <c r="B993" t="s">
        <v>1997</v>
      </c>
      <c r="C993" t="s">
        <v>67</v>
      </c>
      <c r="D993" t="s">
        <v>2436</v>
      </c>
      <c r="E993" t="s">
        <v>2437</v>
      </c>
      <c r="F993" t="s">
        <v>2436</v>
      </c>
      <c r="G993" t="s">
        <v>2438</v>
      </c>
      <c r="H993" t="s">
        <v>1349</v>
      </c>
      <c r="I993">
        <v>1</v>
      </c>
      <c r="J993">
        <v>0</v>
      </c>
      <c r="K993">
        <v>0</v>
      </c>
      <c r="L993">
        <v>7.8</v>
      </c>
      <c r="M993" t="s">
        <v>281</v>
      </c>
      <c r="O993" t="s">
        <v>1998</v>
      </c>
      <c r="P993">
        <v>30342</v>
      </c>
      <c r="Q993" t="s">
        <v>37</v>
      </c>
      <c r="R993" t="s">
        <v>38</v>
      </c>
      <c r="S993" t="s">
        <v>1999</v>
      </c>
      <c r="V993" t="s">
        <v>2000</v>
      </c>
      <c r="Y993" t="s">
        <v>44</v>
      </c>
    </row>
    <row r="994" spans="1:25" x14ac:dyDescent="0.25">
      <c r="A994" t="s">
        <v>49</v>
      </c>
      <c r="B994" t="s">
        <v>2728</v>
      </c>
      <c r="C994" t="s">
        <v>67</v>
      </c>
      <c r="D994" t="s">
        <v>2436</v>
      </c>
      <c r="E994" t="s">
        <v>2437</v>
      </c>
      <c r="F994" t="s">
        <v>2436</v>
      </c>
      <c r="G994" t="s">
        <v>2438</v>
      </c>
      <c r="H994" t="s">
        <v>1349</v>
      </c>
      <c r="I994">
        <v>3</v>
      </c>
      <c r="J994">
        <v>0</v>
      </c>
      <c r="K994">
        <v>0</v>
      </c>
      <c r="L994">
        <v>5</v>
      </c>
      <c r="M994" t="s">
        <v>196</v>
      </c>
      <c r="N994" t="s">
        <v>197</v>
      </c>
      <c r="O994" t="s">
        <v>198</v>
      </c>
      <c r="P994" t="s">
        <v>2729</v>
      </c>
      <c r="Q994" t="s">
        <v>37</v>
      </c>
      <c r="R994" t="s">
        <v>38</v>
      </c>
      <c r="S994" t="s">
        <v>2730</v>
      </c>
      <c r="T994" t="s">
        <v>2731</v>
      </c>
      <c r="Y994" t="s">
        <v>44</v>
      </c>
    </row>
    <row r="995" spans="1:25" x14ac:dyDescent="0.25">
      <c r="A995" t="s">
        <v>49</v>
      </c>
      <c r="B995" t="s">
        <v>2732</v>
      </c>
      <c r="C995" t="s">
        <v>67</v>
      </c>
      <c r="D995" t="s">
        <v>2436</v>
      </c>
      <c r="E995" t="s">
        <v>2437</v>
      </c>
      <c r="F995" t="s">
        <v>2436</v>
      </c>
      <c r="G995" t="s">
        <v>2438</v>
      </c>
      <c r="H995" t="s">
        <v>1349</v>
      </c>
      <c r="I995">
        <v>1</v>
      </c>
      <c r="J995">
        <v>0</v>
      </c>
      <c r="K995">
        <v>0</v>
      </c>
      <c r="L995">
        <v>13.7</v>
      </c>
      <c r="M995" t="s">
        <v>2733</v>
      </c>
      <c r="N995" t="s">
        <v>515</v>
      </c>
      <c r="O995" t="s">
        <v>516</v>
      </c>
      <c r="P995">
        <v>3842</v>
      </c>
      <c r="Q995" t="s">
        <v>37</v>
      </c>
      <c r="R995" t="s">
        <v>38</v>
      </c>
      <c r="S995" t="s">
        <v>2734</v>
      </c>
      <c r="T995" t="s">
        <v>2735</v>
      </c>
      <c r="U995" t="s">
        <v>2736</v>
      </c>
      <c r="V995" t="s">
        <v>2737</v>
      </c>
      <c r="Y995" t="s">
        <v>44</v>
      </c>
    </row>
    <row r="996" spans="1:25" x14ac:dyDescent="0.25">
      <c r="A996" t="s">
        <v>49</v>
      </c>
      <c r="B996" t="s">
        <v>2738</v>
      </c>
      <c r="C996" t="s">
        <v>67</v>
      </c>
      <c r="D996" t="s">
        <v>2436</v>
      </c>
      <c r="E996" t="s">
        <v>2437</v>
      </c>
      <c r="F996" t="s">
        <v>2436</v>
      </c>
      <c r="G996" t="s">
        <v>2438</v>
      </c>
      <c r="H996" t="s">
        <v>1349</v>
      </c>
      <c r="I996">
        <v>1</v>
      </c>
      <c r="J996">
        <v>0</v>
      </c>
      <c r="K996">
        <v>0</v>
      </c>
      <c r="L996">
        <v>7.2</v>
      </c>
      <c r="M996" t="s">
        <v>1573</v>
      </c>
      <c r="P996">
        <v>101120</v>
      </c>
      <c r="Q996" t="s">
        <v>1417</v>
      </c>
      <c r="R996" t="s">
        <v>238</v>
      </c>
      <c r="Y996" t="s">
        <v>44</v>
      </c>
    </row>
    <row r="997" spans="1:25" x14ac:dyDescent="0.25">
      <c r="A997" t="s">
        <v>49</v>
      </c>
      <c r="B997" t="s">
        <v>2739</v>
      </c>
      <c r="C997" t="s">
        <v>67</v>
      </c>
      <c r="D997" t="s">
        <v>2436</v>
      </c>
      <c r="E997" t="s">
        <v>2437</v>
      </c>
      <c r="F997" t="s">
        <v>2436</v>
      </c>
      <c r="G997" t="s">
        <v>2438</v>
      </c>
      <c r="H997" t="s">
        <v>1349</v>
      </c>
      <c r="I997">
        <v>1</v>
      </c>
      <c r="J997">
        <v>0</v>
      </c>
      <c r="K997">
        <v>0</v>
      </c>
      <c r="L997">
        <v>12.7</v>
      </c>
      <c r="M997" t="s">
        <v>193</v>
      </c>
      <c r="O997" t="s">
        <v>866</v>
      </c>
      <c r="Q997" t="s">
        <v>37</v>
      </c>
      <c r="R997" t="s">
        <v>38</v>
      </c>
      <c r="Y997" t="s">
        <v>44</v>
      </c>
    </row>
    <row r="998" spans="1:25" x14ac:dyDescent="0.25">
      <c r="A998" t="s">
        <v>49</v>
      </c>
      <c r="B998" t="s">
        <v>2740</v>
      </c>
      <c r="C998" t="s">
        <v>67</v>
      </c>
      <c r="D998" t="s">
        <v>2436</v>
      </c>
      <c r="E998" t="s">
        <v>2437</v>
      </c>
      <c r="F998" t="s">
        <v>2436</v>
      </c>
      <c r="G998" t="s">
        <v>2438</v>
      </c>
      <c r="H998" t="s">
        <v>1349</v>
      </c>
      <c r="I998">
        <v>1</v>
      </c>
      <c r="J998">
        <v>0</v>
      </c>
      <c r="K998">
        <v>0</v>
      </c>
      <c r="L998">
        <v>13.3</v>
      </c>
      <c r="M998" t="s">
        <v>193</v>
      </c>
      <c r="Q998" t="s">
        <v>37</v>
      </c>
      <c r="R998" t="s">
        <v>38</v>
      </c>
      <c r="Y998" t="s">
        <v>44</v>
      </c>
    </row>
    <row r="999" spans="1:25" x14ac:dyDescent="0.25">
      <c r="A999" t="s">
        <v>49</v>
      </c>
      <c r="B999" t="s">
        <v>2741</v>
      </c>
      <c r="C999" t="s">
        <v>67</v>
      </c>
      <c r="D999" t="s">
        <v>2436</v>
      </c>
      <c r="E999" t="s">
        <v>2437</v>
      </c>
      <c r="F999" t="s">
        <v>2436</v>
      </c>
      <c r="G999" t="s">
        <v>2438</v>
      </c>
      <c r="H999" t="s">
        <v>1349</v>
      </c>
      <c r="I999">
        <v>1</v>
      </c>
      <c r="J999">
        <v>0</v>
      </c>
      <c r="K999">
        <v>0</v>
      </c>
      <c r="L999">
        <v>1.2</v>
      </c>
      <c r="M999" t="s">
        <v>2742</v>
      </c>
      <c r="P999" t="s">
        <v>2743</v>
      </c>
      <c r="Q999" t="s">
        <v>1129</v>
      </c>
      <c r="R999" t="s">
        <v>358</v>
      </c>
      <c r="S999">
        <v>-856052</v>
      </c>
      <c r="V999" t="s">
        <v>2744</v>
      </c>
      <c r="Y999" t="s">
        <v>44</v>
      </c>
    </row>
    <row r="1000" spans="1:25" x14ac:dyDescent="0.25">
      <c r="A1000" t="s">
        <v>49</v>
      </c>
      <c r="B1000" t="s">
        <v>2745</v>
      </c>
      <c r="C1000" t="s">
        <v>67</v>
      </c>
      <c r="D1000" t="s">
        <v>2436</v>
      </c>
      <c r="E1000" t="s">
        <v>2437</v>
      </c>
      <c r="F1000" t="s">
        <v>2436</v>
      </c>
      <c r="G1000" t="s">
        <v>2438</v>
      </c>
      <c r="H1000" t="s">
        <v>1349</v>
      </c>
      <c r="I1000">
        <v>2</v>
      </c>
      <c r="J1000">
        <v>0</v>
      </c>
      <c r="K1000">
        <v>0</v>
      </c>
      <c r="L1000">
        <v>6.4</v>
      </c>
      <c r="M1000" t="s">
        <v>2746</v>
      </c>
      <c r="N1000" t="s">
        <v>115</v>
      </c>
      <c r="O1000" t="s">
        <v>116</v>
      </c>
      <c r="P1000" t="s">
        <v>2747</v>
      </c>
      <c r="Q1000" t="s">
        <v>37</v>
      </c>
      <c r="R1000" t="s">
        <v>38</v>
      </c>
      <c r="S1000" t="s">
        <v>2748</v>
      </c>
      <c r="T1000" t="s">
        <v>2749</v>
      </c>
      <c r="U1000" t="s">
        <v>2750</v>
      </c>
      <c r="V1000" t="s">
        <v>2751</v>
      </c>
      <c r="Y1000" t="s">
        <v>44</v>
      </c>
    </row>
    <row r="1001" spans="1:25" x14ac:dyDescent="0.25">
      <c r="A1001" t="s">
        <v>49</v>
      </c>
      <c r="B1001" t="s">
        <v>2752</v>
      </c>
      <c r="C1001" t="s">
        <v>67</v>
      </c>
      <c r="D1001" t="s">
        <v>2436</v>
      </c>
      <c r="E1001" t="s">
        <v>2437</v>
      </c>
      <c r="F1001" t="s">
        <v>2436</v>
      </c>
      <c r="G1001" t="s">
        <v>2438</v>
      </c>
      <c r="H1001" t="s">
        <v>1349</v>
      </c>
      <c r="I1001">
        <v>1</v>
      </c>
      <c r="J1001">
        <v>0</v>
      </c>
      <c r="K1001">
        <v>0</v>
      </c>
      <c r="L1001">
        <v>8.9</v>
      </c>
      <c r="M1001" t="s">
        <v>281</v>
      </c>
      <c r="O1001" t="s">
        <v>2753</v>
      </c>
      <c r="P1001">
        <v>30327</v>
      </c>
      <c r="Q1001" t="s">
        <v>37</v>
      </c>
      <c r="R1001" t="s">
        <v>38</v>
      </c>
      <c r="Y1001" t="s">
        <v>44</v>
      </c>
    </row>
    <row r="1002" spans="1:25" x14ac:dyDescent="0.25">
      <c r="A1002" t="s">
        <v>49</v>
      </c>
      <c r="B1002" t="s">
        <v>220</v>
      </c>
      <c r="C1002" t="s">
        <v>67</v>
      </c>
      <c r="D1002" t="s">
        <v>2436</v>
      </c>
      <c r="E1002" t="s">
        <v>2437</v>
      </c>
      <c r="F1002" t="s">
        <v>2436</v>
      </c>
      <c r="G1002" t="s">
        <v>2438</v>
      </c>
      <c r="H1002" t="s">
        <v>1349</v>
      </c>
      <c r="I1002">
        <v>1</v>
      </c>
      <c r="J1002">
        <v>0</v>
      </c>
      <c r="K1002">
        <v>0</v>
      </c>
      <c r="L1002">
        <v>14.9</v>
      </c>
      <c r="M1002" t="s">
        <v>221</v>
      </c>
      <c r="N1002" t="s">
        <v>123</v>
      </c>
      <c r="O1002" t="s">
        <v>124</v>
      </c>
      <c r="P1002" t="s">
        <v>222</v>
      </c>
      <c r="Q1002" t="s">
        <v>37</v>
      </c>
      <c r="R1002" t="s">
        <v>38</v>
      </c>
      <c r="S1002" t="s">
        <v>223</v>
      </c>
      <c r="T1002" t="s">
        <v>224</v>
      </c>
      <c r="V1002" t="s">
        <v>225</v>
      </c>
      <c r="Y1002" t="s">
        <v>44</v>
      </c>
    </row>
    <row r="1003" spans="1:25" x14ac:dyDescent="0.25">
      <c r="A1003" t="s">
        <v>49</v>
      </c>
      <c r="B1003" t="s">
        <v>2754</v>
      </c>
      <c r="C1003" t="s">
        <v>67</v>
      </c>
      <c r="D1003" t="s">
        <v>2436</v>
      </c>
      <c r="E1003" t="s">
        <v>2437</v>
      </c>
      <c r="F1003" t="s">
        <v>2436</v>
      </c>
      <c r="G1003" t="s">
        <v>2438</v>
      </c>
      <c r="H1003" t="s">
        <v>1349</v>
      </c>
      <c r="I1003">
        <v>1</v>
      </c>
      <c r="J1003">
        <v>0</v>
      </c>
      <c r="K1003">
        <v>0</v>
      </c>
      <c r="L1003">
        <v>13.7</v>
      </c>
      <c r="M1003" t="s">
        <v>430</v>
      </c>
      <c r="N1003" t="s">
        <v>123</v>
      </c>
      <c r="O1003" t="s">
        <v>124</v>
      </c>
      <c r="P1003" t="s">
        <v>2755</v>
      </c>
      <c r="Q1003" t="s">
        <v>37</v>
      </c>
      <c r="R1003" t="s">
        <v>38</v>
      </c>
      <c r="S1003" t="s">
        <v>2756</v>
      </c>
      <c r="T1003" t="s">
        <v>2757</v>
      </c>
      <c r="Y1003" t="s">
        <v>44</v>
      </c>
    </row>
    <row r="1004" spans="1:25" x14ac:dyDescent="0.25">
      <c r="A1004" t="s">
        <v>49</v>
      </c>
      <c r="B1004" t="s">
        <v>2758</v>
      </c>
      <c r="C1004" t="s">
        <v>67</v>
      </c>
      <c r="D1004" t="s">
        <v>2436</v>
      </c>
      <c r="E1004" t="s">
        <v>2437</v>
      </c>
      <c r="F1004" t="s">
        <v>2436</v>
      </c>
      <c r="G1004" t="s">
        <v>2438</v>
      </c>
      <c r="H1004" t="s">
        <v>1349</v>
      </c>
      <c r="I1004">
        <v>1</v>
      </c>
      <c r="J1004">
        <v>0</v>
      </c>
      <c r="K1004">
        <v>0</v>
      </c>
      <c r="L1004">
        <v>7.3</v>
      </c>
      <c r="M1004" t="s">
        <v>193</v>
      </c>
      <c r="Q1004" t="s">
        <v>1794</v>
      </c>
      <c r="R1004" t="s">
        <v>238</v>
      </c>
      <c r="Y1004" t="s">
        <v>44</v>
      </c>
    </row>
    <row r="1005" spans="1:25" x14ac:dyDescent="0.25">
      <c r="A1005" t="s">
        <v>49</v>
      </c>
      <c r="B1005" t="s">
        <v>2759</v>
      </c>
      <c r="C1005" t="s">
        <v>67</v>
      </c>
      <c r="D1005" t="s">
        <v>2436</v>
      </c>
      <c r="E1005" t="s">
        <v>2437</v>
      </c>
      <c r="F1005" t="s">
        <v>2436</v>
      </c>
      <c r="G1005" t="s">
        <v>2438</v>
      </c>
      <c r="H1005" t="s">
        <v>1349</v>
      </c>
      <c r="I1005">
        <v>1</v>
      </c>
      <c r="J1005">
        <v>0</v>
      </c>
      <c r="K1005">
        <v>0</v>
      </c>
      <c r="L1005">
        <v>13.7</v>
      </c>
      <c r="M1005" t="s">
        <v>2760</v>
      </c>
      <c r="N1005" t="s">
        <v>35</v>
      </c>
      <c r="O1005" t="s">
        <v>36</v>
      </c>
      <c r="P1005">
        <v>33180</v>
      </c>
      <c r="Q1005" t="s">
        <v>37</v>
      </c>
      <c r="R1005" t="s">
        <v>38</v>
      </c>
      <c r="Y1005" t="s">
        <v>44</v>
      </c>
    </row>
    <row r="1006" spans="1:25" x14ac:dyDescent="0.25">
      <c r="A1006" t="s">
        <v>49</v>
      </c>
      <c r="B1006" t="s">
        <v>2761</v>
      </c>
      <c r="C1006" t="s">
        <v>67</v>
      </c>
      <c r="D1006" t="s">
        <v>2436</v>
      </c>
      <c r="E1006" t="s">
        <v>2437</v>
      </c>
      <c r="F1006" t="s">
        <v>2436</v>
      </c>
      <c r="G1006" t="s">
        <v>2438</v>
      </c>
      <c r="H1006" t="s">
        <v>1349</v>
      </c>
      <c r="I1006">
        <v>1</v>
      </c>
      <c r="J1006">
        <v>0</v>
      </c>
      <c r="K1006">
        <v>0</v>
      </c>
      <c r="L1006">
        <v>9.6999999999999993</v>
      </c>
      <c r="M1006" t="s">
        <v>193</v>
      </c>
      <c r="Q1006" t="s">
        <v>1794</v>
      </c>
      <c r="R1006" t="s">
        <v>238</v>
      </c>
      <c r="Y1006" t="s">
        <v>44</v>
      </c>
    </row>
    <row r="1007" spans="1:25" x14ac:dyDescent="0.25">
      <c r="A1007" t="s">
        <v>49</v>
      </c>
      <c r="B1007" t="s">
        <v>677</v>
      </c>
      <c r="C1007" t="s">
        <v>67</v>
      </c>
      <c r="D1007" t="s">
        <v>2436</v>
      </c>
      <c r="E1007" t="s">
        <v>2437</v>
      </c>
      <c r="F1007" t="s">
        <v>2436</v>
      </c>
      <c r="G1007" t="s">
        <v>2438</v>
      </c>
      <c r="H1007" t="s">
        <v>1349</v>
      </c>
      <c r="I1007">
        <v>1</v>
      </c>
      <c r="J1007">
        <v>0</v>
      </c>
      <c r="K1007">
        <v>0</v>
      </c>
      <c r="L1007">
        <v>4.2</v>
      </c>
      <c r="M1007" t="s">
        <v>573</v>
      </c>
      <c r="N1007" t="s">
        <v>35</v>
      </c>
      <c r="O1007" t="s">
        <v>36</v>
      </c>
      <c r="P1007">
        <v>33131</v>
      </c>
      <c r="Q1007" t="s">
        <v>37</v>
      </c>
      <c r="R1007" t="s">
        <v>38</v>
      </c>
      <c r="S1007" t="s">
        <v>678</v>
      </c>
      <c r="T1007" t="s">
        <v>679</v>
      </c>
      <c r="Y1007" t="s">
        <v>44</v>
      </c>
    </row>
    <row r="1008" spans="1:25" x14ac:dyDescent="0.25">
      <c r="A1008" t="s">
        <v>26</v>
      </c>
      <c r="B1008" t="s">
        <v>2762</v>
      </c>
      <c r="C1008" t="s">
        <v>67</v>
      </c>
      <c r="D1008" t="s">
        <v>2436</v>
      </c>
      <c r="E1008" t="s">
        <v>2437</v>
      </c>
      <c r="F1008" t="s">
        <v>2436</v>
      </c>
      <c r="G1008" t="s">
        <v>2438</v>
      </c>
      <c r="H1008" t="s">
        <v>1349</v>
      </c>
      <c r="I1008">
        <v>2</v>
      </c>
      <c r="J1008">
        <v>0</v>
      </c>
      <c r="K1008">
        <v>0</v>
      </c>
      <c r="L1008">
        <v>13.4</v>
      </c>
      <c r="M1008" t="s">
        <v>2763</v>
      </c>
      <c r="O1008" t="s">
        <v>2764</v>
      </c>
      <c r="Q1008" t="s">
        <v>2765</v>
      </c>
      <c r="R1008" t="s">
        <v>358</v>
      </c>
      <c r="S1008" t="s">
        <v>2766</v>
      </c>
      <c r="T1008">
        <v>-704463</v>
      </c>
      <c r="U1008" t="s">
        <v>2767</v>
      </c>
      <c r="V1008" t="s">
        <v>2768</v>
      </c>
      <c r="X1008" t="s">
        <v>443</v>
      </c>
      <c r="Y1008" t="s">
        <v>44</v>
      </c>
    </row>
    <row r="1009" spans="1:25" x14ac:dyDescent="0.25">
      <c r="A1009" t="s">
        <v>49</v>
      </c>
      <c r="B1009" t="s">
        <v>2769</v>
      </c>
      <c r="C1009" t="s">
        <v>67</v>
      </c>
      <c r="D1009" t="s">
        <v>2436</v>
      </c>
      <c r="E1009" t="s">
        <v>2437</v>
      </c>
      <c r="F1009" t="s">
        <v>2436</v>
      </c>
      <c r="G1009" t="s">
        <v>2438</v>
      </c>
      <c r="H1009" t="s">
        <v>1349</v>
      </c>
      <c r="I1009">
        <v>1</v>
      </c>
      <c r="J1009">
        <v>0</v>
      </c>
      <c r="K1009">
        <v>0</v>
      </c>
      <c r="L1009">
        <v>13.4</v>
      </c>
      <c r="M1009" t="s">
        <v>197</v>
      </c>
      <c r="N1009" t="s">
        <v>197</v>
      </c>
      <c r="O1009" t="s">
        <v>198</v>
      </c>
      <c r="P1009" t="s">
        <v>2770</v>
      </c>
      <c r="Q1009" t="s">
        <v>37</v>
      </c>
      <c r="R1009" t="s">
        <v>38</v>
      </c>
      <c r="Y1009" t="s">
        <v>44</v>
      </c>
    </row>
    <row r="1010" spans="1:25" x14ac:dyDescent="0.25">
      <c r="A1010" t="s">
        <v>49</v>
      </c>
      <c r="B1010" t="s">
        <v>2771</v>
      </c>
      <c r="C1010" t="s">
        <v>67</v>
      </c>
      <c r="D1010" t="s">
        <v>2436</v>
      </c>
      <c r="E1010" t="s">
        <v>2437</v>
      </c>
      <c r="F1010" t="s">
        <v>2436</v>
      </c>
      <c r="G1010" t="s">
        <v>2438</v>
      </c>
      <c r="H1010" t="s">
        <v>1349</v>
      </c>
      <c r="I1010">
        <v>3</v>
      </c>
      <c r="J1010">
        <v>0</v>
      </c>
      <c r="K1010">
        <v>0</v>
      </c>
      <c r="L1010">
        <v>6.8</v>
      </c>
      <c r="M1010" t="s">
        <v>2772</v>
      </c>
      <c r="N1010" t="s">
        <v>73</v>
      </c>
      <c r="O1010" t="s">
        <v>74</v>
      </c>
      <c r="P1010" t="s">
        <v>2773</v>
      </c>
      <c r="Q1010" t="s">
        <v>37</v>
      </c>
      <c r="R1010" t="s">
        <v>38</v>
      </c>
      <c r="S1010" t="s">
        <v>2774</v>
      </c>
      <c r="T1010" t="s">
        <v>2775</v>
      </c>
      <c r="V1010" t="s">
        <v>2776</v>
      </c>
      <c r="Y1010" t="s">
        <v>44</v>
      </c>
    </row>
    <row r="1011" spans="1:25" x14ac:dyDescent="0.25">
      <c r="A1011" t="s">
        <v>49</v>
      </c>
      <c r="B1011" t="s">
        <v>2777</v>
      </c>
      <c r="C1011" t="s">
        <v>67</v>
      </c>
      <c r="D1011" t="s">
        <v>2436</v>
      </c>
      <c r="E1011" t="s">
        <v>2437</v>
      </c>
      <c r="F1011" t="s">
        <v>2436</v>
      </c>
      <c r="G1011" t="s">
        <v>2438</v>
      </c>
      <c r="H1011" t="s">
        <v>1349</v>
      </c>
      <c r="I1011">
        <v>3</v>
      </c>
      <c r="J1011">
        <v>0</v>
      </c>
      <c r="K1011">
        <v>0</v>
      </c>
      <c r="L1011">
        <v>6.6</v>
      </c>
      <c r="M1011" t="s">
        <v>2746</v>
      </c>
      <c r="N1011" t="s">
        <v>115</v>
      </c>
      <c r="O1011" t="s">
        <v>116</v>
      </c>
      <c r="P1011">
        <v>48265</v>
      </c>
      <c r="Q1011" t="s">
        <v>37</v>
      </c>
      <c r="R1011" t="s">
        <v>38</v>
      </c>
      <c r="V1011" t="s">
        <v>2778</v>
      </c>
      <c r="Y1011" t="s">
        <v>44</v>
      </c>
    </row>
    <row r="1012" spans="1:25" x14ac:dyDescent="0.25">
      <c r="A1012" t="s">
        <v>26</v>
      </c>
      <c r="B1012" t="s">
        <v>2779</v>
      </c>
      <c r="C1012" t="s">
        <v>67</v>
      </c>
      <c r="D1012" t="s">
        <v>2436</v>
      </c>
      <c r="E1012" t="s">
        <v>2437</v>
      </c>
      <c r="F1012" t="s">
        <v>2436</v>
      </c>
      <c r="G1012" t="s">
        <v>2438</v>
      </c>
      <c r="H1012" t="s">
        <v>1349</v>
      </c>
      <c r="I1012">
        <v>2</v>
      </c>
      <c r="J1012">
        <v>0</v>
      </c>
      <c r="K1012">
        <v>0</v>
      </c>
      <c r="L1012">
        <v>6.4</v>
      </c>
      <c r="M1012" t="s">
        <v>2780</v>
      </c>
      <c r="P1012" t="s">
        <v>2781</v>
      </c>
      <c r="Q1012" t="s">
        <v>1462</v>
      </c>
      <c r="R1012" t="s">
        <v>358</v>
      </c>
      <c r="S1012" t="s">
        <v>2782</v>
      </c>
      <c r="T1012">
        <v>-7100</v>
      </c>
      <c r="U1012" t="s">
        <v>2783</v>
      </c>
      <c r="V1012" t="s">
        <v>2784</v>
      </c>
      <c r="W1012">
        <v>1977</v>
      </c>
      <c r="X1012" t="s">
        <v>443</v>
      </c>
      <c r="Y1012" t="s">
        <v>44</v>
      </c>
    </row>
    <row r="1013" spans="1:25" x14ac:dyDescent="0.25">
      <c r="A1013" t="s">
        <v>26</v>
      </c>
      <c r="B1013" t="s">
        <v>2785</v>
      </c>
      <c r="C1013" t="s">
        <v>67</v>
      </c>
      <c r="D1013" t="s">
        <v>2436</v>
      </c>
      <c r="E1013" t="s">
        <v>2437</v>
      </c>
      <c r="F1013" t="s">
        <v>2436</v>
      </c>
      <c r="G1013" t="s">
        <v>2438</v>
      </c>
      <c r="H1013" t="s">
        <v>1349</v>
      </c>
      <c r="I1013">
        <v>1</v>
      </c>
      <c r="J1013">
        <v>0</v>
      </c>
      <c r="K1013">
        <v>0</v>
      </c>
      <c r="L1013">
        <v>8.4</v>
      </c>
      <c r="M1013" t="s">
        <v>1842</v>
      </c>
      <c r="P1013">
        <v>1090</v>
      </c>
      <c r="Q1013" t="s">
        <v>1508</v>
      </c>
      <c r="R1013" t="s">
        <v>358</v>
      </c>
      <c r="S1013">
        <v>-9153</v>
      </c>
      <c r="T1013" t="s">
        <v>2786</v>
      </c>
      <c r="U1013" t="s">
        <v>2787</v>
      </c>
      <c r="V1013" t="s">
        <v>2788</v>
      </c>
      <c r="X1013" t="s">
        <v>443</v>
      </c>
      <c r="Y1013" t="s">
        <v>44</v>
      </c>
    </row>
    <row r="1014" spans="1:25" x14ac:dyDescent="0.25">
      <c r="A1014" t="s">
        <v>26</v>
      </c>
      <c r="B1014" t="s">
        <v>2789</v>
      </c>
      <c r="C1014" t="s">
        <v>67</v>
      </c>
      <c r="D1014" t="s">
        <v>2436</v>
      </c>
      <c r="E1014" t="s">
        <v>2437</v>
      </c>
      <c r="F1014" t="s">
        <v>2436</v>
      </c>
      <c r="G1014" t="s">
        <v>2438</v>
      </c>
      <c r="H1014" t="s">
        <v>1349</v>
      </c>
      <c r="I1014">
        <v>2</v>
      </c>
      <c r="J1014">
        <v>0</v>
      </c>
      <c r="K1014">
        <v>0</v>
      </c>
      <c r="L1014">
        <v>8.6</v>
      </c>
      <c r="M1014" t="s">
        <v>2790</v>
      </c>
      <c r="P1014" t="s">
        <v>2791</v>
      </c>
      <c r="Q1014" t="s">
        <v>2792</v>
      </c>
      <c r="R1014" t="s">
        <v>358</v>
      </c>
      <c r="S1014" t="s">
        <v>2793</v>
      </c>
      <c r="T1014" t="s">
        <v>2794</v>
      </c>
      <c r="U1014" t="s">
        <v>2795</v>
      </c>
      <c r="V1014" t="s">
        <v>2796</v>
      </c>
      <c r="X1014" t="s">
        <v>443</v>
      </c>
      <c r="Y1014" t="s">
        <v>44</v>
      </c>
    </row>
    <row r="1015" spans="1:25" x14ac:dyDescent="0.25">
      <c r="A1015" t="s">
        <v>49</v>
      </c>
      <c r="B1015" t="s">
        <v>2797</v>
      </c>
      <c r="C1015" t="s">
        <v>67</v>
      </c>
      <c r="D1015" t="s">
        <v>2436</v>
      </c>
      <c r="E1015" t="s">
        <v>2437</v>
      </c>
      <c r="F1015" t="s">
        <v>2436</v>
      </c>
      <c r="G1015" t="s">
        <v>2438</v>
      </c>
      <c r="H1015" t="s">
        <v>1349</v>
      </c>
      <c r="I1015">
        <v>1</v>
      </c>
      <c r="J1015">
        <v>0</v>
      </c>
      <c r="K1015">
        <v>0</v>
      </c>
      <c r="L1015">
        <v>15.2</v>
      </c>
      <c r="M1015" t="s">
        <v>197</v>
      </c>
      <c r="N1015" t="s">
        <v>197</v>
      </c>
      <c r="O1015" t="s">
        <v>198</v>
      </c>
      <c r="P1015">
        <v>10155</v>
      </c>
      <c r="Q1015" t="s">
        <v>37</v>
      </c>
      <c r="R1015" t="s">
        <v>38</v>
      </c>
      <c r="Y1015" t="s">
        <v>44</v>
      </c>
    </row>
    <row r="1016" spans="1:25" x14ac:dyDescent="0.25">
      <c r="A1016" t="s">
        <v>49</v>
      </c>
      <c r="B1016" t="s">
        <v>2798</v>
      </c>
      <c r="C1016" t="s">
        <v>67</v>
      </c>
      <c r="D1016" t="s">
        <v>2436</v>
      </c>
      <c r="E1016" t="s">
        <v>2437</v>
      </c>
      <c r="F1016" t="s">
        <v>2436</v>
      </c>
      <c r="G1016" t="s">
        <v>2438</v>
      </c>
      <c r="H1016" t="s">
        <v>1349</v>
      </c>
      <c r="I1016">
        <v>1</v>
      </c>
      <c r="J1016">
        <v>0</v>
      </c>
      <c r="K1016">
        <v>0</v>
      </c>
      <c r="L1016">
        <v>15.8</v>
      </c>
      <c r="M1016" t="s">
        <v>716</v>
      </c>
      <c r="N1016" t="s">
        <v>123</v>
      </c>
      <c r="O1016" t="s">
        <v>124</v>
      </c>
      <c r="P1016" t="s">
        <v>2799</v>
      </c>
      <c r="Q1016" t="s">
        <v>37</v>
      </c>
      <c r="R1016" t="s">
        <v>38</v>
      </c>
      <c r="Y1016" t="s">
        <v>44</v>
      </c>
    </row>
    <row r="1017" spans="1:25" x14ac:dyDescent="0.25">
      <c r="A1017" t="s">
        <v>49</v>
      </c>
      <c r="B1017" t="s">
        <v>2800</v>
      </c>
      <c r="C1017" t="s">
        <v>67</v>
      </c>
      <c r="D1017" t="s">
        <v>2436</v>
      </c>
      <c r="E1017" t="s">
        <v>2437</v>
      </c>
      <c r="F1017" t="s">
        <v>2436</v>
      </c>
      <c r="G1017" t="s">
        <v>2438</v>
      </c>
      <c r="H1017" t="s">
        <v>1349</v>
      </c>
      <c r="I1017">
        <v>1</v>
      </c>
      <c r="J1017">
        <v>0</v>
      </c>
      <c r="K1017">
        <v>0</v>
      </c>
      <c r="L1017">
        <v>7.9</v>
      </c>
      <c r="M1017" t="s">
        <v>193</v>
      </c>
      <c r="Q1017" t="s">
        <v>1794</v>
      </c>
      <c r="R1017" t="s">
        <v>238</v>
      </c>
      <c r="Y1017" t="s">
        <v>44</v>
      </c>
    </row>
    <row r="1018" spans="1:25" x14ac:dyDescent="0.25">
      <c r="A1018" t="s">
        <v>49</v>
      </c>
      <c r="B1018" t="s">
        <v>2801</v>
      </c>
      <c r="C1018" t="s">
        <v>67</v>
      </c>
      <c r="D1018" t="s">
        <v>2436</v>
      </c>
      <c r="E1018" t="s">
        <v>2437</v>
      </c>
      <c r="F1018" t="s">
        <v>2436</v>
      </c>
      <c r="G1018" t="s">
        <v>2438</v>
      </c>
      <c r="H1018" t="s">
        <v>1349</v>
      </c>
      <c r="I1018">
        <v>2</v>
      </c>
      <c r="J1018">
        <v>0</v>
      </c>
      <c r="K1018">
        <v>0</v>
      </c>
      <c r="L1018">
        <v>13.8</v>
      </c>
      <c r="M1018" t="s">
        <v>2802</v>
      </c>
      <c r="N1018" t="s">
        <v>123</v>
      </c>
      <c r="O1018" t="s">
        <v>124</v>
      </c>
      <c r="P1018">
        <v>94043</v>
      </c>
      <c r="Q1018" t="s">
        <v>37</v>
      </c>
      <c r="R1018" t="s">
        <v>38</v>
      </c>
      <c r="S1018" t="s">
        <v>2803</v>
      </c>
      <c r="T1018" t="s">
        <v>2804</v>
      </c>
      <c r="V1018" t="s">
        <v>2805</v>
      </c>
      <c r="Y1018" t="s">
        <v>44</v>
      </c>
    </row>
    <row r="1019" spans="1:25" x14ac:dyDescent="0.25">
      <c r="A1019" t="s">
        <v>49</v>
      </c>
      <c r="B1019" t="s">
        <v>2806</v>
      </c>
      <c r="C1019" t="s">
        <v>67</v>
      </c>
      <c r="D1019" t="s">
        <v>2436</v>
      </c>
      <c r="E1019" t="s">
        <v>2437</v>
      </c>
      <c r="F1019" t="s">
        <v>2436</v>
      </c>
      <c r="G1019" t="s">
        <v>2438</v>
      </c>
      <c r="H1019" t="s">
        <v>1349</v>
      </c>
      <c r="I1019">
        <v>1</v>
      </c>
      <c r="J1019">
        <v>0</v>
      </c>
      <c r="K1019">
        <v>0</v>
      </c>
      <c r="L1019">
        <v>14</v>
      </c>
      <c r="M1019" t="s">
        <v>2807</v>
      </c>
      <c r="Q1019" t="s">
        <v>237</v>
      </c>
      <c r="R1019" t="s">
        <v>238</v>
      </c>
      <c r="V1019" t="s">
        <v>2808</v>
      </c>
      <c r="Y1019" t="s">
        <v>44</v>
      </c>
    </row>
    <row r="1020" spans="1:25" x14ac:dyDescent="0.25">
      <c r="A1020" t="s">
        <v>49</v>
      </c>
      <c r="B1020" t="s">
        <v>2809</v>
      </c>
      <c r="C1020" t="s">
        <v>67</v>
      </c>
      <c r="D1020" t="s">
        <v>2436</v>
      </c>
      <c r="E1020" t="s">
        <v>2437</v>
      </c>
      <c r="F1020" t="s">
        <v>2436</v>
      </c>
      <c r="G1020" t="s">
        <v>2438</v>
      </c>
      <c r="H1020" t="s">
        <v>1349</v>
      </c>
      <c r="I1020">
        <v>1</v>
      </c>
      <c r="J1020">
        <v>0</v>
      </c>
      <c r="K1020">
        <v>0</v>
      </c>
      <c r="L1020">
        <v>14.8</v>
      </c>
      <c r="M1020" t="s">
        <v>639</v>
      </c>
      <c r="N1020" t="s">
        <v>35</v>
      </c>
      <c r="O1020" t="s">
        <v>36</v>
      </c>
      <c r="P1020">
        <v>33478</v>
      </c>
      <c r="Q1020" t="s">
        <v>37</v>
      </c>
      <c r="R1020" t="s">
        <v>38</v>
      </c>
      <c r="Y1020" t="s">
        <v>44</v>
      </c>
    </row>
    <row r="1021" spans="1:25" x14ac:dyDescent="0.25">
      <c r="A1021" t="s">
        <v>49</v>
      </c>
      <c r="B1021" t="s">
        <v>2810</v>
      </c>
      <c r="C1021" t="s">
        <v>67</v>
      </c>
      <c r="D1021" t="s">
        <v>2436</v>
      </c>
      <c r="E1021" t="s">
        <v>2437</v>
      </c>
      <c r="F1021" t="s">
        <v>2436</v>
      </c>
      <c r="G1021" t="s">
        <v>2438</v>
      </c>
      <c r="H1021" t="s">
        <v>1349</v>
      </c>
      <c r="I1021">
        <v>1</v>
      </c>
      <c r="J1021">
        <v>0</v>
      </c>
      <c r="K1021">
        <v>0</v>
      </c>
      <c r="L1021">
        <v>6.3</v>
      </c>
      <c r="M1021" t="s">
        <v>193</v>
      </c>
      <c r="Q1021" t="s">
        <v>2811</v>
      </c>
      <c r="R1021" t="s">
        <v>238</v>
      </c>
      <c r="Y1021" t="s">
        <v>44</v>
      </c>
    </row>
    <row r="1022" spans="1:25" x14ac:dyDescent="0.25">
      <c r="A1022" t="s">
        <v>49</v>
      </c>
      <c r="B1022" t="s">
        <v>2812</v>
      </c>
      <c r="C1022" t="s">
        <v>67</v>
      </c>
      <c r="D1022" t="s">
        <v>2436</v>
      </c>
      <c r="E1022" t="s">
        <v>2437</v>
      </c>
      <c r="F1022" t="s">
        <v>2436</v>
      </c>
      <c r="G1022" t="s">
        <v>2438</v>
      </c>
      <c r="H1022" t="s">
        <v>1349</v>
      </c>
      <c r="I1022">
        <v>1</v>
      </c>
      <c r="J1022">
        <v>0</v>
      </c>
      <c r="K1022">
        <v>0</v>
      </c>
      <c r="L1022">
        <v>4.5999999999999996</v>
      </c>
      <c r="M1022" t="s">
        <v>2760</v>
      </c>
      <c r="N1022" t="s">
        <v>35</v>
      </c>
      <c r="O1022" t="s">
        <v>36</v>
      </c>
      <c r="P1022">
        <v>33180</v>
      </c>
      <c r="Q1022" t="s">
        <v>37</v>
      </c>
      <c r="R1022" t="s">
        <v>38</v>
      </c>
      <c r="Y1022" t="s">
        <v>44</v>
      </c>
    </row>
    <row r="1023" spans="1:25" x14ac:dyDescent="0.25">
      <c r="A1023" t="s">
        <v>49</v>
      </c>
      <c r="B1023" t="s">
        <v>2813</v>
      </c>
      <c r="C1023" t="s">
        <v>67</v>
      </c>
      <c r="D1023" t="s">
        <v>2436</v>
      </c>
      <c r="E1023" t="s">
        <v>2437</v>
      </c>
      <c r="F1023" t="s">
        <v>2436</v>
      </c>
      <c r="G1023" t="s">
        <v>2438</v>
      </c>
      <c r="H1023" t="s">
        <v>1349</v>
      </c>
      <c r="I1023">
        <v>1</v>
      </c>
      <c r="J1023">
        <v>0</v>
      </c>
      <c r="K1023">
        <v>0</v>
      </c>
      <c r="L1023">
        <v>6.7</v>
      </c>
      <c r="M1023" t="s">
        <v>193</v>
      </c>
      <c r="N1023" t="s">
        <v>182</v>
      </c>
      <c r="O1023" t="s">
        <v>183</v>
      </c>
      <c r="Q1023" t="s">
        <v>37</v>
      </c>
      <c r="R1023" t="s">
        <v>38</v>
      </c>
      <c r="Y1023" t="s">
        <v>44</v>
      </c>
    </row>
    <row r="1024" spans="1:25" x14ac:dyDescent="0.25">
      <c r="A1024" t="s">
        <v>49</v>
      </c>
      <c r="B1024" t="s">
        <v>2814</v>
      </c>
      <c r="C1024" t="s">
        <v>67</v>
      </c>
      <c r="D1024" t="s">
        <v>2436</v>
      </c>
      <c r="E1024" t="s">
        <v>2437</v>
      </c>
      <c r="F1024" t="s">
        <v>2436</v>
      </c>
      <c r="G1024" t="s">
        <v>2438</v>
      </c>
      <c r="H1024" t="s">
        <v>1349</v>
      </c>
      <c r="I1024">
        <v>1</v>
      </c>
      <c r="J1024">
        <v>0</v>
      </c>
      <c r="K1024">
        <v>0</v>
      </c>
      <c r="L1024">
        <v>13.2</v>
      </c>
      <c r="M1024" t="s">
        <v>193</v>
      </c>
      <c r="N1024" t="s">
        <v>182</v>
      </c>
      <c r="O1024" t="s">
        <v>183</v>
      </c>
      <c r="Q1024" t="s">
        <v>37</v>
      </c>
      <c r="R1024" t="s">
        <v>38</v>
      </c>
      <c r="Y1024" t="s">
        <v>44</v>
      </c>
    </row>
    <row r="1025" spans="1:25" x14ac:dyDescent="0.25">
      <c r="A1025" t="s">
        <v>49</v>
      </c>
      <c r="B1025" t="s">
        <v>2815</v>
      </c>
      <c r="C1025" t="s">
        <v>67</v>
      </c>
      <c r="D1025" t="s">
        <v>2436</v>
      </c>
      <c r="E1025" t="s">
        <v>2437</v>
      </c>
      <c r="F1025" t="s">
        <v>2436</v>
      </c>
      <c r="G1025" t="s">
        <v>2438</v>
      </c>
      <c r="H1025" t="s">
        <v>1349</v>
      </c>
      <c r="I1025">
        <v>1</v>
      </c>
      <c r="J1025">
        <v>0</v>
      </c>
      <c r="K1025">
        <v>0</v>
      </c>
      <c r="L1025">
        <v>7.5</v>
      </c>
      <c r="M1025" t="s">
        <v>426</v>
      </c>
      <c r="O1025" t="s">
        <v>2816</v>
      </c>
      <c r="P1025">
        <v>34108</v>
      </c>
      <c r="Q1025" t="s">
        <v>37</v>
      </c>
      <c r="R1025" t="s">
        <v>38</v>
      </c>
      <c r="Y1025" t="s">
        <v>44</v>
      </c>
    </row>
    <row r="1026" spans="1:25" x14ac:dyDescent="0.25">
      <c r="A1026" t="s">
        <v>26</v>
      </c>
      <c r="B1026" t="s">
        <v>2044</v>
      </c>
      <c r="C1026" t="s">
        <v>67</v>
      </c>
      <c r="D1026" t="s">
        <v>2436</v>
      </c>
      <c r="E1026" t="s">
        <v>2437</v>
      </c>
      <c r="F1026" t="s">
        <v>2436</v>
      </c>
      <c r="G1026" t="s">
        <v>2438</v>
      </c>
      <c r="H1026" t="s">
        <v>1349</v>
      </c>
      <c r="I1026">
        <v>2</v>
      </c>
      <c r="J1026">
        <v>0</v>
      </c>
      <c r="K1026">
        <v>0</v>
      </c>
      <c r="L1026">
        <v>12.7</v>
      </c>
      <c r="M1026" t="s">
        <v>2045</v>
      </c>
      <c r="Q1026" t="s">
        <v>1884</v>
      </c>
      <c r="R1026" t="s">
        <v>238</v>
      </c>
      <c r="S1026">
        <v>-4211</v>
      </c>
      <c r="U1026" t="s">
        <v>2046</v>
      </c>
      <c r="V1026" t="s">
        <v>2047</v>
      </c>
      <c r="W1026">
        <v>2014</v>
      </c>
      <c r="X1026" t="s">
        <v>443</v>
      </c>
      <c r="Y1026" t="s">
        <v>44</v>
      </c>
    </row>
    <row r="1027" spans="1:25" x14ac:dyDescent="0.25">
      <c r="A1027" t="s">
        <v>49</v>
      </c>
      <c r="B1027" t="s">
        <v>1469</v>
      </c>
      <c r="C1027" t="s">
        <v>67</v>
      </c>
      <c r="D1027" t="s">
        <v>2436</v>
      </c>
      <c r="E1027" t="s">
        <v>2437</v>
      </c>
      <c r="F1027" t="s">
        <v>2436</v>
      </c>
      <c r="G1027" t="s">
        <v>2438</v>
      </c>
      <c r="H1027" t="s">
        <v>1349</v>
      </c>
      <c r="I1027">
        <v>1</v>
      </c>
      <c r="J1027">
        <v>0</v>
      </c>
      <c r="K1027">
        <v>0</v>
      </c>
      <c r="L1027">
        <v>15.9</v>
      </c>
      <c r="M1027" t="s">
        <v>127</v>
      </c>
      <c r="N1027" t="s">
        <v>128</v>
      </c>
      <c r="O1027" t="s">
        <v>129</v>
      </c>
      <c r="P1027">
        <v>77032</v>
      </c>
      <c r="Q1027" t="s">
        <v>37</v>
      </c>
      <c r="R1027" t="s">
        <v>38</v>
      </c>
      <c r="S1027" t="s">
        <v>1470</v>
      </c>
      <c r="T1027" t="s">
        <v>1471</v>
      </c>
      <c r="V1027" t="s">
        <v>1472</v>
      </c>
      <c r="Y1027" t="s">
        <v>44</v>
      </c>
    </row>
    <row r="1028" spans="1:25" x14ac:dyDescent="0.25">
      <c r="A1028" t="s">
        <v>49</v>
      </c>
      <c r="B1028" t="s">
        <v>2817</v>
      </c>
      <c r="C1028" t="s">
        <v>67</v>
      </c>
      <c r="D1028" t="s">
        <v>2436</v>
      </c>
      <c r="E1028" t="s">
        <v>2437</v>
      </c>
      <c r="F1028" t="s">
        <v>2436</v>
      </c>
      <c r="G1028" t="s">
        <v>2438</v>
      </c>
      <c r="H1028" t="s">
        <v>1349</v>
      </c>
      <c r="I1028">
        <v>1</v>
      </c>
      <c r="J1028">
        <v>0</v>
      </c>
      <c r="K1028">
        <v>0</v>
      </c>
      <c r="L1028">
        <v>18.399999999999999</v>
      </c>
      <c r="M1028" t="s">
        <v>216</v>
      </c>
      <c r="N1028" t="s">
        <v>217</v>
      </c>
      <c r="O1028" t="s">
        <v>218</v>
      </c>
      <c r="P1028" t="s">
        <v>2818</v>
      </c>
      <c r="Q1028" t="s">
        <v>37</v>
      </c>
      <c r="R1028" t="s">
        <v>38</v>
      </c>
      <c r="S1028" t="s">
        <v>2819</v>
      </c>
      <c r="T1028" t="s">
        <v>2820</v>
      </c>
      <c r="U1028" t="s">
        <v>2821</v>
      </c>
      <c r="Y1028" t="s">
        <v>44</v>
      </c>
    </row>
    <row r="1029" spans="1:25" x14ac:dyDescent="0.25">
      <c r="A1029" t="s">
        <v>49</v>
      </c>
      <c r="B1029" t="s">
        <v>2822</v>
      </c>
      <c r="C1029" t="s">
        <v>67</v>
      </c>
      <c r="D1029" t="s">
        <v>2436</v>
      </c>
      <c r="E1029" t="s">
        <v>2437</v>
      </c>
      <c r="F1029" t="s">
        <v>2436</v>
      </c>
      <c r="G1029" t="s">
        <v>2438</v>
      </c>
      <c r="H1029" t="s">
        <v>1349</v>
      </c>
      <c r="I1029">
        <v>1</v>
      </c>
      <c r="J1029">
        <v>0</v>
      </c>
      <c r="K1029">
        <v>0</v>
      </c>
      <c r="L1029">
        <v>15.2</v>
      </c>
      <c r="M1029" t="s">
        <v>304</v>
      </c>
      <c r="N1029" t="s">
        <v>128</v>
      </c>
      <c r="O1029" t="s">
        <v>129</v>
      </c>
      <c r="P1029" t="s">
        <v>2823</v>
      </c>
      <c r="Q1029" t="s">
        <v>37</v>
      </c>
      <c r="R1029" t="s">
        <v>38</v>
      </c>
      <c r="Y1029" t="s">
        <v>44</v>
      </c>
    </row>
    <row r="1030" spans="1:25" x14ac:dyDescent="0.25">
      <c r="A1030" t="s">
        <v>49</v>
      </c>
      <c r="B1030" t="s">
        <v>2824</v>
      </c>
      <c r="C1030" t="s">
        <v>67</v>
      </c>
      <c r="D1030" t="s">
        <v>2436</v>
      </c>
      <c r="E1030" t="s">
        <v>2437</v>
      </c>
      <c r="F1030" t="s">
        <v>2436</v>
      </c>
      <c r="G1030" t="s">
        <v>2438</v>
      </c>
      <c r="H1030" t="s">
        <v>1349</v>
      </c>
      <c r="I1030">
        <v>1</v>
      </c>
      <c r="J1030">
        <v>0</v>
      </c>
      <c r="K1030">
        <v>0</v>
      </c>
      <c r="L1030">
        <v>12.3</v>
      </c>
      <c r="M1030" t="s">
        <v>1190</v>
      </c>
      <c r="N1030" t="s">
        <v>123</v>
      </c>
      <c r="O1030" t="s">
        <v>124</v>
      </c>
      <c r="P1030" t="s">
        <v>2825</v>
      </c>
      <c r="Q1030" t="s">
        <v>37</v>
      </c>
      <c r="R1030" t="s">
        <v>38</v>
      </c>
      <c r="Y1030" t="s">
        <v>44</v>
      </c>
    </row>
    <row r="1031" spans="1:25" x14ac:dyDescent="0.25">
      <c r="A1031" t="s">
        <v>49</v>
      </c>
      <c r="B1031" t="s">
        <v>2826</v>
      </c>
      <c r="C1031" t="s">
        <v>67</v>
      </c>
      <c r="D1031" t="s">
        <v>2436</v>
      </c>
      <c r="E1031" t="s">
        <v>2437</v>
      </c>
      <c r="F1031" t="s">
        <v>2436</v>
      </c>
      <c r="G1031" t="s">
        <v>2438</v>
      </c>
      <c r="H1031" t="s">
        <v>1349</v>
      </c>
      <c r="I1031">
        <v>1</v>
      </c>
      <c r="J1031">
        <v>0</v>
      </c>
      <c r="K1031">
        <v>0</v>
      </c>
      <c r="L1031">
        <v>8.6999999999999993</v>
      </c>
      <c r="M1031" t="s">
        <v>472</v>
      </c>
      <c r="N1031" t="s">
        <v>123</v>
      </c>
      <c r="O1031" t="s">
        <v>124</v>
      </c>
      <c r="P1031" t="s">
        <v>2827</v>
      </c>
      <c r="Q1031" t="s">
        <v>37</v>
      </c>
      <c r="R1031" t="s">
        <v>38</v>
      </c>
      <c r="Y1031" t="s">
        <v>44</v>
      </c>
    </row>
    <row r="1032" spans="1:25" x14ac:dyDescent="0.25">
      <c r="A1032" t="s">
        <v>49</v>
      </c>
      <c r="B1032" t="s">
        <v>2828</v>
      </c>
      <c r="C1032" t="s">
        <v>67</v>
      </c>
      <c r="D1032" t="s">
        <v>2436</v>
      </c>
      <c r="E1032" t="s">
        <v>2437</v>
      </c>
      <c r="F1032" t="s">
        <v>2436</v>
      </c>
      <c r="G1032" t="s">
        <v>2438</v>
      </c>
      <c r="H1032" t="s">
        <v>1349</v>
      </c>
      <c r="I1032">
        <v>1</v>
      </c>
      <c r="J1032">
        <v>0</v>
      </c>
      <c r="K1032">
        <v>0</v>
      </c>
      <c r="L1032">
        <v>12.3</v>
      </c>
      <c r="M1032" t="s">
        <v>481</v>
      </c>
      <c r="P1032" t="s">
        <v>2829</v>
      </c>
      <c r="Q1032" t="s">
        <v>483</v>
      </c>
      <c r="R1032" t="s">
        <v>358</v>
      </c>
      <c r="Y1032" t="s">
        <v>44</v>
      </c>
    </row>
    <row r="1033" spans="1:25" x14ac:dyDescent="0.25">
      <c r="A1033" t="s">
        <v>49</v>
      </c>
      <c r="B1033" t="s">
        <v>2830</v>
      </c>
      <c r="C1033" t="s">
        <v>67</v>
      </c>
      <c r="D1033" t="s">
        <v>2436</v>
      </c>
      <c r="E1033" t="s">
        <v>2437</v>
      </c>
      <c r="F1033" t="s">
        <v>2436</v>
      </c>
      <c r="G1033" t="s">
        <v>2438</v>
      </c>
      <c r="H1033" t="s">
        <v>1349</v>
      </c>
      <c r="I1033">
        <v>1</v>
      </c>
      <c r="J1033">
        <v>0</v>
      </c>
      <c r="K1033">
        <v>0</v>
      </c>
      <c r="L1033">
        <v>2.7</v>
      </c>
      <c r="M1033" t="s">
        <v>593</v>
      </c>
      <c r="P1033">
        <v>60606</v>
      </c>
      <c r="Q1033" t="s">
        <v>37</v>
      </c>
      <c r="R1033" t="s">
        <v>38</v>
      </c>
      <c r="S1033" t="s">
        <v>2831</v>
      </c>
      <c r="Y1033" t="s">
        <v>44</v>
      </c>
    </row>
    <row r="1034" spans="1:25" x14ac:dyDescent="0.25">
      <c r="A1034" t="s">
        <v>49</v>
      </c>
      <c r="B1034" t="s">
        <v>2832</v>
      </c>
      <c r="C1034" t="s">
        <v>67</v>
      </c>
      <c r="D1034" t="s">
        <v>2436</v>
      </c>
      <c r="E1034" t="s">
        <v>2437</v>
      </c>
      <c r="F1034" t="s">
        <v>2436</v>
      </c>
      <c r="G1034" t="s">
        <v>2438</v>
      </c>
      <c r="H1034" t="s">
        <v>1349</v>
      </c>
      <c r="I1034">
        <v>2</v>
      </c>
      <c r="J1034">
        <v>0</v>
      </c>
      <c r="K1034">
        <v>0</v>
      </c>
      <c r="L1034">
        <v>7</v>
      </c>
      <c r="M1034" t="s">
        <v>270</v>
      </c>
      <c r="N1034" t="s">
        <v>123</v>
      </c>
      <c r="O1034" t="s">
        <v>124</v>
      </c>
      <c r="P1034">
        <v>94304</v>
      </c>
      <c r="Q1034" t="s">
        <v>37</v>
      </c>
      <c r="R1034" t="s">
        <v>38</v>
      </c>
      <c r="V1034" t="s">
        <v>2833</v>
      </c>
      <c r="Y1034" t="s">
        <v>44</v>
      </c>
    </row>
    <row r="1035" spans="1:25" x14ac:dyDescent="0.25">
      <c r="A1035" t="s">
        <v>49</v>
      </c>
      <c r="B1035" t="s">
        <v>2834</v>
      </c>
      <c r="C1035" t="s">
        <v>67</v>
      </c>
      <c r="D1035" t="s">
        <v>2436</v>
      </c>
      <c r="E1035" t="s">
        <v>2437</v>
      </c>
      <c r="F1035" t="s">
        <v>2436</v>
      </c>
      <c r="G1035" t="s">
        <v>2438</v>
      </c>
      <c r="H1035" t="s">
        <v>1349</v>
      </c>
      <c r="I1035">
        <v>1</v>
      </c>
      <c r="J1035">
        <v>0</v>
      </c>
      <c r="K1035">
        <v>0</v>
      </c>
      <c r="L1035">
        <v>12.4</v>
      </c>
      <c r="M1035" t="s">
        <v>264</v>
      </c>
      <c r="N1035" t="s">
        <v>123</v>
      </c>
      <c r="O1035" t="s">
        <v>124</v>
      </c>
      <c r="P1035" t="s">
        <v>2835</v>
      </c>
      <c r="Q1035" t="s">
        <v>37</v>
      </c>
      <c r="R1035" t="s">
        <v>38</v>
      </c>
      <c r="Y1035" t="s">
        <v>44</v>
      </c>
    </row>
    <row r="1036" spans="1:25" x14ac:dyDescent="0.25">
      <c r="A1036" t="s">
        <v>49</v>
      </c>
      <c r="B1036" t="s">
        <v>2066</v>
      </c>
      <c r="C1036" t="s">
        <v>67</v>
      </c>
      <c r="D1036" t="s">
        <v>2436</v>
      </c>
      <c r="E1036" t="s">
        <v>2437</v>
      </c>
      <c r="F1036" t="s">
        <v>2436</v>
      </c>
      <c r="G1036" t="s">
        <v>2438</v>
      </c>
      <c r="H1036" t="s">
        <v>1349</v>
      </c>
      <c r="I1036">
        <v>1</v>
      </c>
      <c r="J1036">
        <v>0</v>
      </c>
      <c r="K1036">
        <v>0</v>
      </c>
      <c r="L1036">
        <v>3.5</v>
      </c>
      <c r="M1036" t="s">
        <v>127</v>
      </c>
      <c r="O1036" t="s">
        <v>2067</v>
      </c>
      <c r="P1036" t="s">
        <v>2068</v>
      </c>
      <c r="Q1036" t="s">
        <v>37</v>
      </c>
      <c r="R1036" t="s">
        <v>38</v>
      </c>
      <c r="S1036" t="s">
        <v>2069</v>
      </c>
      <c r="T1036" t="s">
        <v>2070</v>
      </c>
      <c r="Y1036" t="s">
        <v>44</v>
      </c>
    </row>
    <row r="1037" spans="1:25" x14ac:dyDescent="0.25">
      <c r="A1037" t="s">
        <v>49</v>
      </c>
      <c r="B1037" t="s">
        <v>2836</v>
      </c>
      <c r="C1037" t="s">
        <v>67</v>
      </c>
      <c r="D1037" t="s">
        <v>2436</v>
      </c>
      <c r="E1037" t="s">
        <v>2437</v>
      </c>
      <c r="F1037" t="s">
        <v>2436</v>
      </c>
      <c r="G1037" t="s">
        <v>2438</v>
      </c>
      <c r="H1037" t="s">
        <v>1349</v>
      </c>
      <c r="I1037">
        <v>2</v>
      </c>
      <c r="J1037">
        <v>0</v>
      </c>
      <c r="K1037">
        <v>0</v>
      </c>
      <c r="L1037">
        <v>17.2</v>
      </c>
      <c r="M1037" t="s">
        <v>2837</v>
      </c>
      <c r="O1037" t="s">
        <v>2838</v>
      </c>
      <c r="P1037" t="s">
        <v>2839</v>
      </c>
      <c r="Q1037" t="s">
        <v>37</v>
      </c>
      <c r="R1037" t="s">
        <v>38</v>
      </c>
      <c r="S1037" t="s">
        <v>2840</v>
      </c>
      <c r="T1037" t="s">
        <v>2841</v>
      </c>
      <c r="V1037" t="s">
        <v>2842</v>
      </c>
      <c r="Y1037" t="s">
        <v>44</v>
      </c>
    </row>
    <row r="1038" spans="1:25" x14ac:dyDescent="0.25">
      <c r="A1038" t="s">
        <v>49</v>
      </c>
      <c r="B1038" t="s">
        <v>2843</v>
      </c>
      <c r="C1038" t="s">
        <v>67</v>
      </c>
      <c r="D1038" t="s">
        <v>2436</v>
      </c>
      <c r="E1038" t="s">
        <v>2437</v>
      </c>
      <c r="F1038" t="s">
        <v>2436</v>
      </c>
      <c r="G1038" t="s">
        <v>2438</v>
      </c>
      <c r="H1038" t="s">
        <v>1349</v>
      </c>
      <c r="I1038">
        <v>1</v>
      </c>
      <c r="J1038">
        <v>0</v>
      </c>
      <c r="K1038">
        <v>0</v>
      </c>
      <c r="L1038">
        <v>12.2</v>
      </c>
      <c r="M1038" t="s">
        <v>2844</v>
      </c>
      <c r="Q1038" t="s">
        <v>2811</v>
      </c>
      <c r="R1038" t="s">
        <v>238</v>
      </c>
      <c r="Y1038" t="s">
        <v>44</v>
      </c>
    </row>
    <row r="1039" spans="1:25" x14ac:dyDescent="0.25">
      <c r="A1039" t="s">
        <v>49</v>
      </c>
      <c r="B1039" t="s">
        <v>2845</v>
      </c>
      <c r="C1039" t="s">
        <v>67</v>
      </c>
      <c r="D1039" t="s">
        <v>2436</v>
      </c>
      <c r="E1039" t="s">
        <v>2437</v>
      </c>
      <c r="F1039" t="s">
        <v>2436</v>
      </c>
      <c r="G1039" t="s">
        <v>2438</v>
      </c>
      <c r="H1039" t="s">
        <v>1349</v>
      </c>
      <c r="I1039">
        <v>1</v>
      </c>
      <c r="J1039">
        <v>0</v>
      </c>
      <c r="K1039">
        <v>0</v>
      </c>
      <c r="L1039">
        <v>8.6</v>
      </c>
      <c r="M1039" t="s">
        <v>193</v>
      </c>
      <c r="Q1039" t="s">
        <v>1794</v>
      </c>
      <c r="R1039" t="s">
        <v>238</v>
      </c>
      <c r="Y1039" t="s">
        <v>44</v>
      </c>
    </row>
    <row r="1040" spans="1:25" x14ac:dyDescent="0.25">
      <c r="A1040" t="s">
        <v>49</v>
      </c>
      <c r="B1040" t="s">
        <v>2846</v>
      </c>
      <c r="C1040" t="s">
        <v>67</v>
      </c>
      <c r="D1040" t="s">
        <v>2436</v>
      </c>
      <c r="E1040" t="s">
        <v>2437</v>
      </c>
      <c r="F1040" t="s">
        <v>2436</v>
      </c>
      <c r="G1040" t="s">
        <v>2438</v>
      </c>
      <c r="H1040" t="s">
        <v>1349</v>
      </c>
      <c r="I1040">
        <v>1</v>
      </c>
      <c r="J1040">
        <v>0</v>
      </c>
      <c r="K1040">
        <v>0</v>
      </c>
      <c r="L1040">
        <v>11.1</v>
      </c>
      <c r="M1040" t="s">
        <v>193</v>
      </c>
      <c r="Q1040" t="s">
        <v>1794</v>
      </c>
      <c r="R1040" t="s">
        <v>238</v>
      </c>
      <c r="Y1040" t="s">
        <v>44</v>
      </c>
    </row>
    <row r="1041" spans="1:25" x14ac:dyDescent="0.25">
      <c r="A1041" t="s">
        <v>49</v>
      </c>
      <c r="B1041" t="s">
        <v>2847</v>
      </c>
      <c r="C1041" t="s">
        <v>67</v>
      </c>
      <c r="D1041" t="s">
        <v>2436</v>
      </c>
      <c r="E1041" t="s">
        <v>2437</v>
      </c>
      <c r="F1041" t="s">
        <v>2436</v>
      </c>
      <c r="G1041" t="s">
        <v>2438</v>
      </c>
      <c r="H1041" t="s">
        <v>1349</v>
      </c>
      <c r="I1041">
        <v>1</v>
      </c>
      <c r="J1041">
        <v>0</v>
      </c>
      <c r="K1041">
        <v>0</v>
      </c>
      <c r="L1041">
        <v>2.2000000000000002</v>
      </c>
      <c r="M1041" t="s">
        <v>1301</v>
      </c>
      <c r="N1041" t="s">
        <v>189</v>
      </c>
      <c r="O1041" t="s">
        <v>190</v>
      </c>
      <c r="P1041">
        <v>84108</v>
      </c>
      <c r="Q1041" t="s">
        <v>37</v>
      </c>
      <c r="R1041" t="s">
        <v>38</v>
      </c>
      <c r="S1041" t="s">
        <v>2848</v>
      </c>
      <c r="T1041" t="s">
        <v>2849</v>
      </c>
      <c r="V1041" t="s">
        <v>2850</v>
      </c>
      <c r="Y1041" t="s">
        <v>44</v>
      </c>
    </row>
    <row r="1042" spans="1:25" x14ac:dyDescent="0.25">
      <c r="A1042" t="s">
        <v>49</v>
      </c>
      <c r="B1042" t="s">
        <v>2851</v>
      </c>
      <c r="C1042" t="s">
        <v>67</v>
      </c>
      <c r="D1042" t="s">
        <v>2436</v>
      </c>
      <c r="E1042" t="s">
        <v>2437</v>
      </c>
      <c r="F1042" t="s">
        <v>2436</v>
      </c>
      <c r="G1042" t="s">
        <v>2438</v>
      </c>
      <c r="H1042" t="s">
        <v>1349</v>
      </c>
      <c r="I1042">
        <v>1</v>
      </c>
      <c r="J1042">
        <v>0</v>
      </c>
      <c r="K1042">
        <v>0</v>
      </c>
      <c r="L1042">
        <v>8.6999999999999993</v>
      </c>
      <c r="M1042" t="s">
        <v>450</v>
      </c>
      <c r="P1042" t="s">
        <v>1879</v>
      </c>
      <c r="Q1042" t="s">
        <v>451</v>
      </c>
      <c r="R1042" t="s">
        <v>383</v>
      </c>
      <c r="Y1042" t="s">
        <v>44</v>
      </c>
    </row>
    <row r="1043" spans="1:25" x14ac:dyDescent="0.25">
      <c r="A1043" t="s">
        <v>49</v>
      </c>
      <c r="B1043" t="s">
        <v>2852</v>
      </c>
      <c r="C1043" t="s">
        <v>67</v>
      </c>
      <c r="D1043" t="s">
        <v>2436</v>
      </c>
      <c r="E1043" t="s">
        <v>2437</v>
      </c>
      <c r="F1043" t="s">
        <v>2436</v>
      </c>
      <c r="G1043" t="s">
        <v>2438</v>
      </c>
      <c r="H1043" t="s">
        <v>1349</v>
      </c>
      <c r="I1043">
        <v>1</v>
      </c>
      <c r="J1043">
        <v>0</v>
      </c>
      <c r="K1043">
        <v>0</v>
      </c>
      <c r="L1043">
        <v>12.8</v>
      </c>
      <c r="M1043" t="s">
        <v>193</v>
      </c>
      <c r="Q1043" t="s">
        <v>457</v>
      </c>
      <c r="R1043" t="s">
        <v>383</v>
      </c>
      <c r="Y1043" t="s">
        <v>44</v>
      </c>
    </row>
    <row r="1044" spans="1:25" x14ac:dyDescent="0.25">
      <c r="A1044" t="s">
        <v>49</v>
      </c>
      <c r="B1044" t="s">
        <v>2853</v>
      </c>
      <c r="C1044" t="s">
        <v>67</v>
      </c>
      <c r="D1044" t="s">
        <v>2436</v>
      </c>
      <c r="E1044" t="s">
        <v>2437</v>
      </c>
      <c r="F1044" t="s">
        <v>2436</v>
      </c>
      <c r="G1044" t="s">
        <v>2438</v>
      </c>
      <c r="H1044" t="s">
        <v>1349</v>
      </c>
      <c r="I1044">
        <v>1</v>
      </c>
      <c r="J1044">
        <v>0</v>
      </c>
      <c r="K1044">
        <v>0</v>
      </c>
      <c r="L1044">
        <v>9.1999999999999993</v>
      </c>
      <c r="M1044" t="s">
        <v>1573</v>
      </c>
      <c r="Q1044" t="s">
        <v>1417</v>
      </c>
      <c r="R1044" t="s">
        <v>238</v>
      </c>
      <c r="V1044" t="s">
        <v>2854</v>
      </c>
      <c r="Y1044" t="s">
        <v>44</v>
      </c>
    </row>
    <row r="1045" spans="1:25" x14ac:dyDescent="0.25">
      <c r="A1045" t="s">
        <v>49</v>
      </c>
      <c r="B1045" t="s">
        <v>2855</v>
      </c>
      <c r="C1045" t="s">
        <v>67</v>
      </c>
      <c r="D1045" t="s">
        <v>2436</v>
      </c>
      <c r="E1045" t="s">
        <v>2437</v>
      </c>
      <c r="F1045" t="s">
        <v>2436</v>
      </c>
      <c r="G1045" t="s">
        <v>2438</v>
      </c>
      <c r="H1045" t="s">
        <v>1349</v>
      </c>
      <c r="I1045">
        <v>2</v>
      </c>
      <c r="J1045">
        <v>0</v>
      </c>
      <c r="K1045">
        <v>0</v>
      </c>
      <c r="L1045">
        <v>5.3</v>
      </c>
      <c r="M1045" t="s">
        <v>2856</v>
      </c>
      <c r="P1045" t="s">
        <v>2857</v>
      </c>
      <c r="Q1045" t="s">
        <v>483</v>
      </c>
      <c r="R1045" t="s">
        <v>358</v>
      </c>
      <c r="V1045" t="s">
        <v>2858</v>
      </c>
      <c r="Y1045" t="s">
        <v>44</v>
      </c>
    </row>
    <row r="1046" spans="1:25" x14ac:dyDescent="0.25">
      <c r="A1046" t="s">
        <v>49</v>
      </c>
      <c r="B1046" t="s">
        <v>2095</v>
      </c>
      <c r="C1046" t="s">
        <v>67</v>
      </c>
      <c r="D1046" t="s">
        <v>2436</v>
      </c>
      <c r="E1046" t="s">
        <v>2437</v>
      </c>
      <c r="F1046" t="s">
        <v>2436</v>
      </c>
      <c r="G1046" t="s">
        <v>2438</v>
      </c>
      <c r="H1046" t="s">
        <v>1349</v>
      </c>
      <c r="I1046">
        <v>1</v>
      </c>
      <c r="J1046">
        <v>0</v>
      </c>
      <c r="K1046">
        <v>0</v>
      </c>
      <c r="L1046">
        <v>12.5</v>
      </c>
      <c r="M1046" t="s">
        <v>281</v>
      </c>
      <c r="O1046" t="s">
        <v>1287</v>
      </c>
      <c r="P1046">
        <v>30328</v>
      </c>
      <c r="Q1046" t="s">
        <v>37</v>
      </c>
      <c r="R1046" t="s">
        <v>38</v>
      </c>
      <c r="V1046" t="s">
        <v>2096</v>
      </c>
      <c r="Y1046" t="s">
        <v>44</v>
      </c>
    </row>
    <row r="1047" spans="1:25" x14ac:dyDescent="0.25">
      <c r="A1047" t="s">
        <v>26</v>
      </c>
      <c r="B1047" t="s">
        <v>1505</v>
      </c>
      <c r="C1047" t="s">
        <v>67</v>
      </c>
      <c r="D1047" t="s">
        <v>2436</v>
      </c>
      <c r="E1047" t="s">
        <v>2437</v>
      </c>
      <c r="F1047" t="s">
        <v>2436</v>
      </c>
      <c r="G1047" t="s">
        <v>2438</v>
      </c>
      <c r="H1047" t="s">
        <v>1349</v>
      </c>
      <c r="I1047">
        <v>2</v>
      </c>
      <c r="J1047">
        <v>0</v>
      </c>
      <c r="K1047">
        <v>0</v>
      </c>
      <c r="L1047">
        <v>5.2</v>
      </c>
      <c r="M1047" t="s">
        <v>1506</v>
      </c>
      <c r="P1047" t="s">
        <v>1507</v>
      </c>
      <c r="Q1047" t="s">
        <v>1508</v>
      </c>
      <c r="R1047" t="s">
        <v>358</v>
      </c>
      <c r="S1047" t="s">
        <v>1509</v>
      </c>
      <c r="T1047" t="s">
        <v>1510</v>
      </c>
      <c r="U1047" t="s">
        <v>1511</v>
      </c>
      <c r="V1047" t="s">
        <v>1512</v>
      </c>
      <c r="X1047" t="s">
        <v>443</v>
      </c>
      <c r="Y1047" t="s">
        <v>44</v>
      </c>
    </row>
    <row r="1048" spans="1:25" x14ac:dyDescent="0.25">
      <c r="A1048" t="s">
        <v>49</v>
      </c>
      <c r="B1048" t="s">
        <v>2098</v>
      </c>
      <c r="C1048" t="s">
        <v>67</v>
      </c>
      <c r="D1048" t="s">
        <v>2436</v>
      </c>
      <c r="E1048" t="s">
        <v>2437</v>
      </c>
      <c r="F1048" t="s">
        <v>2436</v>
      </c>
      <c r="G1048" t="s">
        <v>2438</v>
      </c>
      <c r="H1048" t="s">
        <v>1349</v>
      </c>
      <c r="I1048">
        <v>1</v>
      </c>
      <c r="J1048">
        <v>0</v>
      </c>
      <c r="K1048">
        <v>0</v>
      </c>
      <c r="L1048">
        <v>5</v>
      </c>
      <c r="M1048" t="s">
        <v>2099</v>
      </c>
      <c r="N1048" t="s">
        <v>710</v>
      </c>
      <c r="O1048" t="s">
        <v>711</v>
      </c>
      <c r="P1048" t="s">
        <v>2100</v>
      </c>
      <c r="Q1048" t="s">
        <v>37</v>
      </c>
      <c r="R1048" t="s">
        <v>38</v>
      </c>
      <c r="S1048" t="s">
        <v>2101</v>
      </c>
      <c r="Y1048" t="s">
        <v>44</v>
      </c>
    </row>
    <row r="1049" spans="1:25" x14ac:dyDescent="0.25">
      <c r="A1049" t="s">
        <v>49</v>
      </c>
      <c r="B1049" t="s">
        <v>2859</v>
      </c>
      <c r="C1049" t="s">
        <v>67</v>
      </c>
      <c r="D1049" t="s">
        <v>2436</v>
      </c>
      <c r="E1049" t="s">
        <v>2437</v>
      </c>
      <c r="F1049" t="s">
        <v>2436</v>
      </c>
      <c r="G1049" t="s">
        <v>2438</v>
      </c>
      <c r="H1049" t="s">
        <v>1349</v>
      </c>
      <c r="I1049">
        <v>1</v>
      </c>
      <c r="J1049">
        <v>0</v>
      </c>
      <c r="K1049">
        <v>0</v>
      </c>
      <c r="L1049">
        <v>12.2</v>
      </c>
      <c r="M1049" t="s">
        <v>2860</v>
      </c>
      <c r="P1049" t="s">
        <v>2861</v>
      </c>
      <c r="Q1049" t="s">
        <v>1426</v>
      </c>
      <c r="R1049" t="s">
        <v>38</v>
      </c>
      <c r="Y1049" t="s">
        <v>44</v>
      </c>
    </row>
    <row r="1050" spans="1:25" x14ac:dyDescent="0.25">
      <c r="A1050" t="s">
        <v>49</v>
      </c>
      <c r="B1050" t="s">
        <v>2862</v>
      </c>
      <c r="C1050" t="s">
        <v>67</v>
      </c>
      <c r="D1050" t="s">
        <v>2436</v>
      </c>
      <c r="E1050" t="s">
        <v>2437</v>
      </c>
      <c r="F1050" t="s">
        <v>2436</v>
      </c>
      <c r="G1050" t="s">
        <v>2438</v>
      </c>
      <c r="H1050" t="s">
        <v>1349</v>
      </c>
      <c r="I1050">
        <v>1</v>
      </c>
      <c r="J1050">
        <v>0</v>
      </c>
      <c r="K1050">
        <v>0</v>
      </c>
      <c r="L1050">
        <v>12.8</v>
      </c>
      <c r="M1050" t="s">
        <v>1560</v>
      </c>
      <c r="P1050" t="s">
        <v>2863</v>
      </c>
      <c r="Q1050" t="s">
        <v>483</v>
      </c>
      <c r="R1050" t="s">
        <v>358</v>
      </c>
      <c r="S1050" t="s">
        <v>2864</v>
      </c>
      <c r="T1050" t="s">
        <v>2865</v>
      </c>
      <c r="V1050" t="s">
        <v>2866</v>
      </c>
      <c r="Y1050" t="s">
        <v>44</v>
      </c>
    </row>
    <row r="1051" spans="1:25" x14ac:dyDescent="0.25">
      <c r="A1051" t="s">
        <v>49</v>
      </c>
      <c r="B1051" t="s">
        <v>2867</v>
      </c>
      <c r="C1051" t="s">
        <v>67</v>
      </c>
      <c r="D1051" t="s">
        <v>2436</v>
      </c>
      <c r="E1051" t="s">
        <v>2437</v>
      </c>
      <c r="F1051" t="s">
        <v>2436</v>
      </c>
      <c r="G1051" t="s">
        <v>2438</v>
      </c>
      <c r="H1051" t="s">
        <v>1349</v>
      </c>
      <c r="I1051">
        <v>1</v>
      </c>
      <c r="J1051">
        <v>0</v>
      </c>
      <c r="K1051">
        <v>0</v>
      </c>
      <c r="L1051">
        <v>13.4</v>
      </c>
      <c r="M1051" t="s">
        <v>2868</v>
      </c>
      <c r="N1051" t="s">
        <v>80</v>
      </c>
      <c r="O1051" t="s">
        <v>413</v>
      </c>
      <c r="P1051" t="s">
        <v>2869</v>
      </c>
      <c r="Q1051" t="s">
        <v>37</v>
      </c>
      <c r="R1051" t="s">
        <v>38</v>
      </c>
      <c r="Y1051" t="s">
        <v>44</v>
      </c>
    </row>
    <row r="1052" spans="1:25" x14ac:dyDescent="0.25">
      <c r="A1052" t="s">
        <v>49</v>
      </c>
      <c r="B1052" t="s">
        <v>2870</v>
      </c>
      <c r="C1052" t="s">
        <v>67</v>
      </c>
      <c r="D1052" t="s">
        <v>2436</v>
      </c>
      <c r="E1052" t="s">
        <v>2437</v>
      </c>
      <c r="F1052" t="s">
        <v>2436</v>
      </c>
      <c r="G1052" t="s">
        <v>2438</v>
      </c>
      <c r="H1052" t="s">
        <v>1349</v>
      </c>
      <c r="I1052">
        <v>1</v>
      </c>
      <c r="J1052">
        <v>0</v>
      </c>
      <c r="K1052">
        <v>0</v>
      </c>
      <c r="L1052">
        <v>6</v>
      </c>
      <c r="M1052" t="s">
        <v>197</v>
      </c>
      <c r="N1052" t="s">
        <v>197</v>
      </c>
      <c r="O1052" t="s">
        <v>198</v>
      </c>
      <c r="P1052" t="s">
        <v>2871</v>
      </c>
      <c r="Q1052" t="s">
        <v>37</v>
      </c>
      <c r="R1052" t="s">
        <v>38</v>
      </c>
      <c r="Y1052" t="s">
        <v>44</v>
      </c>
    </row>
    <row r="1053" spans="1:25" x14ac:dyDescent="0.25">
      <c r="A1053" t="s">
        <v>49</v>
      </c>
      <c r="B1053" t="s">
        <v>2872</v>
      </c>
      <c r="C1053" t="s">
        <v>67</v>
      </c>
      <c r="D1053" t="s">
        <v>2436</v>
      </c>
      <c r="E1053" t="s">
        <v>2437</v>
      </c>
      <c r="F1053" t="s">
        <v>2436</v>
      </c>
      <c r="G1053" t="s">
        <v>2438</v>
      </c>
      <c r="H1053" t="s">
        <v>1349</v>
      </c>
      <c r="I1053">
        <v>1</v>
      </c>
      <c r="J1053">
        <v>0</v>
      </c>
      <c r="K1053">
        <v>0</v>
      </c>
      <c r="L1053">
        <v>10.1</v>
      </c>
      <c r="M1053" t="s">
        <v>2873</v>
      </c>
      <c r="P1053" t="s">
        <v>2874</v>
      </c>
      <c r="Q1053" t="s">
        <v>457</v>
      </c>
      <c r="R1053" t="s">
        <v>383</v>
      </c>
      <c r="S1053" t="s">
        <v>2875</v>
      </c>
      <c r="U1053" t="s">
        <v>2876</v>
      </c>
      <c r="V1053" t="s">
        <v>2877</v>
      </c>
      <c r="Y1053" t="s">
        <v>44</v>
      </c>
    </row>
    <row r="1054" spans="1:25" x14ac:dyDescent="0.25">
      <c r="A1054" t="s">
        <v>49</v>
      </c>
      <c r="B1054" t="s">
        <v>2878</v>
      </c>
      <c r="C1054" t="s">
        <v>67</v>
      </c>
      <c r="D1054" t="s">
        <v>2436</v>
      </c>
      <c r="E1054" t="s">
        <v>2437</v>
      </c>
      <c r="F1054" t="s">
        <v>2436</v>
      </c>
      <c r="G1054" t="s">
        <v>2438</v>
      </c>
      <c r="H1054" t="s">
        <v>1349</v>
      </c>
      <c r="I1054">
        <v>1</v>
      </c>
      <c r="J1054">
        <v>0</v>
      </c>
      <c r="K1054">
        <v>0</v>
      </c>
      <c r="L1054">
        <v>5.5</v>
      </c>
      <c r="M1054" t="s">
        <v>1777</v>
      </c>
      <c r="N1054" t="s">
        <v>35</v>
      </c>
      <c r="O1054" t="s">
        <v>36</v>
      </c>
      <c r="P1054" t="s">
        <v>2879</v>
      </c>
      <c r="Q1054" t="s">
        <v>37</v>
      </c>
      <c r="R1054" t="s">
        <v>38</v>
      </c>
      <c r="S1054" t="s">
        <v>2880</v>
      </c>
      <c r="T1054" t="s">
        <v>2881</v>
      </c>
      <c r="V1054" t="s">
        <v>2882</v>
      </c>
      <c r="Y1054" t="s">
        <v>44</v>
      </c>
    </row>
    <row r="1055" spans="1:25" x14ac:dyDescent="0.25">
      <c r="A1055" t="s">
        <v>49</v>
      </c>
      <c r="B1055" t="s">
        <v>2883</v>
      </c>
      <c r="C1055" t="s">
        <v>67</v>
      </c>
      <c r="D1055" t="s">
        <v>2436</v>
      </c>
      <c r="E1055" t="s">
        <v>2437</v>
      </c>
      <c r="F1055" t="s">
        <v>2436</v>
      </c>
      <c r="G1055" t="s">
        <v>2438</v>
      </c>
      <c r="H1055" t="s">
        <v>1349</v>
      </c>
      <c r="I1055">
        <v>1</v>
      </c>
      <c r="J1055">
        <v>0</v>
      </c>
      <c r="K1055">
        <v>0</v>
      </c>
      <c r="L1055">
        <v>13.7</v>
      </c>
      <c r="M1055" t="s">
        <v>589</v>
      </c>
      <c r="N1055" t="s">
        <v>182</v>
      </c>
      <c r="O1055" t="s">
        <v>183</v>
      </c>
      <c r="P1055" t="s">
        <v>2884</v>
      </c>
      <c r="Q1055" t="s">
        <v>37</v>
      </c>
      <c r="R1055" t="s">
        <v>38</v>
      </c>
      <c r="Y1055" t="s">
        <v>44</v>
      </c>
    </row>
    <row r="1056" spans="1:25" x14ac:dyDescent="0.25">
      <c r="A1056" t="s">
        <v>49</v>
      </c>
      <c r="B1056" t="s">
        <v>2885</v>
      </c>
      <c r="C1056" t="s">
        <v>67</v>
      </c>
      <c r="D1056" t="s">
        <v>2436</v>
      </c>
      <c r="E1056" t="s">
        <v>2437</v>
      </c>
      <c r="F1056" t="s">
        <v>2436</v>
      </c>
      <c r="G1056" t="s">
        <v>2438</v>
      </c>
      <c r="H1056" t="s">
        <v>1349</v>
      </c>
      <c r="I1056">
        <v>1</v>
      </c>
      <c r="J1056">
        <v>0</v>
      </c>
      <c r="K1056">
        <v>0</v>
      </c>
      <c r="L1056">
        <v>14.9</v>
      </c>
      <c r="M1056" t="s">
        <v>2886</v>
      </c>
      <c r="N1056" t="s">
        <v>115</v>
      </c>
      <c r="O1056" t="s">
        <v>116</v>
      </c>
      <c r="P1056">
        <v>48951</v>
      </c>
      <c r="Q1056" t="s">
        <v>37</v>
      </c>
      <c r="R1056" t="s">
        <v>38</v>
      </c>
      <c r="S1056" t="s">
        <v>2887</v>
      </c>
      <c r="T1056" t="s">
        <v>2888</v>
      </c>
      <c r="V1056" t="s">
        <v>2889</v>
      </c>
      <c r="Y1056" t="s">
        <v>44</v>
      </c>
    </row>
    <row r="1057" spans="1:25" x14ac:dyDescent="0.25">
      <c r="A1057" t="s">
        <v>49</v>
      </c>
      <c r="B1057" t="s">
        <v>2890</v>
      </c>
      <c r="C1057" t="s">
        <v>67</v>
      </c>
      <c r="D1057" t="s">
        <v>2436</v>
      </c>
      <c r="E1057" t="s">
        <v>2437</v>
      </c>
      <c r="F1057" t="s">
        <v>2436</v>
      </c>
      <c r="G1057" t="s">
        <v>2438</v>
      </c>
      <c r="H1057" t="s">
        <v>1349</v>
      </c>
      <c r="I1057">
        <v>1</v>
      </c>
      <c r="J1057">
        <v>0</v>
      </c>
      <c r="K1057">
        <v>0</v>
      </c>
      <c r="L1057">
        <v>5.9</v>
      </c>
      <c r="M1057" t="s">
        <v>926</v>
      </c>
      <c r="N1057" t="s">
        <v>35</v>
      </c>
      <c r="O1057" t="s">
        <v>36</v>
      </c>
      <c r="P1057" t="s">
        <v>2891</v>
      </c>
      <c r="Q1057" t="s">
        <v>37</v>
      </c>
      <c r="R1057" t="s">
        <v>38</v>
      </c>
      <c r="Y1057" t="s">
        <v>44</v>
      </c>
    </row>
    <row r="1058" spans="1:25" x14ac:dyDescent="0.25">
      <c r="A1058" t="s">
        <v>26</v>
      </c>
      <c r="B1058" t="s">
        <v>2892</v>
      </c>
      <c r="C1058" t="s">
        <v>67</v>
      </c>
      <c r="D1058" t="s">
        <v>2436</v>
      </c>
      <c r="E1058" t="s">
        <v>2437</v>
      </c>
      <c r="F1058" t="s">
        <v>2436</v>
      </c>
      <c r="G1058" t="s">
        <v>2438</v>
      </c>
      <c r="H1058" t="s">
        <v>1349</v>
      </c>
      <c r="I1058">
        <v>2</v>
      </c>
      <c r="J1058">
        <v>0</v>
      </c>
      <c r="K1058">
        <v>0</v>
      </c>
      <c r="L1058">
        <v>7</v>
      </c>
      <c r="M1058" t="s">
        <v>2893</v>
      </c>
      <c r="Q1058" t="s">
        <v>1884</v>
      </c>
      <c r="R1058" t="s">
        <v>238</v>
      </c>
      <c r="S1058">
        <v>-5196</v>
      </c>
      <c r="U1058" t="s">
        <v>2894</v>
      </c>
      <c r="V1058" t="s">
        <v>2112</v>
      </c>
      <c r="X1058" t="s">
        <v>443</v>
      </c>
      <c r="Y1058" t="s">
        <v>44</v>
      </c>
    </row>
    <row r="1059" spans="1:25" x14ac:dyDescent="0.25">
      <c r="A1059" t="s">
        <v>26</v>
      </c>
      <c r="B1059" t="s">
        <v>2108</v>
      </c>
      <c r="C1059" t="s">
        <v>67</v>
      </c>
      <c r="D1059" t="s">
        <v>2436</v>
      </c>
      <c r="E1059" t="s">
        <v>2437</v>
      </c>
      <c r="F1059" t="s">
        <v>2436</v>
      </c>
      <c r="G1059" t="s">
        <v>2438</v>
      </c>
      <c r="H1059" t="s">
        <v>1349</v>
      </c>
      <c r="I1059">
        <v>1</v>
      </c>
      <c r="J1059">
        <v>0</v>
      </c>
      <c r="K1059">
        <v>0</v>
      </c>
      <c r="L1059">
        <v>2</v>
      </c>
      <c r="M1059" t="s">
        <v>2109</v>
      </c>
      <c r="P1059" t="s">
        <v>2110</v>
      </c>
      <c r="Q1059" t="s">
        <v>357</v>
      </c>
      <c r="R1059" t="s">
        <v>358</v>
      </c>
      <c r="S1059">
        <v>-8962</v>
      </c>
      <c r="T1059">
        <v>-8960</v>
      </c>
      <c r="U1059" t="s">
        <v>2111</v>
      </c>
      <c r="V1059" t="s">
        <v>2112</v>
      </c>
      <c r="W1059">
        <v>1969</v>
      </c>
      <c r="X1059" t="s">
        <v>443</v>
      </c>
      <c r="Y1059" t="s">
        <v>44</v>
      </c>
    </row>
    <row r="1060" spans="1:25" x14ac:dyDescent="0.25">
      <c r="A1060" t="s">
        <v>49</v>
      </c>
      <c r="B1060" t="s">
        <v>2895</v>
      </c>
      <c r="C1060" t="s">
        <v>67</v>
      </c>
      <c r="D1060" t="s">
        <v>2436</v>
      </c>
      <c r="E1060" t="s">
        <v>2437</v>
      </c>
      <c r="F1060" t="s">
        <v>2436</v>
      </c>
      <c r="G1060" t="s">
        <v>2438</v>
      </c>
      <c r="H1060" t="s">
        <v>1349</v>
      </c>
      <c r="I1060">
        <v>1</v>
      </c>
      <c r="J1060">
        <v>0</v>
      </c>
      <c r="K1060">
        <v>0</v>
      </c>
      <c r="L1060">
        <v>15</v>
      </c>
      <c r="M1060" t="s">
        <v>193</v>
      </c>
      <c r="Q1060" t="s">
        <v>457</v>
      </c>
      <c r="R1060" t="s">
        <v>383</v>
      </c>
      <c r="Y1060" t="s">
        <v>44</v>
      </c>
    </row>
    <row r="1061" spans="1:25" x14ac:dyDescent="0.25">
      <c r="A1061" t="s">
        <v>49</v>
      </c>
      <c r="B1061" t="s">
        <v>2896</v>
      </c>
      <c r="C1061" t="s">
        <v>67</v>
      </c>
      <c r="D1061" t="s">
        <v>2436</v>
      </c>
      <c r="E1061" t="s">
        <v>2437</v>
      </c>
      <c r="F1061" t="s">
        <v>2436</v>
      </c>
      <c r="G1061" t="s">
        <v>2438</v>
      </c>
      <c r="H1061" t="s">
        <v>1349</v>
      </c>
      <c r="I1061">
        <v>1</v>
      </c>
      <c r="J1061">
        <v>0</v>
      </c>
      <c r="K1061">
        <v>0</v>
      </c>
      <c r="L1061">
        <v>3.9</v>
      </c>
      <c r="M1061" t="s">
        <v>193</v>
      </c>
      <c r="Q1061" t="s">
        <v>1794</v>
      </c>
      <c r="R1061" t="s">
        <v>238</v>
      </c>
      <c r="Y1061" t="s">
        <v>44</v>
      </c>
    </row>
    <row r="1062" spans="1:25" x14ac:dyDescent="0.25">
      <c r="A1062" t="s">
        <v>49</v>
      </c>
      <c r="B1062" t="s">
        <v>2897</v>
      </c>
      <c r="C1062" t="s">
        <v>67</v>
      </c>
      <c r="D1062" t="s">
        <v>2436</v>
      </c>
      <c r="E1062" t="s">
        <v>2437</v>
      </c>
      <c r="F1062" t="s">
        <v>2436</v>
      </c>
      <c r="G1062" t="s">
        <v>2438</v>
      </c>
      <c r="H1062" t="s">
        <v>1349</v>
      </c>
      <c r="I1062">
        <v>1</v>
      </c>
      <c r="J1062">
        <v>0</v>
      </c>
      <c r="K1062">
        <v>0</v>
      </c>
      <c r="L1062">
        <v>18.5</v>
      </c>
      <c r="M1062" t="s">
        <v>281</v>
      </c>
      <c r="N1062" t="s">
        <v>151</v>
      </c>
      <c r="O1062" t="s">
        <v>152</v>
      </c>
      <c r="P1062" t="s">
        <v>2898</v>
      </c>
      <c r="Q1062" t="s">
        <v>37</v>
      </c>
      <c r="R1062" t="s">
        <v>38</v>
      </c>
      <c r="Y1062" t="s">
        <v>44</v>
      </c>
    </row>
    <row r="1063" spans="1:25" x14ac:dyDescent="0.25">
      <c r="A1063" t="s">
        <v>49</v>
      </c>
      <c r="B1063" t="s">
        <v>829</v>
      </c>
      <c r="C1063" t="s">
        <v>67</v>
      </c>
      <c r="D1063" t="s">
        <v>2436</v>
      </c>
      <c r="E1063" t="s">
        <v>2437</v>
      </c>
      <c r="F1063" t="s">
        <v>2436</v>
      </c>
      <c r="G1063" t="s">
        <v>2438</v>
      </c>
      <c r="H1063" t="s">
        <v>1349</v>
      </c>
      <c r="I1063">
        <v>1</v>
      </c>
      <c r="J1063">
        <v>0</v>
      </c>
      <c r="K1063">
        <v>0</v>
      </c>
      <c r="L1063">
        <v>9.4</v>
      </c>
      <c r="M1063" t="s">
        <v>830</v>
      </c>
      <c r="N1063" t="s">
        <v>123</v>
      </c>
      <c r="O1063" t="s">
        <v>124</v>
      </c>
      <c r="P1063" t="s">
        <v>831</v>
      </c>
      <c r="Q1063" t="s">
        <v>37</v>
      </c>
      <c r="R1063" t="s">
        <v>38</v>
      </c>
      <c r="Y1063" t="s">
        <v>44</v>
      </c>
    </row>
    <row r="1064" spans="1:25" x14ac:dyDescent="0.25">
      <c r="A1064" t="s">
        <v>49</v>
      </c>
      <c r="B1064" t="s">
        <v>2899</v>
      </c>
      <c r="C1064" t="s">
        <v>67</v>
      </c>
      <c r="D1064" t="s">
        <v>2436</v>
      </c>
      <c r="E1064" t="s">
        <v>2437</v>
      </c>
      <c r="F1064" t="s">
        <v>2436</v>
      </c>
      <c r="G1064" t="s">
        <v>2438</v>
      </c>
      <c r="H1064" t="s">
        <v>1349</v>
      </c>
      <c r="I1064">
        <v>1</v>
      </c>
      <c r="J1064">
        <v>0</v>
      </c>
      <c r="K1064">
        <v>0</v>
      </c>
      <c r="L1064">
        <v>16.7</v>
      </c>
      <c r="M1064" t="s">
        <v>1190</v>
      </c>
      <c r="N1064" t="s">
        <v>123</v>
      </c>
      <c r="O1064" t="s">
        <v>124</v>
      </c>
      <c r="P1064" t="s">
        <v>2900</v>
      </c>
      <c r="Q1064" t="s">
        <v>37</v>
      </c>
      <c r="R1064" t="s">
        <v>38</v>
      </c>
      <c r="Y1064" t="s">
        <v>44</v>
      </c>
    </row>
    <row r="1065" spans="1:25" x14ac:dyDescent="0.25">
      <c r="A1065" t="s">
        <v>49</v>
      </c>
      <c r="B1065" t="s">
        <v>2901</v>
      </c>
      <c r="C1065" t="s">
        <v>67</v>
      </c>
      <c r="D1065" t="s">
        <v>2436</v>
      </c>
      <c r="E1065" t="s">
        <v>2437</v>
      </c>
      <c r="F1065" t="s">
        <v>2436</v>
      </c>
      <c r="G1065" t="s">
        <v>2438</v>
      </c>
      <c r="H1065" t="s">
        <v>1349</v>
      </c>
      <c r="I1065">
        <v>2</v>
      </c>
      <c r="J1065">
        <v>0</v>
      </c>
      <c r="K1065">
        <v>0</v>
      </c>
      <c r="L1065">
        <v>6.8</v>
      </c>
      <c r="M1065" t="s">
        <v>2902</v>
      </c>
      <c r="N1065" t="s">
        <v>756</v>
      </c>
      <c r="O1065" t="s">
        <v>757</v>
      </c>
      <c r="P1065">
        <v>8933</v>
      </c>
      <c r="Q1065" t="s">
        <v>37</v>
      </c>
      <c r="R1065" t="s">
        <v>38</v>
      </c>
      <c r="S1065" t="s">
        <v>2903</v>
      </c>
      <c r="T1065" t="s">
        <v>2904</v>
      </c>
      <c r="V1065" t="s">
        <v>2905</v>
      </c>
      <c r="Y1065" t="s">
        <v>44</v>
      </c>
    </row>
    <row r="1066" spans="1:25" x14ac:dyDescent="0.25">
      <c r="A1066" t="s">
        <v>49</v>
      </c>
      <c r="B1066" t="s">
        <v>2906</v>
      </c>
      <c r="C1066" t="s">
        <v>67</v>
      </c>
      <c r="D1066" t="s">
        <v>2436</v>
      </c>
      <c r="E1066" t="s">
        <v>2437</v>
      </c>
      <c r="F1066" t="s">
        <v>2436</v>
      </c>
      <c r="G1066" t="s">
        <v>2438</v>
      </c>
      <c r="H1066" t="s">
        <v>1349</v>
      </c>
      <c r="I1066">
        <v>1</v>
      </c>
      <c r="J1066">
        <v>0</v>
      </c>
      <c r="K1066">
        <v>0</v>
      </c>
      <c r="L1066">
        <v>10.5</v>
      </c>
      <c r="M1066" t="s">
        <v>2907</v>
      </c>
      <c r="N1066" t="s">
        <v>873</v>
      </c>
      <c r="O1066" t="s">
        <v>874</v>
      </c>
      <c r="P1066" t="s">
        <v>2908</v>
      </c>
      <c r="Q1066" t="s">
        <v>37</v>
      </c>
      <c r="R1066" t="s">
        <v>38</v>
      </c>
      <c r="S1066" t="s">
        <v>2909</v>
      </c>
      <c r="V1066" t="s">
        <v>2910</v>
      </c>
      <c r="Y1066" t="s">
        <v>44</v>
      </c>
    </row>
    <row r="1067" spans="1:25" x14ac:dyDescent="0.25">
      <c r="A1067" t="s">
        <v>49</v>
      </c>
      <c r="B1067" t="s">
        <v>2911</v>
      </c>
      <c r="C1067" t="s">
        <v>67</v>
      </c>
      <c r="D1067" t="s">
        <v>2436</v>
      </c>
      <c r="E1067" t="s">
        <v>2437</v>
      </c>
      <c r="F1067" t="s">
        <v>2436</v>
      </c>
      <c r="G1067" t="s">
        <v>2438</v>
      </c>
      <c r="H1067" t="s">
        <v>1349</v>
      </c>
      <c r="I1067">
        <v>1</v>
      </c>
      <c r="J1067">
        <v>0</v>
      </c>
      <c r="K1067">
        <v>0</v>
      </c>
      <c r="L1067">
        <v>6.9</v>
      </c>
      <c r="M1067" t="s">
        <v>193</v>
      </c>
      <c r="Q1067" t="s">
        <v>1313</v>
      </c>
      <c r="R1067" t="s">
        <v>238</v>
      </c>
      <c r="Y1067" t="s">
        <v>44</v>
      </c>
    </row>
    <row r="1068" spans="1:25" x14ac:dyDescent="0.25">
      <c r="A1068" t="s">
        <v>49</v>
      </c>
      <c r="B1068" t="s">
        <v>2912</v>
      </c>
      <c r="C1068" t="s">
        <v>67</v>
      </c>
      <c r="D1068" t="s">
        <v>2436</v>
      </c>
      <c r="E1068" t="s">
        <v>2437</v>
      </c>
      <c r="F1068" t="s">
        <v>2436</v>
      </c>
      <c r="G1068" t="s">
        <v>2438</v>
      </c>
      <c r="H1068" t="s">
        <v>1349</v>
      </c>
      <c r="I1068">
        <v>1</v>
      </c>
      <c r="J1068">
        <v>0</v>
      </c>
      <c r="K1068">
        <v>0</v>
      </c>
      <c r="L1068">
        <v>15.7</v>
      </c>
      <c r="M1068" t="s">
        <v>193</v>
      </c>
      <c r="Q1068" t="s">
        <v>37</v>
      </c>
      <c r="R1068" t="s">
        <v>38</v>
      </c>
      <c r="Y1068" t="s">
        <v>44</v>
      </c>
    </row>
    <row r="1069" spans="1:25" x14ac:dyDescent="0.25">
      <c r="A1069" t="s">
        <v>49</v>
      </c>
      <c r="B1069" t="s">
        <v>2913</v>
      </c>
      <c r="C1069" t="s">
        <v>67</v>
      </c>
      <c r="D1069" t="s">
        <v>2436</v>
      </c>
      <c r="E1069" t="s">
        <v>2437</v>
      </c>
      <c r="F1069" t="s">
        <v>2436</v>
      </c>
      <c r="G1069" t="s">
        <v>2438</v>
      </c>
      <c r="H1069" t="s">
        <v>1349</v>
      </c>
      <c r="I1069">
        <v>1</v>
      </c>
      <c r="J1069">
        <v>0</v>
      </c>
      <c r="K1069">
        <v>0</v>
      </c>
      <c r="L1069">
        <v>6.9</v>
      </c>
      <c r="M1069" t="s">
        <v>2914</v>
      </c>
      <c r="Q1069" t="s">
        <v>1884</v>
      </c>
      <c r="R1069" t="s">
        <v>238</v>
      </c>
      <c r="Y1069" t="s">
        <v>44</v>
      </c>
    </row>
    <row r="1070" spans="1:25" x14ac:dyDescent="0.25">
      <c r="A1070" t="s">
        <v>49</v>
      </c>
      <c r="B1070" t="s">
        <v>2915</v>
      </c>
      <c r="C1070" t="s">
        <v>67</v>
      </c>
      <c r="D1070" t="s">
        <v>2436</v>
      </c>
      <c r="E1070" t="s">
        <v>2437</v>
      </c>
      <c r="F1070" t="s">
        <v>2436</v>
      </c>
      <c r="G1070" t="s">
        <v>2438</v>
      </c>
      <c r="H1070" t="s">
        <v>1349</v>
      </c>
      <c r="I1070">
        <v>1</v>
      </c>
      <c r="J1070">
        <v>0</v>
      </c>
      <c r="K1070">
        <v>0</v>
      </c>
      <c r="L1070">
        <v>10.6</v>
      </c>
      <c r="M1070" t="s">
        <v>2916</v>
      </c>
      <c r="Q1070" t="s">
        <v>2765</v>
      </c>
      <c r="R1070" t="s">
        <v>358</v>
      </c>
      <c r="Y1070" t="s">
        <v>44</v>
      </c>
    </row>
    <row r="1071" spans="1:25" x14ac:dyDescent="0.25">
      <c r="A1071" t="s">
        <v>49</v>
      </c>
      <c r="B1071" t="s">
        <v>2917</v>
      </c>
      <c r="C1071" t="s">
        <v>67</v>
      </c>
      <c r="D1071" t="s">
        <v>2436</v>
      </c>
      <c r="E1071" t="s">
        <v>2437</v>
      </c>
      <c r="F1071" t="s">
        <v>2436</v>
      </c>
      <c r="G1071" t="s">
        <v>2438</v>
      </c>
      <c r="H1071" t="s">
        <v>1349</v>
      </c>
      <c r="I1071">
        <v>1</v>
      </c>
      <c r="J1071">
        <v>0</v>
      </c>
      <c r="K1071">
        <v>0</v>
      </c>
      <c r="L1071">
        <v>12.7</v>
      </c>
      <c r="M1071" t="s">
        <v>2918</v>
      </c>
      <c r="N1071" t="s">
        <v>197</v>
      </c>
      <c r="O1071" t="s">
        <v>198</v>
      </c>
      <c r="P1071">
        <v>11753</v>
      </c>
      <c r="Q1071" t="s">
        <v>37</v>
      </c>
      <c r="R1071" t="s">
        <v>38</v>
      </c>
      <c r="V1071" t="s">
        <v>2919</v>
      </c>
      <c r="Y1071" t="s">
        <v>44</v>
      </c>
    </row>
    <row r="1072" spans="1:25" x14ac:dyDescent="0.25">
      <c r="A1072" t="s">
        <v>49</v>
      </c>
      <c r="B1072" t="s">
        <v>2920</v>
      </c>
      <c r="C1072" t="s">
        <v>67</v>
      </c>
      <c r="D1072" t="s">
        <v>2436</v>
      </c>
      <c r="E1072" t="s">
        <v>2437</v>
      </c>
      <c r="F1072" t="s">
        <v>2436</v>
      </c>
      <c r="G1072" t="s">
        <v>2438</v>
      </c>
      <c r="H1072" t="s">
        <v>1349</v>
      </c>
      <c r="I1072">
        <v>1</v>
      </c>
      <c r="J1072">
        <v>0</v>
      </c>
      <c r="K1072">
        <v>0</v>
      </c>
      <c r="L1072">
        <v>10.7</v>
      </c>
      <c r="M1072" t="s">
        <v>643</v>
      </c>
      <c r="N1072" t="s">
        <v>182</v>
      </c>
      <c r="O1072" t="s">
        <v>183</v>
      </c>
      <c r="P1072" t="s">
        <v>2441</v>
      </c>
      <c r="Q1072" t="s">
        <v>37</v>
      </c>
      <c r="R1072" t="s">
        <v>38</v>
      </c>
      <c r="Y1072" t="s">
        <v>44</v>
      </c>
    </row>
    <row r="1073" spans="1:25" x14ac:dyDescent="0.25">
      <c r="A1073" t="s">
        <v>49</v>
      </c>
      <c r="B1073" t="s">
        <v>2921</v>
      </c>
      <c r="C1073" t="s">
        <v>67</v>
      </c>
      <c r="D1073" t="s">
        <v>2436</v>
      </c>
      <c r="E1073" t="s">
        <v>2437</v>
      </c>
      <c r="F1073" t="s">
        <v>2436</v>
      </c>
      <c r="G1073" t="s">
        <v>2438</v>
      </c>
      <c r="H1073" t="s">
        <v>1349</v>
      </c>
      <c r="I1073">
        <v>1</v>
      </c>
      <c r="J1073">
        <v>0</v>
      </c>
      <c r="K1073">
        <v>0</v>
      </c>
      <c r="L1073">
        <v>11.7</v>
      </c>
      <c r="M1073" t="s">
        <v>714</v>
      </c>
      <c r="N1073" t="s">
        <v>182</v>
      </c>
      <c r="O1073" t="s">
        <v>183</v>
      </c>
      <c r="P1073">
        <v>19709</v>
      </c>
      <c r="Q1073" t="s">
        <v>37</v>
      </c>
      <c r="R1073" t="s">
        <v>38</v>
      </c>
      <c r="Y1073" t="s">
        <v>44</v>
      </c>
    </row>
    <row r="1074" spans="1:25" x14ac:dyDescent="0.25">
      <c r="A1074" t="s">
        <v>49</v>
      </c>
      <c r="B1074" t="s">
        <v>1550</v>
      </c>
      <c r="C1074" t="s">
        <v>67</v>
      </c>
      <c r="D1074" t="s">
        <v>2436</v>
      </c>
      <c r="E1074" t="s">
        <v>2437</v>
      </c>
      <c r="F1074" t="s">
        <v>2436</v>
      </c>
      <c r="G1074" t="s">
        <v>2438</v>
      </c>
      <c r="H1074" t="s">
        <v>1349</v>
      </c>
      <c r="I1074">
        <v>1</v>
      </c>
      <c r="J1074">
        <v>0</v>
      </c>
      <c r="K1074">
        <v>0</v>
      </c>
      <c r="L1074">
        <v>8.8000000000000007</v>
      </c>
      <c r="M1074" t="s">
        <v>954</v>
      </c>
      <c r="O1074" t="s">
        <v>1551</v>
      </c>
      <c r="P1074" t="s">
        <v>1552</v>
      </c>
      <c r="Q1074" t="s">
        <v>37</v>
      </c>
      <c r="R1074" t="s">
        <v>38</v>
      </c>
      <c r="S1074" t="s">
        <v>1553</v>
      </c>
      <c r="T1074" t="s">
        <v>1554</v>
      </c>
      <c r="V1074" t="s">
        <v>1555</v>
      </c>
      <c r="Y1074" t="s">
        <v>44</v>
      </c>
    </row>
    <row r="1075" spans="1:25" x14ac:dyDescent="0.25">
      <c r="A1075" t="s">
        <v>49</v>
      </c>
      <c r="B1075" t="s">
        <v>2922</v>
      </c>
      <c r="C1075" t="s">
        <v>67</v>
      </c>
      <c r="D1075" t="s">
        <v>2436</v>
      </c>
      <c r="E1075" t="s">
        <v>2437</v>
      </c>
      <c r="F1075" t="s">
        <v>2436</v>
      </c>
      <c r="G1075" t="s">
        <v>2438</v>
      </c>
      <c r="H1075" t="s">
        <v>1349</v>
      </c>
      <c r="I1075">
        <v>1</v>
      </c>
      <c r="J1075">
        <v>0</v>
      </c>
      <c r="K1075">
        <v>0</v>
      </c>
      <c r="L1075">
        <v>17.7</v>
      </c>
      <c r="M1075" t="s">
        <v>270</v>
      </c>
      <c r="N1075" t="s">
        <v>123</v>
      </c>
      <c r="O1075" t="s">
        <v>124</v>
      </c>
      <c r="P1075">
        <v>94301</v>
      </c>
      <c r="Q1075" t="s">
        <v>37</v>
      </c>
      <c r="R1075" t="s">
        <v>38</v>
      </c>
      <c r="Y1075" t="s">
        <v>44</v>
      </c>
    </row>
    <row r="1076" spans="1:25" x14ac:dyDescent="0.25">
      <c r="A1076" t="s">
        <v>49</v>
      </c>
      <c r="B1076" t="s">
        <v>2923</v>
      </c>
      <c r="C1076" t="s">
        <v>67</v>
      </c>
      <c r="D1076" t="s">
        <v>2436</v>
      </c>
      <c r="E1076" t="s">
        <v>2437</v>
      </c>
      <c r="F1076" t="s">
        <v>2436</v>
      </c>
      <c r="G1076" t="s">
        <v>2438</v>
      </c>
      <c r="H1076" t="s">
        <v>1349</v>
      </c>
      <c r="I1076">
        <v>1</v>
      </c>
      <c r="J1076">
        <v>0</v>
      </c>
      <c r="K1076">
        <v>0</v>
      </c>
      <c r="L1076">
        <v>9.3000000000000007</v>
      </c>
      <c r="M1076" t="s">
        <v>2924</v>
      </c>
      <c r="N1076" t="s">
        <v>197</v>
      </c>
      <c r="O1076" t="s">
        <v>198</v>
      </c>
      <c r="P1076">
        <v>10536</v>
      </c>
      <c r="Q1076" t="s">
        <v>37</v>
      </c>
      <c r="R1076" t="s">
        <v>38</v>
      </c>
      <c r="Y1076" t="s">
        <v>44</v>
      </c>
    </row>
    <row r="1077" spans="1:25" x14ac:dyDescent="0.25">
      <c r="A1077" t="s">
        <v>49</v>
      </c>
      <c r="B1077" t="s">
        <v>2925</v>
      </c>
      <c r="C1077" t="s">
        <v>67</v>
      </c>
      <c r="D1077" t="s">
        <v>2436</v>
      </c>
      <c r="E1077" t="s">
        <v>2437</v>
      </c>
      <c r="F1077" t="s">
        <v>2436</v>
      </c>
      <c r="G1077" t="s">
        <v>2438</v>
      </c>
      <c r="H1077" t="s">
        <v>1349</v>
      </c>
      <c r="I1077">
        <v>1</v>
      </c>
      <c r="J1077">
        <v>0</v>
      </c>
      <c r="K1077">
        <v>0</v>
      </c>
      <c r="L1077">
        <v>13.9</v>
      </c>
      <c r="M1077" t="s">
        <v>127</v>
      </c>
      <c r="N1077" t="s">
        <v>128</v>
      </c>
      <c r="O1077" t="s">
        <v>129</v>
      </c>
      <c r="P1077" t="s">
        <v>2926</v>
      </c>
      <c r="Q1077" t="s">
        <v>37</v>
      </c>
      <c r="R1077" t="s">
        <v>38</v>
      </c>
      <c r="Y1077" t="s">
        <v>44</v>
      </c>
    </row>
    <row r="1078" spans="1:25" x14ac:dyDescent="0.25">
      <c r="A1078" t="s">
        <v>49</v>
      </c>
      <c r="B1078" t="s">
        <v>2927</v>
      </c>
      <c r="C1078" t="s">
        <v>67</v>
      </c>
      <c r="D1078" t="s">
        <v>2436</v>
      </c>
      <c r="E1078" t="s">
        <v>2437</v>
      </c>
      <c r="F1078" t="s">
        <v>2436</v>
      </c>
      <c r="G1078" t="s">
        <v>2438</v>
      </c>
      <c r="H1078" t="s">
        <v>1349</v>
      </c>
      <c r="I1078">
        <v>1</v>
      </c>
      <c r="J1078">
        <v>0</v>
      </c>
      <c r="K1078">
        <v>0</v>
      </c>
      <c r="L1078">
        <v>7.4</v>
      </c>
      <c r="M1078" t="s">
        <v>2928</v>
      </c>
      <c r="P1078" t="s">
        <v>2929</v>
      </c>
      <c r="Q1078" t="s">
        <v>483</v>
      </c>
      <c r="R1078" t="s">
        <v>358</v>
      </c>
      <c r="Y1078" t="s">
        <v>44</v>
      </c>
    </row>
    <row r="1079" spans="1:25" x14ac:dyDescent="0.25">
      <c r="A1079" t="s">
        <v>49</v>
      </c>
      <c r="B1079" t="s">
        <v>886</v>
      </c>
      <c r="C1079" t="s">
        <v>67</v>
      </c>
      <c r="D1079" t="s">
        <v>2436</v>
      </c>
      <c r="E1079" t="s">
        <v>2437</v>
      </c>
      <c r="F1079" t="s">
        <v>2436</v>
      </c>
      <c r="G1079" t="s">
        <v>2438</v>
      </c>
      <c r="H1079" t="s">
        <v>1349</v>
      </c>
      <c r="I1079">
        <v>5</v>
      </c>
      <c r="J1079">
        <v>0</v>
      </c>
      <c r="K1079">
        <v>0</v>
      </c>
      <c r="L1079">
        <v>15.1</v>
      </c>
      <c r="M1079" t="s">
        <v>667</v>
      </c>
      <c r="N1079" t="s">
        <v>255</v>
      </c>
      <c r="O1079" t="s">
        <v>256</v>
      </c>
      <c r="P1079" t="s">
        <v>887</v>
      </c>
      <c r="Q1079" t="s">
        <v>37</v>
      </c>
      <c r="R1079" t="s">
        <v>38</v>
      </c>
      <c r="V1079" t="s">
        <v>888</v>
      </c>
      <c r="Y1079" t="s">
        <v>44</v>
      </c>
    </row>
    <row r="1080" spans="1:25" x14ac:dyDescent="0.25">
      <c r="A1080" t="s">
        <v>49</v>
      </c>
      <c r="B1080" t="s">
        <v>2930</v>
      </c>
      <c r="C1080" t="s">
        <v>67</v>
      </c>
      <c r="D1080" t="s">
        <v>2436</v>
      </c>
      <c r="E1080" t="s">
        <v>2437</v>
      </c>
      <c r="F1080" t="s">
        <v>2436</v>
      </c>
      <c r="G1080" t="s">
        <v>2438</v>
      </c>
      <c r="H1080" t="s">
        <v>1349</v>
      </c>
      <c r="I1080">
        <v>1</v>
      </c>
      <c r="J1080">
        <v>0</v>
      </c>
      <c r="K1080">
        <v>0</v>
      </c>
      <c r="L1080">
        <v>16.2</v>
      </c>
      <c r="M1080" t="s">
        <v>667</v>
      </c>
      <c r="N1080" t="s">
        <v>182</v>
      </c>
      <c r="O1080" t="s">
        <v>183</v>
      </c>
      <c r="P1080">
        <v>89117</v>
      </c>
      <c r="Q1080" t="s">
        <v>37</v>
      </c>
      <c r="R1080" t="s">
        <v>38</v>
      </c>
      <c r="S1080" t="s">
        <v>2931</v>
      </c>
      <c r="Y1080" t="s">
        <v>44</v>
      </c>
    </row>
    <row r="1081" spans="1:25" x14ac:dyDescent="0.25">
      <c r="A1081" t="s">
        <v>49</v>
      </c>
      <c r="B1081" t="s">
        <v>2932</v>
      </c>
      <c r="C1081" t="s">
        <v>67</v>
      </c>
      <c r="D1081" t="s">
        <v>2436</v>
      </c>
      <c r="E1081" t="s">
        <v>2437</v>
      </c>
      <c r="F1081" t="s">
        <v>2436</v>
      </c>
      <c r="G1081" t="s">
        <v>2438</v>
      </c>
      <c r="H1081" t="s">
        <v>1349</v>
      </c>
      <c r="I1081">
        <v>1</v>
      </c>
      <c r="J1081">
        <v>0</v>
      </c>
      <c r="K1081">
        <v>0</v>
      </c>
      <c r="L1081">
        <v>16.5</v>
      </c>
      <c r="M1081" t="s">
        <v>294</v>
      </c>
      <c r="N1081" t="s">
        <v>123</v>
      </c>
      <c r="O1081" t="s">
        <v>124</v>
      </c>
      <c r="P1081" t="s">
        <v>2933</v>
      </c>
      <c r="Q1081" t="s">
        <v>37</v>
      </c>
      <c r="R1081" t="s">
        <v>38</v>
      </c>
      <c r="S1081" t="s">
        <v>2934</v>
      </c>
      <c r="T1081" t="s">
        <v>2935</v>
      </c>
      <c r="Y1081" t="s">
        <v>44</v>
      </c>
    </row>
    <row r="1082" spans="1:25" x14ac:dyDescent="0.25">
      <c r="A1082" t="s">
        <v>49</v>
      </c>
      <c r="B1082" t="s">
        <v>2137</v>
      </c>
      <c r="C1082" t="s">
        <v>67</v>
      </c>
      <c r="D1082" t="s">
        <v>2436</v>
      </c>
      <c r="E1082" t="s">
        <v>2437</v>
      </c>
      <c r="F1082" t="s">
        <v>2436</v>
      </c>
      <c r="G1082" t="s">
        <v>2438</v>
      </c>
      <c r="H1082" t="s">
        <v>1349</v>
      </c>
      <c r="I1082">
        <v>1</v>
      </c>
      <c r="J1082">
        <v>0</v>
      </c>
      <c r="K1082">
        <v>0</v>
      </c>
      <c r="L1082">
        <v>15.7</v>
      </c>
      <c r="M1082" t="s">
        <v>472</v>
      </c>
      <c r="O1082" t="s">
        <v>661</v>
      </c>
      <c r="P1082">
        <v>90025</v>
      </c>
      <c r="Q1082" t="s">
        <v>37</v>
      </c>
      <c r="R1082" t="s">
        <v>38</v>
      </c>
      <c r="S1082" t="s">
        <v>2138</v>
      </c>
      <c r="Y1082" t="s">
        <v>44</v>
      </c>
    </row>
    <row r="1083" spans="1:25" x14ac:dyDescent="0.25">
      <c r="A1083" t="s">
        <v>49</v>
      </c>
      <c r="B1083" t="s">
        <v>2936</v>
      </c>
      <c r="C1083" t="s">
        <v>67</v>
      </c>
      <c r="D1083" t="s">
        <v>2436</v>
      </c>
      <c r="E1083" t="s">
        <v>2437</v>
      </c>
      <c r="F1083" t="s">
        <v>2436</v>
      </c>
      <c r="G1083" t="s">
        <v>2438</v>
      </c>
      <c r="H1083" t="s">
        <v>1349</v>
      </c>
      <c r="I1083">
        <v>1</v>
      </c>
      <c r="J1083">
        <v>0</v>
      </c>
      <c r="K1083">
        <v>0</v>
      </c>
      <c r="L1083">
        <v>16.3</v>
      </c>
      <c r="M1083" t="s">
        <v>643</v>
      </c>
      <c r="N1083" t="s">
        <v>182</v>
      </c>
      <c r="O1083" t="s">
        <v>183</v>
      </c>
      <c r="P1083" t="s">
        <v>1806</v>
      </c>
      <c r="Q1083" t="s">
        <v>37</v>
      </c>
      <c r="R1083" t="s">
        <v>38</v>
      </c>
      <c r="Y1083" t="s">
        <v>44</v>
      </c>
    </row>
    <row r="1084" spans="1:25" x14ac:dyDescent="0.25">
      <c r="A1084" t="s">
        <v>49</v>
      </c>
      <c r="B1084" t="s">
        <v>2937</v>
      </c>
      <c r="C1084" t="s">
        <v>67</v>
      </c>
      <c r="D1084" t="s">
        <v>2436</v>
      </c>
      <c r="E1084" t="s">
        <v>2437</v>
      </c>
      <c r="F1084" t="s">
        <v>2436</v>
      </c>
      <c r="G1084" t="s">
        <v>2438</v>
      </c>
      <c r="H1084" t="s">
        <v>1349</v>
      </c>
      <c r="I1084">
        <v>2</v>
      </c>
      <c r="J1084">
        <v>0</v>
      </c>
      <c r="K1084">
        <v>0</v>
      </c>
      <c r="L1084">
        <v>18.2</v>
      </c>
      <c r="M1084" t="s">
        <v>1301</v>
      </c>
      <c r="N1084" t="s">
        <v>189</v>
      </c>
      <c r="O1084" t="s">
        <v>190</v>
      </c>
      <c r="P1084" t="s">
        <v>2938</v>
      </c>
      <c r="Q1084" t="s">
        <v>37</v>
      </c>
      <c r="R1084" t="s">
        <v>38</v>
      </c>
      <c r="S1084" t="s">
        <v>2939</v>
      </c>
      <c r="T1084" t="s">
        <v>2940</v>
      </c>
      <c r="Y1084" t="s">
        <v>44</v>
      </c>
    </row>
    <row r="1085" spans="1:25" x14ac:dyDescent="0.25">
      <c r="A1085" t="s">
        <v>49</v>
      </c>
      <c r="B1085" t="s">
        <v>2143</v>
      </c>
      <c r="C1085" t="s">
        <v>67</v>
      </c>
      <c r="D1085" t="s">
        <v>2436</v>
      </c>
      <c r="E1085" t="s">
        <v>2437</v>
      </c>
      <c r="F1085" t="s">
        <v>2436</v>
      </c>
      <c r="G1085" t="s">
        <v>2438</v>
      </c>
      <c r="H1085" t="s">
        <v>1349</v>
      </c>
      <c r="I1085">
        <v>1</v>
      </c>
      <c r="J1085">
        <v>0</v>
      </c>
      <c r="K1085">
        <v>0</v>
      </c>
      <c r="L1085">
        <v>7.9</v>
      </c>
      <c r="M1085" t="s">
        <v>1708</v>
      </c>
      <c r="N1085" t="s">
        <v>135</v>
      </c>
      <c r="O1085" t="s">
        <v>136</v>
      </c>
      <c r="P1085" t="s">
        <v>2144</v>
      </c>
      <c r="Q1085" t="s">
        <v>37</v>
      </c>
      <c r="R1085" t="s">
        <v>38</v>
      </c>
      <c r="S1085" t="s">
        <v>2145</v>
      </c>
      <c r="T1085" t="s">
        <v>2146</v>
      </c>
      <c r="V1085" t="s">
        <v>2147</v>
      </c>
      <c r="Y1085" t="s">
        <v>44</v>
      </c>
    </row>
    <row r="1086" spans="1:25" x14ac:dyDescent="0.25">
      <c r="A1086" t="s">
        <v>49</v>
      </c>
      <c r="B1086" t="s">
        <v>2941</v>
      </c>
      <c r="C1086" t="s">
        <v>67</v>
      </c>
      <c r="D1086" t="s">
        <v>2436</v>
      </c>
      <c r="E1086" t="s">
        <v>2437</v>
      </c>
      <c r="F1086" t="s">
        <v>2436</v>
      </c>
      <c r="G1086" t="s">
        <v>2438</v>
      </c>
      <c r="H1086" t="s">
        <v>1349</v>
      </c>
      <c r="I1086">
        <v>1</v>
      </c>
      <c r="J1086">
        <v>0</v>
      </c>
      <c r="K1086">
        <v>0</v>
      </c>
      <c r="L1086">
        <v>7.9</v>
      </c>
      <c r="M1086" t="s">
        <v>2942</v>
      </c>
      <c r="N1086" t="s">
        <v>405</v>
      </c>
      <c r="O1086" t="s">
        <v>406</v>
      </c>
      <c r="P1086" t="s">
        <v>2943</v>
      </c>
      <c r="Q1086" t="s">
        <v>37</v>
      </c>
      <c r="R1086" t="s">
        <v>38</v>
      </c>
      <c r="S1086" t="s">
        <v>2944</v>
      </c>
      <c r="V1086" t="s">
        <v>2945</v>
      </c>
      <c r="Y1086" t="s">
        <v>44</v>
      </c>
    </row>
    <row r="1087" spans="1:25" x14ac:dyDescent="0.25">
      <c r="A1087" t="s">
        <v>49</v>
      </c>
      <c r="B1087" t="s">
        <v>907</v>
      </c>
      <c r="C1087" t="s">
        <v>67</v>
      </c>
      <c r="D1087" t="s">
        <v>2436</v>
      </c>
      <c r="E1087" t="s">
        <v>2525</v>
      </c>
      <c r="F1087" t="s">
        <v>2436</v>
      </c>
      <c r="G1087" t="s">
        <v>2526</v>
      </c>
      <c r="H1087" t="s">
        <v>1349</v>
      </c>
      <c r="I1087">
        <v>1</v>
      </c>
      <c r="J1087">
        <v>0</v>
      </c>
      <c r="K1087">
        <v>0</v>
      </c>
      <c r="L1087">
        <v>14.7</v>
      </c>
      <c r="M1087" t="s">
        <v>908</v>
      </c>
      <c r="N1087" t="s">
        <v>530</v>
      </c>
      <c r="O1087" t="s">
        <v>531</v>
      </c>
      <c r="P1087" t="s">
        <v>909</v>
      </c>
      <c r="Q1087" t="s">
        <v>37</v>
      </c>
      <c r="R1087" t="s">
        <v>38</v>
      </c>
      <c r="Y1087" t="s">
        <v>44</v>
      </c>
    </row>
    <row r="1088" spans="1:25" x14ac:dyDescent="0.25">
      <c r="A1088" t="s">
        <v>49</v>
      </c>
      <c r="B1088" t="s">
        <v>2946</v>
      </c>
      <c r="C1088" t="s">
        <v>67</v>
      </c>
      <c r="D1088" t="s">
        <v>2436</v>
      </c>
      <c r="E1088" t="s">
        <v>2437</v>
      </c>
      <c r="F1088" t="s">
        <v>2436</v>
      </c>
      <c r="G1088" t="s">
        <v>2438</v>
      </c>
      <c r="H1088" t="s">
        <v>1349</v>
      </c>
      <c r="I1088">
        <v>3</v>
      </c>
      <c r="J1088">
        <v>0</v>
      </c>
      <c r="K1088">
        <v>0</v>
      </c>
      <c r="L1088">
        <v>7.4</v>
      </c>
      <c r="M1088" t="s">
        <v>2947</v>
      </c>
      <c r="P1088">
        <v>2011</v>
      </c>
      <c r="Q1088" t="s">
        <v>861</v>
      </c>
      <c r="R1088" t="s">
        <v>238</v>
      </c>
      <c r="S1088" t="s">
        <v>2948</v>
      </c>
      <c r="Y1088" t="s">
        <v>44</v>
      </c>
    </row>
    <row r="1089" spans="1:25" x14ac:dyDescent="0.25">
      <c r="A1089" t="s">
        <v>49</v>
      </c>
      <c r="B1089" t="s">
        <v>2949</v>
      </c>
      <c r="C1089" t="s">
        <v>67</v>
      </c>
      <c r="D1089" t="s">
        <v>2436</v>
      </c>
      <c r="E1089" t="s">
        <v>2437</v>
      </c>
      <c r="F1089" t="s">
        <v>2436</v>
      </c>
      <c r="G1089" t="s">
        <v>2438</v>
      </c>
      <c r="H1089" t="s">
        <v>1349</v>
      </c>
      <c r="I1089">
        <v>1</v>
      </c>
      <c r="J1089">
        <v>0</v>
      </c>
      <c r="K1089">
        <v>0</v>
      </c>
      <c r="L1089">
        <v>16.2</v>
      </c>
      <c r="M1089" t="s">
        <v>193</v>
      </c>
      <c r="Q1089" t="s">
        <v>457</v>
      </c>
      <c r="R1089" t="s">
        <v>383</v>
      </c>
      <c r="Y1089" t="s">
        <v>44</v>
      </c>
    </row>
    <row r="1090" spans="1:25" x14ac:dyDescent="0.25">
      <c r="A1090" t="s">
        <v>49</v>
      </c>
      <c r="B1090" t="s">
        <v>2950</v>
      </c>
      <c r="C1090" t="s">
        <v>67</v>
      </c>
      <c r="D1090" t="s">
        <v>2436</v>
      </c>
      <c r="E1090" t="s">
        <v>2437</v>
      </c>
      <c r="F1090" t="s">
        <v>2436</v>
      </c>
      <c r="G1090" t="s">
        <v>2438</v>
      </c>
      <c r="H1090" t="s">
        <v>1349</v>
      </c>
      <c r="I1090">
        <v>1</v>
      </c>
      <c r="J1090">
        <v>0</v>
      </c>
      <c r="K1090">
        <v>0</v>
      </c>
      <c r="L1090">
        <v>13.2</v>
      </c>
      <c r="M1090" t="s">
        <v>450</v>
      </c>
      <c r="Q1090" t="s">
        <v>451</v>
      </c>
      <c r="R1090" t="s">
        <v>383</v>
      </c>
      <c r="Y1090" t="s">
        <v>44</v>
      </c>
    </row>
    <row r="1091" spans="1:25" x14ac:dyDescent="0.25">
      <c r="A1091" t="s">
        <v>26</v>
      </c>
      <c r="B1091" t="s">
        <v>2951</v>
      </c>
      <c r="C1091" t="s">
        <v>67</v>
      </c>
      <c r="D1091" t="s">
        <v>2436</v>
      </c>
      <c r="E1091" t="s">
        <v>2437</v>
      </c>
      <c r="F1091" t="s">
        <v>2436</v>
      </c>
      <c r="G1091" t="s">
        <v>2438</v>
      </c>
      <c r="H1091" t="s">
        <v>1349</v>
      </c>
      <c r="I1091">
        <v>1</v>
      </c>
      <c r="J1091">
        <v>0</v>
      </c>
      <c r="K1091">
        <v>0</v>
      </c>
      <c r="L1091">
        <v>16.2</v>
      </c>
      <c r="M1091" t="s">
        <v>2952</v>
      </c>
      <c r="P1091">
        <v>82031</v>
      </c>
      <c r="Q1091" t="s">
        <v>1836</v>
      </c>
      <c r="R1091" t="s">
        <v>358</v>
      </c>
      <c r="S1091">
        <v>-973370</v>
      </c>
      <c r="T1091">
        <v>-973379</v>
      </c>
      <c r="U1091" t="s">
        <v>2953</v>
      </c>
      <c r="V1091" t="s">
        <v>2954</v>
      </c>
      <c r="X1091" t="s">
        <v>443</v>
      </c>
      <c r="Y1091" t="s">
        <v>541</v>
      </c>
    </row>
    <row r="1092" spans="1:25" x14ac:dyDescent="0.25">
      <c r="A1092" t="s">
        <v>49</v>
      </c>
      <c r="B1092" t="s">
        <v>2955</v>
      </c>
      <c r="C1092" t="s">
        <v>67</v>
      </c>
      <c r="D1092" t="s">
        <v>2436</v>
      </c>
      <c r="E1092" t="s">
        <v>2437</v>
      </c>
      <c r="F1092" t="s">
        <v>2436</v>
      </c>
      <c r="G1092" t="s">
        <v>2438</v>
      </c>
      <c r="H1092" t="s">
        <v>1349</v>
      </c>
      <c r="I1092">
        <v>1</v>
      </c>
      <c r="J1092">
        <v>0</v>
      </c>
      <c r="K1092">
        <v>0</v>
      </c>
      <c r="L1092">
        <v>11.7</v>
      </c>
      <c r="M1092" t="s">
        <v>197</v>
      </c>
      <c r="N1092" t="s">
        <v>197</v>
      </c>
      <c r="O1092" t="s">
        <v>198</v>
      </c>
      <c r="P1092" t="s">
        <v>2279</v>
      </c>
      <c r="Q1092" t="s">
        <v>37</v>
      </c>
      <c r="R1092" t="s">
        <v>38</v>
      </c>
      <c r="Y1092" t="s">
        <v>44</v>
      </c>
    </row>
    <row r="1093" spans="1:25" x14ac:dyDescent="0.25">
      <c r="A1093" t="s">
        <v>49</v>
      </c>
      <c r="B1093" t="s">
        <v>2956</v>
      </c>
      <c r="C1093" t="s">
        <v>67</v>
      </c>
      <c r="D1093" t="s">
        <v>2436</v>
      </c>
      <c r="E1093" t="s">
        <v>2437</v>
      </c>
      <c r="F1093" t="s">
        <v>2436</v>
      </c>
      <c r="G1093" t="s">
        <v>2438</v>
      </c>
      <c r="H1093" t="s">
        <v>1349</v>
      </c>
      <c r="I1093">
        <v>1</v>
      </c>
      <c r="J1093">
        <v>0</v>
      </c>
      <c r="K1093">
        <v>0</v>
      </c>
      <c r="L1093">
        <v>17</v>
      </c>
      <c r="M1093" t="s">
        <v>345</v>
      </c>
      <c r="N1093" t="s">
        <v>189</v>
      </c>
      <c r="O1093" t="s">
        <v>190</v>
      </c>
      <c r="P1093" t="s">
        <v>346</v>
      </c>
      <c r="Q1093" t="s">
        <v>37</v>
      </c>
      <c r="R1093" t="s">
        <v>38</v>
      </c>
      <c r="U1093" t="s">
        <v>347</v>
      </c>
      <c r="V1093" t="s">
        <v>348</v>
      </c>
      <c r="Y1093" t="s">
        <v>44</v>
      </c>
    </row>
    <row r="1094" spans="1:25" x14ac:dyDescent="0.25">
      <c r="A1094" t="s">
        <v>49</v>
      </c>
      <c r="B1094" t="s">
        <v>2957</v>
      </c>
      <c r="C1094" t="s">
        <v>67</v>
      </c>
      <c r="D1094" t="s">
        <v>2436</v>
      </c>
      <c r="E1094" t="s">
        <v>2437</v>
      </c>
      <c r="F1094" t="s">
        <v>2436</v>
      </c>
      <c r="G1094" t="s">
        <v>2438</v>
      </c>
      <c r="H1094" t="s">
        <v>1349</v>
      </c>
      <c r="I1094">
        <v>1</v>
      </c>
      <c r="J1094">
        <v>0</v>
      </c>
      <c r="K1094">
        <v>0</v>
      </c>
      <c r="L1094">
        <v>10.6</v>
      </c>
      <c r="M1094" t="s">
        <v>345</v>
      </c>
      <c r="O1094" t="s">
        <v>1279</v>
      </c>
      <c r="P1094" t="s">
        <v>346</v>
      </c>
      <c r="Q1094" t="s">
        <v>37</v>
      </c>
      <c r="R1094" t="s">
        <v>38</v>
      </c>
      <c r="U1094" t="s">
        <v>347</v>
      </c>
      <c r="V1094" t="s">
        <v>348</v>
      </c>
      <c r="Y1094" t="s">
        <v>44</v>
      </c>
    </row>
    <row r="1095" spans="1:25" x14ac:dyDescent="0.25">
      <c r="A1095" t="s">
        <v>49</v>
      </c>
      <c r="B1095" t="s">
        <v>930</v>
      </c>
      <c r="C1095" t="s">
        <v>67</v>
      </c>
      <c r="D1095" t="s">
        <v>2436</v>
      </c>
      <c r="E1095" t="s">
        <v>2437</v>
      </c>
      <c r="F1095" t="s">
        <v>2436</v>
      </c>
      <c r="G1095" t="s">
        <v>2438</v>
      </c>
      <c r="H1095" t="s">
        <v>1349</v>
      </c>
      <c r="I1095">
        <v>1</v>
      </c>
      <c r="J1095">
        <v>0</v>
      </c>
      <c r="K1095">
        <v>0</v>
      </c>
      <c r="L1095">
        <v>13.2</v>
      </c>
      <c r="M1095" t="s">
        <v>795</v>
      </c>
      <c r="N1095" t="s">
        <v>35</v>
      </c>
      <c r="O1095" t="s">
        <v>36</v>
      </c>
      <c r="P1095">
        <v>33134</v>
      </c>
      <c r="Q1095" t="s">
        <v>37</v>
      </c>
      <c r="R1095" t="s">
        <v>38</v>
      </c>
      <c r="Y1095" t="s">
        <v>44</v>
      </c>
    </row>
    <row r="1096" spans="1:25" x14ac:dyDescent="0.25">
      <c r="A1096" t="s">
        <v>49</v>
      </c>
      <c r="B1096" t="s">
        <v>2958</v>
      </c>
      <c r="C1096" t="s">
        <v>67</v>
      </c>
      <c r="D1096" t="s">
        <v>2436</v>
      </c>
      <c r="E1096" t="s">
        <v>2525</v>
      </c>
      <c r="F1096" t="s">
        <v>2436</v>
      </c>
      <c r="G1096" t="s">
        <v>2526</v>
      </c>
      <c r="H1096" t="s">
        <v>1349</v>
      </c>
      <c r="I1096">
        <v>1</v>
      </c>
      <c r="J1096">
        <v>0</v>
      </c>
      <c r="K1096">
        <v>0</v>
      </c>
      <c r="L1096">
        <v>15.4</v>
      </c>
      <c r="M1096" t="s">
        <v>193</v>
      </c>
      <c r="Q1096" t="s">
        <v>457</v>
      </c>
      <c r="R1096" t="s">
        <v>383</v>
      </c>
      <c r="Y1096" t="s">
        <v>44</v>
      </c>
    </row>
    <row r="1097" spans="1:25" x14ac:dyDescent="0.25">
      <c r="A1097" t="s">
        <v>49</v>
      </c>
      <c r="B1097" t="s">
        <v>2959</v>
      </c>
      <c r="C1097" t="s">
        <v>67</v>
      </c>
      <c r="D1097" t="s">
        <v>2436</v>
      </c>
      <c r="E1097" t="s">
        <v>2437</v>
      </c>
      <c r="F1097" t="s">
        <v>2436</v>
      </c>
      <c r="G1097" t="s">
        <v>2438</v>
      </c>
      <c r="H1097" t="s">
        <v>1349</v>
      </c>
      <c r="I1097">
        <v>1</v>
      </c>
      <c r="J1097">
        <v>0</v>
      </c>
      <c r="K1097">
        <v>0</v>
      </c>
      <c r="L1097">
        <v>9.1</v>
      </c>
      <c r="M1097" t="s">
        <v>1415</v>
      </c>
      <c r="P1097">
        <v>48616</v>
      </c>
      <c r="Q1097" t="s">
        <v>1415</v>
      </c>
      <c r="R1097" t="s">
        <v>238</v>
      </c>
      <c r="Y1097" t="s">
        <v>44</v>
      </c>
    </row>
    <row r="1098" spans="1:25" x14ac:dyDescent="0.25">
      <c r="A1098" t="s">
        <v>49</v>
      </c>
      <c r="B1098" t="s">
        <v>2960</v>
      </c>
      <c r="C1098" t="s">
        <v>67</v>
      </c>
      <c r="D1098" t="s">
        <v>2436</v>
      </c>
      <c r="E1098" t="s">
        <v>2437</v>
      </c>
      <c r="F1098" t="s">
        <v>2436</v>
      </c>
      <c r="G1098" t="s">
        <v>2438</v>
      </c>
      <c r="H1098" t="s">
        <v>1349</v>
      </c>
      <c r="I1098">
        <v>1</v>
      </c>
      <c r="J1098">
        <v>0</v>
      </c>
      <c r="K1098">
        <v>0</v>
      </c>
      <c r="L1098">
        <v>15.3</v>
      </c>
      <c r="M1098" t="s">
        <v>1446</v>
      </c>
      <c r="O1098" t="s">
        <v>2961</v>
      </c>
      <c r="P1098" t="s">
        <v>2962</v>
      </c>
      <c r="Q1098" t="s">
        <v>37</v>
      </c>
      <c r="R1098" t="s">
        <v>38</v>
      </c>
      <c r="Y1098" t="s">
        <v>44</v>
      </c>
    </row>
    <row r="1099" spans="1:25" x14ac:dyDescent="0.25">
      <c r="A1099" t="s">
        <v>49</v>
      </c>
      <c r="B1099" t="s">
        <v>2963</v>
      </c>
      <c r="C1099" t="s">
        <v>67</v>
      </c>
      <c r="D1099" t="s">
        <v>2436</v>
      </c>
      <c r="E1099" t="s">
        <v>2437</v>
      </c>
      <c r="F1099" t="s">
        <v>2436</v>
      </c>
      <c r="G1099" t="s">
        <v>2438</v>
      </c>
      <c r="H1099" t="s">
        <v>1349</v>
      </c>
      <c r="I1099">
        <v>1</v>
      </c>
      <c r="J1099">
        <v>0</v>
      </c>
      <c r="K1099">
        <v>0</v>
      </c>
      <c r="L1099">
        <v>16.2</v>
      </c>
      <c r="M1099" t="s">
        <v>193</v>
      </c>
      <c r="Q1099" t="s">
        <v>483</v>
      </c>
      <c r="R1099" t="s">
        <v>358</v>
      </c>
      <c r="Y1099" t="s">
        <v>44</v>
      </c>
    </row>
    <row r="1100" spans="1:25" x14ac:dyDescent="0.25">
      <c r="A1100" t="s">
        <v>49</v>
      </c>
      <c r="B1100" t="s">
        <v>2964</v>
      </c>
      <c r="C1100" t="s">
        <v>67</v>
      </c>
      <c r="D1100" t="s">
        <v>2436</v>
      </c>
      <c r="E1100" t="s">
        <v>2437</v>
      </c>
      <c r="F1100" t="s">
        <v>2436</v>
      </c>
      <c r="G1100" t="s">
        <v>2438</v>
      </c>
      <c r="H1100" t="s">
        <v>1349</v>
      </c>
      <c r="I1100">
        <v>1</v>
      </c>
      <c r="J1100">
        <v>0</v>
      </c>
      <c r="K1100">
        <v>0</v>
      </c>
      <c r="L1100">
        <v>17.899999999999999</v>
      </c>
      <c r="M1100" t="s">
        <v>949</v>
      </c>
      <c r="O1100" t="s">
        <v>2965</v>
      </c>
      <c r="P1100" t="s">
        <v>2966</v>
      </c>
      <c r="Q1100" t="s">
        <v>37</v>
      </c>
      <c r="R1100" t="s">
        <v>38</v>
      </c>
      <c r="Y1100" t="s">
        <v>44</v>
      </c>
    </row>
    <row r="1101" spans="1:25" x14ac:dyDescent="0.25">
      <c r="A1101" t="s">
        <v>49</v>
      </c>
      <c r="B1101" t="s">
        <v>2967</v>
      </c>
      <c r="C1101" t="s">
        <v>67</v>
      </c>
      <c r="D1101" t="s">
        <v>2436</v>
      </c>
      <c r="E1101" t="s">
        <v>2437</v>
      </c>
      <c r="F1101" t="s">
        <v>2436</v>
      </c>
      <c r="G1101" t="s">
        <v>2438</v>
      </c>
      <c r="H1101" t="s">
        <v>1349</v>
      </c>
      <c r="I1101">
        <v>1</v>
      </c>
      <c r="J1101">
        <v>0</v>
      </c>
      <c r="K1101">
        <v>0</v>
      </c>
      <c r="L1101">
        <v>14.5</v>
      </c>
      <c r="M1101" t="s">
        <v>193</v>
      </c>
      <c r="N1101" t="s">
        <v>197</v>
      </c>
      <c r="O1101" t="s">
        <v>198</v>
      </c>
      <c r="Q1101" t="s">
        <v>37</v>
      </c>
      <c r="R1101" t="s">
        <v>38</v>
      </c>
      <c r="Y1101" t="s">
        <v>44</v>
      </c>
    </row>
    <row r="1102" spans="1:25" x14ac:dyDescent="0.25">
      <c r="A1102" t="s">
        <v>49</v>
      </c>
      <c r="B1102" t="s">
        <v>2968</v>
      </c>
      <c r="C1102" t="s">
        <v>67</v>
      </c>
      <c r="D1102" t="s">
        <v>2436</v>
      </c>
      <c r="E1102" t="s">
        <v>2437</v>
      </c>
      <c r="F1102" t="s">
        <v>2436</v>
      </c>
      <c r="G1102" t="s">
        <v>2438</v>
      </c>
      <c r="H1102" t="s">
        <v>1349</v>
      </c>
      <c r="I1102">
        <v>1</v>
      </c>
      <c r="J1102">
        <v>0</v>
      </c>
      <c r="K1102">
        <v>0</v>
      </c>
      <c r="L1102">
        <v>10.4</v>
      </c>
      <c r="M1102" t="s">
        <v>463</v>
      </c>
      <c r="N1102" t="s">
        <v>123</v>
      </c>
      <c r="O1102" t="s">
        <v>124</v>
      </c>
      <c r="P1102" t="s">
        <v>2969</v>
      </c>
      <c r="Q1102" t="s">
        <v>37</v>
      </c>
      <c r="R1102" t="s">
        <v>38</v>
      </c>
      <c r="S1102" t="s">
        <v>2970</v>
      </c>
      <c r="V1102" t="s">
        <v>2971</v>
      </c>
      <c r="Y1102" t="s">
        <v>44</v>
      </c>
    </row>
    <row r="1103" spans="1:25" x14ac:dyDescent="0.25">
      <c r="A1103" t="s">
        <v>49</v>
      </c>
      <c r="B1103" t="s">
        <v>2972</v>
      </c>
      <c r="C1103" t="s">
        <v>67</v>
      </c>
      <c r="D1103" t="s">
        <v>2436</v>
      </c>
      <c r="E1103" t="s">
        <v>2437</v>
      </c>
      <c r="F1103" t="s">
        <v>2436</v>
      </c>
      <c r="G1103" t="s">
        <v>2438</v>
      </c>
      <c r="H1103" t="s">
        <v>1349</v>
      </c>
      <c r="I1103">
        <v>1</v>
      </c>
      <c r="J1103">
        <v>0</v>
      </c>
      <c r="K1103">
        <v>0</v>
      </c>
      <c r="L1103">
        <v>13.7</v>
      </c>
      <c r="M1103" t="s">
        <v>2973</v>
      </c>
      <c r="N1103" t="s">
        <v>197</v>
      </c>
      <c r="O1103" t="s">
        <v>198</v>
      </c>
      <c r="P1103">
        <v>12207</v>
      </c>
      <c r="Q1103" t="s">
        <v>37</v>
      </c>
      <c r="R1103" t="s">
        <v>38</v>
      </c>
      <c r="Y1103" t="s">
        <v>44</v>
      </c>
    </row>
    <row r="1104" spans="1:25" x14ac:dyDescent="0.25">
      <c r="A1104" t="s">
        <v>49</v>
      </c>
      <c r="B1104" t="s">
        <v>2974</v>
      </c>
      <c r="C1104" t="s">
        <v>67</v>
      </c>
      <c r="D1104" t="s">
        <v>2436</v>
      </c>
      <c r="E1104" t="s">
        <v>2437</v>
      </c>
      <c r="F1104" t="s">
        <v>2436</v>
      </c>
      <c r="G1104" t="s">
        <v>2438</v>
      </c>
      <c r="H1104" t="s">
        <v>1349</v>
      </c>
      <c r="I1104">
        <v>1</v>
      </c>
      <c r="J1104">
        <v>0</v>
      </c>
      <c r="K1104">
        <v>0</v>
      </c>
      <c r="L1104">
        <v>4.4000000000000004</v>
      </c>
      <c r="M1104" t="s">
        <v>804</v>
      </c>
      <c r="N1104" t="s">
        <v>805</v>
      </c>
      <c r="O1104" t="s">
        <v>806</v>
      </c>
      <c r="P1104" t="s">
        <v>2975</v>
      </c>
      <c r="Q1104" t="s">
        <v>37</v>
      </c>
      <c r="R1104" t="s">
        <v>38</v>
      </c>
      <c r="S1104" t="s">
        <v>2976</v>
      </c>
      <c r="T1104" t="s">
        <v>2977</v>
      </c>
      <c r="V1104" t="s">
        <v>2978</v>
      </c>
      <c r="Y1104" t="s">
        <v>44</v>
      </c>
    </row>
    <row r="1105" spans="1:25" x14ac:dyDescent="0.25">
      <c r="A1105" t="s">
        <v>49</v>
      </c>
      <c r="B1105" t="s">
        <v>2979</v>
      </c>
      <c r="C1105" t="s">
        <v>67</v>
      </c>
      <c r="D1105" t="s">
        <v>2436</v>
      </c>
      <c r="E1105" t="s">
        <v>2437</v>
      </c>
      <c r="F1105" t="s">
        <v>2436</v>
      </c>
      <c r="G1105" t="s">
        <v>2438</v>
      </c>
      <c r="H1105" t="s">
        <v>1349</v>
      </c>
      <c r="I1105">
        <v>1</v>
      </c>
      <c r="J1105">
        <v>0</v>
      </c>
      <c r="K1105">
        <v>0</v>
      </c>
      <c r="L1105">
        <v>12.6</v>
      </c>
      <c r="M1105" t="s">
        <v>2980</v>
      </c>
      <c r="O1105" t="s">
        <v>2461</v>
      </c>
      <c r="P1105">
        <v>33480</v>
      </c>
      <c r="Q1105" t="s">
        <v>37</v>
      </c>
      <c r="R1105" t="s">
        <v>38</v>
      </c>
      <c r="Y1105" t="s">
        <v>44</v>
      </c>
    </row>
    <row r="1106" spans="1:25" x14ac:dyDescent="0.25">
      <c r="A1106" t="s">
        <v>49</v>
      </c>
      <c r="B1106" t="s">
        <v>2981</v>
      </c>
      <c r="C1106" t="s">
        <v>67</v>
      </c>
      <c r="D1106" t="s">
        <v>2436</v>
      </c>
      <c r="E1106" t="s">
        <v>2437</v>
      </c>
      <c r="F1106" t="s">
        <v>2436</v>
      </c>
      <c r="G1106" t="s">
        <v>2438</v>
      </c>
      <c r="H1106" t="s">
        <v>1349</v>
      </c>
      <c r="I1106">
        <v>2</v>
      </c>
      <c r="J1106">
        <v>0</v>
      </c>
      <c r="K1106">
        <v>0</v>
      </c>
      <c r="L1106">
        <v>11.3</v>
      </c>
      <c r="M1106" t="s">
        <v>2982</v>
      </c>
      <c r="N1106" t="s">
        <v>756</v>
      </c>
      <c r="O1106" t="s">
        <v>757</v>
      </c>
      <c r="P1106" t="s">
        <v>2983</v>
      </c>
      <c r="Q1106" t="s">
        <v>37</v>
      </c>
      <c r="R1106" t="s">
        <v>38</v>
      </c>
      <c r="Y1106" t="s">
        <v>44</v>
      </c>
    </row>
    <row r="1107" spans="1:25" x14ac:dyDescent="0.25">
      <c r="A1107" t="s">
        <v>26</v>
      </c>
      <c r="B1107" t="s">
        <v>2984</v>
      </c>
      <c r="C1107" t="s">
        <v>67</v>
      </c>
      <c r="D1107" t="s">
        <v>2436</v>
      </c>
      <c r="E1107" t="s">
        <v>2437</v>
      </c>
      <c r="F1107" t="s">
        <v>2436</v>
      </c>
      <c r="G1107" t="s">
        <v>2438</v>
      </c>
      <c r="H1107" t="s">
        <v>1349</v>
      </c>
      <c r="I1107">
        <v>3</v>
      </c>
      <c r="J1107">
        <v>0</v>
      </c>
      <c r="K1107">
        <v>0</v>
      </c>
      <c r="L1107">
        <v>11.8</v>
      </c>
      <c r="M1107" t="s">
        <v>1884</v>
      </c>
      <c r="Q1107" t="s">
        <v>1884</v>
      </c>
      <c r="R1107" t="s">
        <v>238</v>
      </c>
      <c r="S1107" t="s">
        <v>2985</v>
      </c>
      <c r="T1107">
        <v>-2103</v>
      </c>
      <c r="U1107" t="s">
        <v>2986</v>
      </c>
      <c r="V1107" t="s">
        <v>2987</v>
      </c>
      <c r="W1107">
        <v>1995</v>
      </c>
      <c r="X1107" t="s">
        <v>1576</v>
      </c>
      <c r="Y1107" t="s">
        <v>44</v>
      </c>
    </row>
    <row r="1108" spans="1:25" x14ac:dyDescent="0.25">
      <c r="A1108" t="s">
        <v>49</v>
      </c>
      <c r="B1108" t="s">
        <v>2988</v>
      </c>
      <c r="C1108" t="s">
        <v>67</v>
      </c>
      <c r="D1108" t="s">
        <v>2436</v>
      </c>
      <c r="E1108" t="s">
        <v>2437</v>
      </c>
      <c r="F1108" t="s">
        <v>2436</v>
      </c>
      <c r="G1108" t="s">
        <v>2438</v>
      </c>
      <c r="H1108" t="s">
        <v>1349</v>
      </c>
      <c r="I1108">
        <v>1</v>
      </c>
      <c r="J1108">
        <v>0</v>
      </c>
      <c r="K1108">
        <v>0</v>
      </c>
      <c r="L1108">
        <v>16</v>
      </c>
      <c r="M1108" t="s">
        <v>261</v>
      </c>
      <c r="N1108" t="s">
        <v>123</v>
      </c>
      <c r="O1108" t="s">
        <v>124</v>
      </c>
      <c r="P1108" t="s">
        <v>2105</v>
      </c>
      <c r="Q1108" t="s">
        <v>37</v>
      </c>
      <c r="R1108" t="s">
        <v>38</v>
      </c>
      <c r="Y1108" t="s">
        <v>44</v>
      </c>
    </row>
    <row r="1109" spans="1:25" x14ac:dyDescent="0.25">
      <c r="A1109" t="s">
        <v>49</v>
      </c>
      <c r="B1109" t="s">
        <v>2989</v>
      </c>
      <c r="C1109" t="s">
        <v>67</v>
      </c>
      <c r="D1109" t="s">
        <v>2436</v>
      </c>
      <c r="E1109" t="s">
        <v>2437</v>
      </c>
      <c r="F1109" t="s">
        <v>2436</v>
      </c>
      <c r="G1109" t="s">
        <v>2438</v>
      </c>
      <c r="H1109" t="s">
        <v>1349</v>
      </c>
      <c r="I1109">
        <v>1</v>
      </c>
      <c r="J1109">
        <v>0</v>
      </c>
      <c r="K1109">
        <v>0</v>
      </c>
      <c r="L1109">
        <v>7.2</v>
      </c>
      <c r="M1109" t="s">
        <v>503</v>
      </c>
      <c r="N1109" t="s">
        <v>123</v>
      </c>
      <c r="O1109" t="s">
        <v>124</v>
      </c>
      <c r="P1109" t="s">
        <v>2990</v>
      </c>
      <c r="Q1109" t="s">
        <v>37</v>
      </c>
      <c r="R1109" t="s">
        <v>38</v>
      </c>
      <c r="V1109" t="s">
        <v>2991</v>
      </c>
      <c r="Y1109" t="s">
        <v>44</v>
      </c>
    </row>
    <row r="1110" spans="1:25" x14ac:dyDescent="0.25">
      <c r="A1110" t="s">
        <v>49</v>
      </c>
      <c r="B1110" t="s">
        <v>2992</v>
      </c>
      <c r="C1110" t="s">
        <v>67</v>
      </c>
      <c r="D1110" t="s">
        <v>2436</v>
      </c>
      <c r="E1110" t="s">
        <v>2437</v>
      </c>
      <c r="F1110" t="s">
        <v>2436</v>
      </c>
      <c r="G1110" t="s">
        <v>2438</v>
      </c>
      <c r="H1110" t="s">
        <v>1349</v>
      </c>
      <c r="I1110">
        <v>2</v>
      </c>
      <c r="J1110">
        <v>0</v>
      </c>
      <c r="K1110">
        <v>0</v>
      </c>
      <c r="L1110">
        <v>9.6999999999999993</v>
      </c>
      <c r="M1110" t="s">
        <v>197</v>
      </c>
      <c r="N1110" t="s">
        <v>197</v>
      </c>
      <c r="O1110" t="s">
        <v>198</v>
      </c>
      <c r="P1110" t="s">
        <v>2993</v>
      </c>
      <c r="Q1110" t="s">
        <v>37</v>
      </c>
      <c r="R1110" t="s">
        <v>38</v>
      </c>
      <c r="S1110" t="s">
        <v>2994</v>
      </c>
      <c r="T1110" t="s">
        <v>2995</v>
      </c>
      <c r="V1110" t="s">
        <v>2996</v>
      </c>
      <c r="Y1110" t="s">
        <v>44</v>
      </c>
    </row>
    <row r="1111" spans="1:25" x14ac:dyDescent="0.25">
      <c r="A1111" t="s">
        <v>49</v>
      </c>
      <c r="B1111" t="s">
        <v>2997</v>
      </c>
      <c r="C1111" t="s">
        <v>67</v>
      </c>
      <c r="D1111" t="s">
        <v>2436</v>
      </c>
      <c r="E1111" t="s">
        <v>2437</v>
      </c>
      <c r="F1111" t="s">
        <v>2436</v>
      </c>
      <c r="G1111" t="s">
        <v>2438</v>
      </c>
      <c r="H1111" t="s">
        <v>1349</v>
      </c>
      <c r="I1111">
        <v>1</v>
      </c>
      <c r="J1111">
        <v>0</v>
      </c>
      <c r="K1111">
        <v>0</v>
      </c>
      <c r="L1111">
        <v>11.9</v>
      </c>
      <c r="M1111" t="s">
        <v>2998</v>
      </c>
      <c r="P1111" t="s">
        <v>2999</v>
      </c>
      <c r="Q1111" t="s">
        <v>37</v>
      </c>
      <c r="R1111" t="s">
        <v>38</v>
      </c>
      <c r="Y1111" t="s">
        <v>44</v>
      </c>
    </row>
    <row r="1112" spans="1:25" x14ac:dyDescent="0.25">
      <c r="A1112" t="s">
        <v>49</v>
      </c>
      <c r="B1112" t="s">
        <v>3000</v>
      </c>
      <c r="C1112" t="s">
        <v>67</v>
      </c>
      <c r="D1112" t="s">
        <v>2436</v>
      </c>
      <c r="E1112" t="s">
        <v>2437</v>
      </c>
      <c r="F1112" t="s">
        <v>2436</v>
      </c>
      <c r="G1112" t="s">
        <v>2438</v>
      </c>
      <c r="H1112" t="s">
        <v>1349</v>
      </c>
      <c r="I1112">
        <v>1</v>
      </c>
      <c r="J1112">
        <v>0</v>
      </c>
      <c r="K1112">
        <v>0</v>
      </c>
      <c r="L1112">
        <v>15.5</v>
      </c>
      <c r="M1112" t="s">
        <v>3001</v>
      </c>
      <c r="N1112" t="s">
        <v>805</v>
      </c>
      <c r="O1112" t="s">
        <v>806</v>
      </c>
      <c r="P1112" t="s">
        <v>3002</v>
      </c>
      <c r="Q1112" t="s">
        <v>37</v>
      </c>
      <c r="R1112" t="s">
        <v>38</v>
      </c>
      <c r="S1112" t="s">
        <v>3003</v>
      </c>
      <c r="T1112" t="s">
        <v>3004</v>
      </c>
      <c r="U1112" t="s">
        <v>3005</v>
      </c>
      <c r="V1112" t="s">
        <v>3006</v>
      </c>
      <c r="Y1112" t="s">
        <v>44</v>
      </c>
    </row>
    <row r="1113" spans="1:25" x14ac:dyDescent="0.25">
      <c r="A1113" t="s">
        <v>49</v>
      </c>
      <c r="B1113" t="s">
        <v>3007</v>
      </c>
      <c r="C1113" t="s">
        <v>67</v>
      </c>
      <c r="D1113" t="s">
        <v>2436</v>
      </c>
      <c r="E1113" t="s">
        <v>2437</v>
      </c>
      <c r="F1113" t="s">
        <v>2436</v>
      </c>
      <c r="G1113" t="s">
        <v>2438</v>
      </c>
      <c r="H1113" t="s">
        <v>1349</v>
      </c>
      <c r="I1113">
        <v>1</v>
      </c>
      <c r="J1113">
        <v>0</v>
      </c>
      <c r="K1113">
        <v>0</v>
      </c>
      <c r="L1113">
        <v>5</v>
      </c>
      <c r="M1113" t="s">
        <v>3008</v>
      </c>
      <c r="N1113" t="s">
        <v>73</v>
      </c>
      <c r="O1113" t="s">
        <v>74</v>
      </c>
      <c r="P1113" t="s">
        <v>3009</v>
      </c>
      <c r="Q1113" t="s">
        <v>37</v>
      </c>
      <c r="R1113" t="s">
        <v>38</v>
      </c>
      <c r="S1113" t="s">
        <v>3010</v>
      </c>
      <c r="T1113" t="s">
        <v>3011</v>
      </c>
      <c r="Y1113" t="s">
        <v>44</v>
      </c>
    </row>
    <row r="1114" spans="1:25" x14ac:dyDescent="0.25">
      <c r="A1114" t="s">
        <v>49</v>
      </c>
      <c r="B1114" t="s">
        <v>3012</v>
      </c>
      <c r="C1114" t="s">
        <v>67</v>
      </c>
      <c r="D1114" t="s">
        <v>2436</v>
      </c>
      <c r="E1114" t="s">
        <v>2437</v>
      </c>
      <c r="F1114" t="s">
        <v>2436</v>
      </c>
      <c r="G1114" t="s">
        <v>2438</v>
      </c>
      <c r="H1114" t="s">
        <v>1349</v>
      </c>
      <c r="I1114">
        <v>1</v>
      </c>
      <c r="J1114">
        <v>0</v>
      </c>
      <c r="K1114">
        <v>0</v>
      </c>
      <c r="L1114">
        <v>15</v>
      </c>
      <c r="M1114" t="s">
        <v>639</v>
      </c>
      <c r="N1114" t="s">
        <v>35</v>
      </c>
      <c r="O1114" t="s">
        <v>36</v>
      </c>
      <c r="P1114" t="s">
        <v>3013</v>
      </c>
      <c r="Q1114" t="s">
        <v>37</v>
      </c>
      <c r="R1114" t="s">
        <v>38</v>
      </c>
      <c r="Y1114" t="s">
        <v>44</v>
      </c>
    </row>
    <row r="1115" spans="1:25" x14ac:dyDescent="0.25">
      <c r="A1115" t="s">
        <v>49</v>
      </c>
      <c r="B1115" t="s">
        <v>3014</v>
      </c>
      <c r="C1115" t="s">
        <v>67</v>
      </c>
      <c r="D1115" t="s">
        <v>2436</v>
      </c>
      <c r="E1115" t="s">
        <v>2437</v>
      </c>
      <c r="F1115" t="s">
        <v>2436</v>
      </c>
      <c r="G1115" t="s">
        <v>2438</v>
      </c>
      <c r="H1115" t="s">
        <v>1349</v>
      </c>
      <c r="I1115">
        <v>1</v>
      </c>
      <c r="J1115">
        <v>0</v>
      </c>
      <c r="K1115">
        <v>0</v>
      </c>
      <c r="L1115">
        <v>13.8</v>
      </c>
      <c r="M1115" t="s">
        <v>3015</v>
      </c>
      <c r="O1115" t="s">
        <v>3016</v>
      </c>
      <c r="P1115">
        <v>30144</v>
      </c>
      <c r="Q1115" t="s">
        <v>37</v>
      </c>
      <c r="R1115" t="s">
        <v>38</v>
      </c>
      <c r="V1115" t="s">
        <v>3017</v>
      </c>
      <c r="Y1115" t="s">
        <v>44</v>
      </c>
    </row>
    <row r="1116" spans="1:25" x14ac:dyDescent="0.25">
      <c r="A1116" t="s">
        <v>49</v>
      </c>
      <c r="B1116" t="s">
        <v>3018</v>
      </c>
      <c r="C1116" t="s">
        <v>67</v>
      </c>
      <c r="D1116" t="s">
        <v>2436</v>
      </c>
      <c r="E1116" t="s">
        <v>2437</v>
      </c>
      <c r="F1116" t="s">
        <v>2436</v>
      </c>
      <c r="G1116" t="s">
        <v>2438</v>
      </c>
      <c r="H1116" t="s">
        <v>1349</v>
      </c>
      <c r="I1116">
        <v>1</v>
      </c>
      <c r="J1116">
        <v>0</v>
      </c>
      <c r="K1116">
        <v>0</v>
      </c>
      <c r="L1116">
        <v>13.6</v>
      </c>
      <c r="M1116" t="s">
        <v>62</v>
      </c>
      <c r="N1116" t="s">
        <v>35</v>
      </c>
      <c r="O1116" t="s">
        <v>36</v>
      </c>
      <c r="P1116" t="s">
        <v>3019</v>
      </c>
      <c r="Q1116" t="s">
        <v>37</v>
      </c>
      <c r="R1116" t="s">
        <v>38</v>
      </c>
      <c r="Y1116" t="s">
        <v>44</v>
      </c>
    </row>
    <row r="1117" spans="1:25" x14ac:dyDescent="0.25">
      <c r="A1117" t="s">
        <v>49</v>
      </c>
      <c r="B1117" t="s">
        <v>3020</v>
      </c>
      <c r="C1117" t="s">
        <v>67</v>
      </c>
      <c r="D1117" t="s">
        <v>2436</v>
      </c>
      <c r="E1117" t="s">
        <v>2437</v>
      </c>
      <c r="F1117" t="s">
        <v>2436</v>
      </c>
      <c r="G1117" t="s">
        <v>2438</v>
      </c>
      <c r="H1117" t="s">
        <v>1349</v>
      </c>
      <c r="I1117">
        <v>1</v>
      </c>
      <c r="J1117">
        <v>0</v>
      </c>
      <c r="K1117">
        <v>0</v>
      </c>
      <c r="L1117">
        <v>3.4</v>
      </c>
      <c r="M1117" t="s">
        <v>193</v>
      </c>
      <c r="Q1117" t="s">
        <v>37</v>
      </c>
      <c r="R1117" t="s">
        <v>38</v>
      </c>
      <c r="Y1117" t="s">
        <v>44</v>
      </c>
    </row>
    <row r="1118" spans="1:25" x14ac:dyDescent="0.25">
      <c r="A1118" t="s">
        <v>49</v>
      </c>
      <c r="B1118" t="s">
        <v>3021</v>
      </c>
      <c r="C1118" t="s">
        <v>67</v>
      </c>
      <c r="D1118" t="s">
        <v>2436</v>
      </c>
      <c r="E1118" t="s">
        <v>2437</v>
      </c>
      <c r="F1118" t="s">
        <v>2436</v>
      </c>
      <c r="G1118" t="s">
        <v>2438</v>
      </c>
      <c r="H1118" t="s">
        <v>1349</v>
      </c>
      <c r="I1118">
        <v>1</v>
      </c>
      <c r="J1118">
        <v>0</v>
      </c>
      <c r="K1118">
        <v>0</v>
      </c>
      <c r="L1118">
        <v>9.1999999999999993</v>
      </c>
      <c r="M1118" t="s">
        <v>193</v>
      </c>
      <c r="Q1118" t="s">
        <v>990</v>
      </c>
      <c r="R1118" t="s">
        <v>383</v>
      </c>
      <c r="Y1118" t="s">
        <v>44</v>
      </c>
    </row>
    <row r="1119" spans="1:25" x14ac:dyDescent="0.25">
      <c r="A1119" t="s">
        <v>26</v>
      </c>
      <c r="B1119" t="s">
        <v>2231</v>
      </c>
      <c r="C1119" t="s">
        <v>67</v>
      </c>
      <c r="D1119" t="s">
        <v>2436</v>
      </c>
      <c r="E1119" t="s">
        <v>2437</v>
      </c>
      <c r="F1119" t="s">
        <v>2436</v>
      </c>
      <c r="G1119" t="s">
        <v>2438</v>
      </c>
      <c r="H1119" t="s">
        <v>1349</v>
      </c>
      <c r="I1119">
        <v>2</v>
      </c>
      <c r="J1119">
        <v>0</v>
      </c>
      <c r="K1119">
        <v>0</v>
      </c>
      <c r="L1119">
        <v>8.3000000000000007</v>
      </c>
      <c r="M1119" t="s">
        <v>2232</v>
      </c>
      <c r="O1119" t="s">
        <v>2233</v>
      </c>
      <c r="Q1119" t="s">
        <v>1794</v>
      </c>
      <c r="R1119" t="s">
        <v>238</v>
      </c>
      <c r="S1119">
        <v>-10693</v>
      </c>
      <c r="U1119" t="s">
        <v>2234</v>
      </c>
      <c r="V1119" t="s">
        <v>2235</v>
      </c>
      <c r="X1119" t="s">
        <v>443</v>
      </c>
      <c r="Y1119" t="s">
        <v>44</v>
      </c>
    </row>
    <row r="1120" spans="1:25" x14ac:dyDescent="0.25">
      <c r="A1120" t="s">
        <v>49</v>
      </c>
      <c r="B1120" t="s">
        <v>3022</v>
      </c>
      <c r="C1120" t="s">
        <v>67</v>
      </c>
      <c r="D1120" t="s">
        <v>2436</v>
      </c>
      <c r="E1120" t="s">
        <v>2437</v>
      </c>
      <c r="F1120" t="s">
        <v>2436</v>
      </c>
      <c r="G1120" t="s">
        <v>2438</v>
      </c>
      <c r="H1120" t="s">
        <v>1349</v>
      </c>
      <c r="I1120">
        <v>1</v>
      </c>
      <c r="J1120">
        <v>0</v>
      </c>
      <c r="K1120">
        <v>0</v>
      </c>
      <c r="L1120">
        <v>0.7</v>
      </c>
      <c r="M1120" t="s">
        <v>3023</v>
      </c>
      <c r="Q1120" t="s">
        <v>2765</v>
      </c>
      <c r="R1120" t="s">
        <v>358</v>
      </c>
      <c r="Y1120" t="s">
        <v>44</v>
      </c>
    </row>
    <row r="1121" spans="1:25" x14ac:dyDescent="0.25">
      <c r="A1121" t="s">
        <v>49</v>
      </c>
      <c r="B1121" t="s">
        <v>3024</v>
      </c>
      <c r="C1121" t="s">
        <v>67</v>
      </c>
      <c r="D1121" t="s">
        <v>2436</v>
      </c>
      <c r="E1121" t="s">
        <v>2437</v>
      </c>
      <c r="F1121" t="s">
        <v>2436</v>
      </c>
      <c r="G1121" t="s">
        <v>2438</v>
      </c>
      <c r="H1121" t="s">
        <v>1349</v>
      </c>
      <c r="I1121">
        <v>3</v>
      </c>
      <c r="J1121">
        <v>0</v>
      </c>
      <c r="K1121">
        <v>0</v>
      </c>
      <c r="L1121">
        <v>8.8000000000000007</v>
      </c>
      <c r="M1121" t="s">
        <v>3025</v>
      </c>
      <c r="N1121" t="s">
        <v>123</v>
      </c>
      <c r="O1121" t="s">
        <v>124</v>
      </c>
      <c r="P1121" t="s">
        <v>3026</v>
      </c>
      <c r="Q1121" t="s">
        <v>37</v>
      </c>
      <c r="R1121" t="s">
        <v>38</v>
      </c>
      <c r="V1121" t="s">
        <v>3027</v>
      </c>
      <c r="Y1121" t="s">
        <v>44</v>
      </c>
    </row>
    <row r="1122" spans="1:25" x14ac:dyDescent="0.25">
      <c r="A1122" t="s">
        <v>49</v>
      </c>
      <c r="B1122" t="s">
        <v>3028</v>
      </c>
      <c r="C1122" t="s">
        <v>67</v>
      </c>
      <c r="D1122" t="s">
        <v>2436</v>
      </c>
      <c r="E1122" t="s">
        <v>2437</v>
      </c>
      <c r="F1122" t="s">
        <v>2436</v>
      </c>
      <c r="G1122" t="s">
        <v>2438</v>
      </c>
      <c r="H1122" t="s">
        <v>1349</v>
      </c>
      <c r="I1122">
        <v>1</v>
      </c>
      <c r="J1122">
        <v>0</v>
      </c>
      <c r="K1122">
        <v>0</v>
      </c>
      <c r="L1122">
        <v>14.2</v>
      </c>
      <c r="M1122" t="s">
        <v>1668</v>
      </c>
      <c r="N1122" t="s">
        <v>123</v>
      </c>
      <c r="O1122" t="s">
        <v>124</v>
      </c>
      <c r="P1122">
        <v>91364</v>
      </c>
      <c r="Q1122" t="s">
        <v>37</v>
      </c>
      <c r="R1122" t="s">
        <v>38</v>
      </c>
      <c r="Y1122" t="s">
        <v>44</v>
      </c>
    </row>
    <row r="1123" spans="1:25" x14ac:dyDescent="0.25">
      <c r="A1123" t="s">
        <v>49</v>
      </c>
      <c r="B1123" t="s">
        <v>3029</v>
      </c>
      <c r="C1123" t="s">
        <v>67</v>
      </c>
      <c r="D1123" t="s">
        <v>2436</v>
      </c>
      <c r="E1123" t="s">
        <v>2437</v>
      </c>
      <c r="F1123" t="s">
        <v>2436</v>
      </c>
      <c r="G1123" t="s">
        <v>2438</v>
      </c>
      <c r="H1123" t="s">
        <v>1349</v>
      </c>
      <c r="I1123">
        <v>1</v>
      </c>
      <c r="J1123">
        <v>0</v>
      </c>
      <c r="K1123">
        <v>0</v>
      </c>
      <c r="L1123">
        <v>13.3</v>
      </c>
      <c r="M1123" t="s">
        <v>403</v>
      </c>
      <c r="N1123" t="s">
        <v>135</v>
      </c>
      <c r="O1123" t="s">
        <v>136</v>
      </c>
      <c r="P1123" t="s">
        <v>3030</v>
      </c>
      <c r="Q1123" t="s">
        <v>37</v>
      </c>
      <c r="R1123" t="s">
        <v>38</v>
      </c>
      <c r="V1123" t="s">
        <v>3031</v>
      </c>
      <c r="Y1123" t="s">
        <v>44</v>
      </c>
    </row>
    <row r="1124" spans="1:25" x14ac:dyDescent="0.25">
      <c r="A1124" t="s">
        <v>49</v>
      </c>
      <c r="B1124" t="s">
        <v>3032</v>
      </c>
      <c r="C1124" t="s">
        <v>67</v>
      </c>
      <c r="D1124" t="s">
        <v>2436</v>
      </c>
      <c r="E1124" t="s">
        <v>2437</v>
      </c>
      <c r="F1124" t="s">
        <v>2436</v>
      </c>
      <c r="G1124" t="s">
        <v>2438</v>
      </c>
      <c r="H1124" t="s">
        <v>1349</v>
      </c>
      <c r="I1124">
        <v>1</v>
      </c>
      <c r="J1124">
        <v>0</v>
      </c>
      <c r="K1124">
        <v>0</v>
      </c>
      <c r="L1124">
        <v>6.2</v>
      </c>
      <c r="M1124" t="s">
        <v>3033</v>
      </c>
      <c r="Q1124" t="s">
        <v>1794</v>
      </c>
      <c r="R1124" t="s">
        <v>238</v>
      </c>
      <c r="Y1124" t="s">
        <v>44</v>
      </c>
    </row>
    <row r="1125" spans="1:25" x14ac:dyDescent="0.25">
      <c r="A1125" t="s">
        <v>49</v>
      </c>
      <c r="B1125" t="s">
        <v>3034</v>
      </c>
      <c r="C1125" t="s">
        <v>67</v>
      </c>
      <c r="D1125" t="s">
        <v>2436</v>
      </c>
      <c r="E1125" t="s">
        <v>2437</v>
      </c>
      <c r="F1125" t="s">
        <v>2436</v>
      </c>
      <c r="G1125" t="s">
        <v>2438</v>
      </c>
      <c r="H1125" t="s">
        <v>1349</v>
      </c>
      <c r="I1125">
        <v>1</v>
      </c>
      <c r="J1125">
        <v>0</v>
      </c>
      <c r="K1125">
        <v>0</v>
      </c>
      <c r="L1125">
        <v>6.6</v>
      </c>
      <c r="M1125" t="s">
        <v>3035</v>
      </c>
      <c r="N1125" t="s">
        <v>73</v>
      </c>
      <c r="O1125" t="s">
        <v>74</v>
      </c>
      <c r="P1125" t="s">
        <v>3036</v>
      </c>
      <c r="Q1125" t="s">
        <v>37</v>
      </c>
      <c r="R1125" t="s">
        <v>38</v>
      </c>
      <c r="S1125" t="s">
        <v>3037</v>
      </c>
      <c r="T1125" t="s">
        <v>3038</v>
      </c>
      <c r="Y1125" t="s">
        <v>44</v>
      </c>
    </row>
    <row r="1126" spans="1:25" x14ac:dyDescent="0.25">
      <c r="A1126" t="s">
        <v>49</v>
      </c>
      <c r="B1126" t="s">
        <v>3039</v>
      </c>
      <c r="C1126" t="s">
        <v>67</v>
      </c>
      <c r="D1126" t="s">
        <v>2436</v>
      </c>
      <c r="E1126" t="s">
        <v>2437</v>
      </c>
      <c r="F1126" t="s">
        <v>2436</v>
      </c>
      <c r="G1126" t="s">
        <v>2438</v>
      </c>
      <c r="H1126" t="s">
        <v>1349</v>
      </c>
      <c r="I1126">
        <v>1</v>
      </c>
      <c r="J1126">
        <v>0</v>
      </c>
      <c r="K1126">
        <v>0</v>
      </c>
      <c r="L1126">
        <v>8.8000000000000007</v>
      </c>
      <c r="M1126" t="s">
        <v>197</v>
      </c>
      <c r="P1126">
        <v>10036</v>
      </c>
      <c r="Q1126" t="s">
        <v>37</v>
      </c>
      <c r="R1126" t="s">
        <v>38</v>
      </c>
      <c r="Y1126" t="s">
        <v>44</v>
      </c>
    </row>
    <row r="1127" spans="1:25" x14ac:dyDescent="0.25">
      <c r="A1127" t="s">
        <v>49</v>
      </c>
      <c r="B1127" t="s">
        <v>3040</v>
      </c>
      <c r="C1127" t="s">
        <v>67</v>
      </c>
      <c r="D1127" t="s">
        <v>2436</v>
      </c>
      <c r="E1127" t="s">
        <v>2437</v>
      </c>
      <c r="F1127" t="s">
        <v>2436</v>
      </c>
      <c r="G1127" t="s">
        <v>2438</v>
      </c>
      <c r="H1127" t="s">
        <v>1349</v>
      </c>
      <c r="I1127">
        <v>1</v>
      </c>
      <c r="J1127">
        <v>0</v>
      </c>
      <c r="K1127">
        <v>0</v>
      </c>
      <c r="L1127">
        <v>8.4</v>
      </c>
      <c r="M1127" t="s">
        <v>3041</v>
      </c>
      <c r="N1127" t="s">
        <v>1682</v>
      </c>
      <c r="O1127" t="s">
        <v>1683</v>
      </c>
      <c r="P1127" t="s">
        <v>3042</v>
      </c>
      <c r="Q1127" t="s">
        <v>37</v>
      </c>
      <c r="R1127" t="s">
        <v>38</v>
      </c>
      <c r="S1127" t="s">
        <v>3043</v>
      </c>
      <c r="T1127" t="s">
        <v>3044</v>
      </c>
      <c r="V1127" t="s">
        <v>3045</v>
      </c>
      <c r="Y1127" t="s">
        <v>44</v>
      </c>
    </row>
    <row r="1128" spans="1:25" x14ac:dyDescent="0.25">
      <c r="A1128" t="s">
        <v>49</v>
      </c>
      <c r="B1128" t="s">
        <v>140</v>
      </c>
      <c r="C1128" t="s">
        <v>67</v>
      </c>
      <c r="D1128" t="s">
        <v>2436</v>
      </c>
      <c r="E1128" t="s">
        <v>2437</v>
      </c>
      <c r="F1128" t="s">
        <v>2436</v>
      </c>
      <c r="G1128" t="s">
        <v>2438</v>
      </c>
      <c r="H1128" t="s">
        <v>1349</v>
      </c>
      <c r="I1128">
        <v>2</v>
      </c>
      <c r="J1128">
        <v>0</v>
      </c>
      <c r="K1128">
        <v>0</v>
      </c>
      <c r="L1128">
        <v>4.5999999999999996</v>
      </c>
      <c r="M1128" t="s">
        <v>141</v>
      </c>
      <c r="N1128" t="s">
        <v>123</v>
      </c>
      <c r="O1128" t="s">
        <v>124</v>
      </c>
      <c r="P1128">
        <v>22042</v>
      </c>
      <c r="Q1128" t="s">
        <v>37</v>
      </c>
      <c r="R1128" t="s">
        <v>38</v>
      </c>
      <c r="V1128" t="s">
        <v>142</v>
      </c>
      <c r="Y1128" t="s">
        <v>44</v>
      </c>
    </row>
    <row r="1129" spans="1:25" x14ac:dyDescent="0.25">
      <c r="A1129" t="s">
        <v>49</v>
      </c>
      <c r="B1129" t="s">
        <v>3046</v>
      </c>
      <c r="C1129" t="s">
        <v>67</v>
      </c>
      <c r="D1129" t="s">
        <v>2436</v>
      </c>
      <c r="E1129" t="s">
        <v>2437</v>
      </c>
      <c r="F1129" t="s">
        <v>2436</v>
      </c>
      <c r="G1129" t="s">
        <v>2438</v>
      </c>
      <c r="H1129" t="s">
        <v>1349</v>
      </c>
      <c r="I1129">
        <v>1</v>
      </c>
      <c r="J1129">
        <v>0</v>
      </c>
      <c r="K1129">
        <v>0</v>
      </c>
      <c r="L1129">
        <v>13.9</v>
      </c>
      <c r="M1129" t="s">
        <v>1290</v>
      </c>
      <c r="N1129" t="s">
        <v>189</v>
      </c>
      <c r="O1129" t="s">
        <v>190</v>
      </c>
      <c r="P1129" t="s">
        <v>3047</v>
      </c>
      <c r="Q1129" t="s">
        <v>37</v>
      </c>
      <c r="R1129" t="s">
        <v>38</v>
      </c>
      <c r="S1129" t="s">
        <v>3048</v>
      </c>
      <c r="T1129" t="s">
        <v>3049</v>
      </c>
      <c r="Y1129" t="s">
        <v>44</v>
      </c>
    </row>
    <row r="1130" spans="1:25" x14ac:dyDescent="0.25">
      <c r="A1130" t="s">
        <v>49</v>
      </c>
      <c r="B1130" t="s">
        <v>3050</v>
      </c>
      <c r="C1130" t="s">
        <v>67</v>
      </c>
      <c r="D1130" t="s">
        <v>2436</v>
      </c>
      <c r="E1130" t="s">
        <v>2437</v>
      </c>
      <c r="F1130" t="s">
        <v>2436</v>
      </c>
      <c r="G1130" t="s">
        <v>2438</v>
      </c>
      <c r="H1130" t="s">
        <v>1349</v>
      </c>
      <c r="I1130">
        <v>1</v>
      </c>
      <c r="J1130">
        <v>0</v>
      </c>
      <c r="K1130">
        <v>0</v>
      </c>
      <c r="L1130">
        <v>2.2999999999999998</v>
      </c>
      <c r="M1130" t="s">
        <v>3051</v>
      </c>
      <c r="P1130" t="s">
        <v>3052</v>
      </c>
      <c r="Q1130" t="s">
        <v>432</v>
      </c>
      <c r="R1130" t="s">
        <v>38</v>
      </c>
      <c r="Y1130" t="s">
        <v>44</v>
      </c>
    </row>
    <row r="1131" spans="1:25" x14ac:dyDescent="0.25">
      <c r="A1131" t="s">
        <v>49</v>
      </c>
      <c r="B1131" t="s">
        <v>3053</v>
      </c>
      <c r="C1131" t="s">
        <v>67</v>
      </c>
      <c r="D1131" t="s">
        <v>2436</v>
      </c>
      <c r="E1131" t="s">
        <v>2437</v>
      </c>
      <c r="F1131" t="s">
        <v>2436</v>
      </c>
      <c r="G1131" t="s">
        <v>2438</v>
      </c>
      <c r="H1131" t="s">
        <v>1349</v>
      </c>
      <c r="I1131">
        <v>1</v>
      </c>
      <c r="J1131">
        <v>0</v>
      </c>
      <c r="K1131">
        <v>0</v>
      </c>
      <c r="L1131">
        <v>6.6</v>
      </c>
      <c r="M1131" t="s">
        <v>472</v>
      </c>
      <c r="N1131" t="s">
        <v>123</v>
      </c>
      <c r="O1131" t="s">
        <v>124</v>
      </c>
      <c r="P1131">
        <v>90071</v>
      </c>
      <c r="Q1131" t="s">
        <v>37</v>
      </c>
      <c r="R1131" t="s">
        <v>38</v>
      </c>
      <c r="S1131" t="s">
        <v>3054</v>
      </c>
      <c r="T1131" t="s">
        <v>3055</v>
      </c>
      <c r="Y1131" t="s">
        <v>44</v>
      </c>
    </row>
    <row r="1132" spans="1:25" x14ac:dyDescent="0.25">
      <c r="A1132" t="s">
        <v>49</v>
      </c>
      <c r="B1132" t="s">
        <v>3056</v>
      </c>
      <c r="C1132" t="s">
        <v>67</v>
      </c>
      <c r="D1132" t="s">
        <v>2436</v>
      </c>
      <c r="E1132" t="s">
        <v>2437</v>
      </c>
      <c r="F1132" t="s">
        <v>2436</v>
      </c>
      <c r="G1132" t="s">
        <v>2438</v>
      </c>
      <c r="H1132" t="s">
        <v>1349</v>
      </c>
      <c r="I1132">
        <v>1</v>
      </c>
      <c r="J1132">
        <v>0</v>
      </c>
      <c r="K1132">
        <v>0</v>
      </c>
      <c r="L1132">
        <v>11.2</v>
      </c>
      <c r="M1132" t="s">
        <v>573</v>
      </c>
      <c r="N1132" t="s">
        <v>35</v>
      </c>
      <c r="O1132" t="s">
        <v>36</v>
      </c>
      <c r="P1132">
        <v>33156</v>
      </c>
      <c r="Q1132" t="s">
        <v>37</v>
      </c>
      <c r="R1132" t="s">
        <v>38</v>
      </c>
      <c r="Y1132" t="s">
        <v>44</v>
      </c>
    </row>
    <row r="1133" spans="1:25" x14ac:dyDescent="0.25">
      <c r="A1133" t="s">
        <v>49</v>
      </c>
      <c r="B1133" t="s">
        <v>3057</v>
      </c>
      <c r="C1133" t="s">
        <v>67</v>
      </c>
      <c r="D1133" t="s">
        <v>2436</v>
      </c>
      <c r="E1133" t="s">
        <v>2437</v>
      </c>
      <c r="F1133" t="s">
        <v>2436</v>
      </c>
      <c r="G1133" t="s">
        <v>2438</v>
      </c>
      <c r="H1133" t="s">
        <v>1349</v>
      </c>
      <c r="I1133">
        <v>1</v>
      </c>
      <c r="J1133">
        <v>0</v>
      </c>
      <c r="K1133">
        <v>0</v>
      </c>
      <c r="L1133">
        <v>15.4</v>
      </c>
      <c r="M1133" t="s">
        <v>264</v>
      </c>
      <c r="N1133" t="s">
        <v>123</v>
      </c>
      <c r="O1133" t="s">
        <v>124</v>
      </c>
      <c r="P1133">
        <v>90212</v>
      </c>
      <c r="Q1133" t="s">
        <v>37</v>
      </c>
      <c r="R1133" t="s">
        <v>38</v>
      </c>
      <c r="Y1133" t="s">
        <v>44</v>
      </c>
    </row>
    <row r="1134" spans="1:25" x14ac:dyDescent="0.25">
      <c r="A1134" t="s">
        <v>49</v>
      </c>
      <c r="B1134" t="s">
        <v>3058</v>
      </c>
      <c r="C1134" t="s">
        <v>67</v>
      </c>
      <c r="D1134" t="s">
        <v>2436</v>
      </c>
      <c r="E1134" t="s">
        <v>2437</v>
      </c>
      <c r="F1134" t="s">
        <v>2436</v>
      </c>
      <c r="G1134" t="s">
        <v>2438</v>
      </c>
      <c r="H1134" t="s">
        <v>1349</v>
      </c>
      <c r="I1134">
        <v>1</v>
      </c>
      <c r="J1134">
        <v>0</v>
      </c>
      <c r="K1134">
        <v>0</v>
      </c>
      <c r="L1134">
        <v>1.8</v>
      </c>
      <c r="M1134" t="s">
        <v>3059</v>
      </c>
      <c r="P1134">
        <v>66260</v>
      </c>
      <c r="Q1134" t="s">
        <v>194</v>
      </c>
      <c r="R1134" t="s">
        <v>38</v>
      </c>
      <c r="Y1134" t="s">
        <v>44</v>
      </c>
    </row>
    <row r="1135" spans="1:25" x14ac:dyDescent="0.25">
      <c r="A1135" t="s">
        <v>49</v>
      </c>
      <c r="B1135" t="s">
        <v>3060</v>
      </c>
      <c r="C1135" t="s">
        <v>67</v>
      </c>
      <c r="D1135" t="s">
        <v>2436</v>
      </c>
      <c r="E1135" t="s">
        <v>2437</v>
      </c>
      <c r="F1135" t="s">
        <v>2436</v>
      </c>
      <c r="G1135" t="s">
        <v>2438</v>
      </c>
      <c r="H1135" t="s">
        <v>1349</v>
      </c>
      <c r="I1135">
        <v>1</v>
      </c>
      <c r="J1135">
        <v>0</v>
      </c>
      <c r="K1135">
        <v>0</v>
      </c>
      <c r="L1135">
        <v>6.1</v>
      </c>
      <c r="M1135" t="s">
        <v>1672</v>
      </c>
      <c r="N1135" t="s">
        <v>123</v>
      </c>
      <c r="O1135" t="s">
        <v>124</v>
      </c>
      <c r="P1135" t="s">
        <v>3061</v>
      </c>
      <c r="Q1135" t="s">
        <v>37</v>
      </c>
      <c r="R1135" t="s">
        <v>38</v>
      </c>
      <c r="Y1135" t="s">
        <v>44</v>
      </c>
    </row>
    <row r="1136" spans="1:25" x14ac:dyDescent="0.25">
      <c r="A1136" t="s">
        <v>49</v>
      </c>
      <c r="B1136" t="s">
        <v>3062</v>
      </c>
      <c r="C1136" t="s">
        <v>67</v>
      </c>
      <c r="D1136" t="s">
        <v>2436</v>
      </c>
      <c r="E1136" t="s">
        <v>2437</v>
      </c>
      <c r="F1136" t="s">
        <v>2436</v>
      </c>
      <c r="G1136" t="s">
        <v>2438</v>
      </c>
      <c r="H1136" t="s">
        <v>1349</v>
      </c>
      <c r="I1136">
        <v>1</v>
      </c>
      <c r="J1136">
        <v>0</v>
      </c>
      <c r="K1136">
        <v>0</v>
      </c>
      <c r="L1136">
        <v>8.6</v>
      </c>
      <c r="M1136" t="s">
        <v>209</v>
      </c>
      <c r="Q1136" t="s">
        <v>210</v>
      </c>
      <c r="R1136" t="s">
        <v>211</v>
      </c>
      <c r="Y1136" t="s">
        <v>44</v>
      </c>
    </row>
    <row r="1137" spans="1:25" x14ac:dyDescent="0.25">
      <c r="A1137" t="s">
        <v>49</v>
      </c>
      <c r="B1137" t="s">
        <v>3063</v>
      </c>
      <c r="C1137" t="s">
        <v>67</v>
      </c>
      <c r="D1137" t="s">
        <v>2436</v>
      </c>
      <c r="E1137" t="s">
        <v>2437</v>
      </c>
      <c r="F1137" t="s">
        <v>2436</v>
      </c>
      <c r="G1137" t="s">
        <v>2438</v>
      </c>
      <c r="H1137" t="s">
        <v>1349</v>
      </c>
      <c r="I1137">
        <v>1</v>
      </c>
      <c r="J1137">
        <v>0</v>
      </c>
      <c r="K1137">
        <v>0</v>
      </c>
      <c r="L1137">
        <v>6.2</v>
      </c>
      <c r="M1137" t="s">
        <v>2860</v>
      </c>
      <c r="P1137" t="s">
        <v>3064</v>
      </c>
      <c r="Q1137" t="s">
        <v>1426</v>
      </c>
      <c r="R1137" t="s">
        <v>38</v>
      </c>
      <c r="Y1137" t="s">
        <v>44</v>
      </c>
    </row>
    <row r="1138" spans="1:25" x14ac:dyDescent="0.25">
      <c r="A1138" t="s">
        <v>49</v>
      </c>
      <c r="B1138" t="s">
        <v>3065</v>
      </c>
      <c r="C1138" t="s">
        <v>67</v>
      </c>
      <c r="D1138" t="s">
        <v>2436</v>
      </c>
      <c r="E1138" t="s">
        <v>2437</v>
      </c>
      <c r="F1138" t="s">
        <v>2436</v>
      </c>
      <c r="G1138" t="s">
        <v>2438</v>
      </c>
      <c r="H1138" t="s">
        <v>1349</v>
      </c>
      <c r="I1138">
        <v>1</v>
      </c>
      <c r="J1138">
        <v>0</v>
      </c>
      <c r="K1138">
        <v>0</v>
      </c>
      <c r="L1138">
        <v>9.1</v>
      </c>
      <c r="M1138" t="s">
        <v>472</v>
      </c>
      <c r="N1138" t="s">
        <v>123</v>
      </c>
      <c r="O1138" t="s">
        <v>124</v>
      </c>
      <c r="P1138" t="s">
        <v>3066</v>
      </c>
      <c r="Q1138" t="s">
        <v>37</v>
      </c>
      <c r="R1138" t="s">
        <v>38</v>
      </c>
      <c r="S1138" t="s">
        <v>3067</v>
      </c>
      <c r="T1138" t="s">
        <v>3068</v>
      </c>
      <c r="Y1138" t="s">
        <v>44</v>
      </c>
    </row>
    <row r="1139" spans="1:25" x14ac:dyDescent="0.25">
      <c r="A1139" t="s">
        <v>49</v>
      </c>
      <c r="B1139" t="s">
        <v>3069</v>
      </c>
      <c r="C1139" t="s">
        <v>67</v>
      </c>
      <c r="D1139" t="s">
        <v>2436</v>
      </c>
      <c r="E1139" t="s">
        <v>2437</v>
      </c>
      <c r="F1139" t="s">
        <v>2436</v>
      </c>
      <c r="G1139" t="s">
        <v>2438</v>
      </c>
      <c r="H1139" t="s">
        <v>1349</v>
      </c>
      <c r="I1139">
        <v>1</v>
      </c>
      <c r="J1139">
        <v>0</v>
      </c>
      <c r="K1139">
        <v>0</v>
      </c>
      <c r="L1139">
        <v>11.7</v>
      </c>
      <c r="M1139" t="s">
        <v>938</v>
      </c>
      <c r="O1139" t="s">
        <v>3070</v>
      </c>
      <c r="P1139" t="s">
        <v>3071</v>
      </c>
      <c r="Q1139" t="s">
        <v>37</v>
      </c>
      <c r="R1139" t="s">
        <v>38</v>
      </c>
      <c r="Y1139" t="s">
        <v>44</v>
      </c>
    </row>
    <row r="1140" spans="1:25" x14ac:dyDescent="0.25">
      <c r="A1140" t="s">
        <v>49</v>
      </c>
      <c r="B1140" t="s">
        <v>1021</v>
      </c>
      <c r="C1140" t="s">
        <v>67</v>
      </c>
      <c r="D1140" t="s">
        <v>2436</v>
      </c>
      <c r="E1140" t="s">
        <v>2437</v>
      </c>
      <c r="F1140" t="s">
        <v>2436</v>
      </c>
      <c r="G1140" t="s">
        <v>2438</v>
      </c>
      <c r="H1140" t="s">
        <v>1349</v>
      </c>
      <c r="I1140">
        <v>1</v>
      </c>
      <c r="J1140">
        <v>0</v>
      </c>
      <c r="K1140">
        <v>0</v>
      </c>
      <c r="L1140">
        <v>2.2000000000000002</v>
      </c>
      <c r="M1140" t="s">
        <v>1022</v>
      </c>
      <c r="N1140" t="s">
        <v>351</v>
      </c>
      <c r="O1140" t="s">
        <v>352</v>
      </c>
      <c r="P1140" t="s">
        <v>1023</v>
      </c>
      <c r="Q1140" t="s">
        <v>37</v>
      </c>
      <c r="R1140" t="s">
        <v>38</v>
      </c>
      <c r="S1140" t="s">
        <v>1024</v>
      </c>
      <c r="T1140" t="s">
        <v>1025</v>
      </c>
      <c r="V1140" t="s">
        <v>1026</v>
      </c>
      <c r="Y1140" t="s">
        <v>44</v>
      </c>
    </row>
    <row r="1141" spans="1:25" x14ac:dyDescent="0.25">
      <c r="A1141" t="s">
        <v>49</v>
      </c>
      <c r="B1141" t="s">
        <v>3072</v>
      </c>
      <c r="C1141" t="s">
        <v>67</v>
      </c>
      <c r="D1141" t="s">
        <v>2436</v>
      </c>
      <c r="E1141" t="s">
        <v>2525</v>
      </c>
      <c r="F1141" t="s">
        <v>2436</v>
      </c>
      <c r="G1141" t="s">
        <v>2526</v>
      </c>
      <c r="H1141" t="s">
        <v>1349</v>
      </c>
      <c r="I1141">
        <v>1</v>
      </c>
      <c r="J1141">
        <v>0</v>
      </c>
      <c r="K1141">
        <v>0</v>
      </c>
      <c r="L1141">
        <v>14.3</v>
      </c>
      <c r="M1141" t="s">
        <v>1245</v>
      </c>
      <c r="N1141" t="s">
        <v>1246</v>
      </c>
      <c r="O1141" t="s">
        <v>1247</v>
      </c>
      <c r="P1141" t="s">
        <v>3073</v>
      </c>
      <c r="Q1141" t="s">
        <v>37</v>
      </c>
      <c r="R1141" t="s">
        <v>38</v>
      </c>
      <c r="Y1141" t="s">
        <v>44</v>
      </c>
    </row>
    <row r="1142" spans="1:25" x14ac:dyDescent="0.25">
      <c r="A1142" t="s">
        <v>49</v>
      </c>
      <c r="B1142" t="s">
        <v>3074</v>
      </c>
      <c r="C1142" t="s">
        <v>67</v>
      </c>
      <c r="D1142" t="s">
        <v>2436</v>
      </c>
      <c r="E1142" t="s">
        <v>2525</v>
      </c>
      <c r="F1142" t="s">
        <v>2436</v>
      </c>
      <c r="G1142" t="s">
        <v>2526</v>
      </c>
      <c r="H1142" t="s">
        <v>1349</v>
      </c>
      <c r="I1142">
        <v>1</v>
      </c>
      <c r="J1142">
        <v>0</v>
      </c>
      <c r="K1142">
        <v>0</v>
      </c>
      <c r="L1142">
        <v>19.100000000000001</v>
      </c>
      <c r="M1142" t="s">
        <v>3075</v>
      </c>
      <c r="N1142" t="s">
        <v>35</v>
      </c>
      <c r="O1142" t="s">
        <v>36</v>
      </c>
      <c r="P1142" t="s">
        <v>3076</v>
      </c>
      <c r="Q1142" t="s">
        <v>37</v>
      </c>
      <c r="R1142" t="s">
        <v>38</v>
      </c>
      <c r="Y1142" t="s">
        <v>44</v>
      </c>
    </row>
    <row r="1143" spans="1:25" x14ac:dyDescent="0.25">
      <c r="A1143" t="s">
        <v>49</v>
      </c>
      <c r="B1143" t="s">
        <v>3077</v>
      </c>
      <c r="C1143" t="s">
        <v>67</v>
      </c>
      <c r="D1143" t="s">
        <v>2436</v>
      </c>
      <c r="E1143" t="s">
        <v>2437</v>
      </c>
      <c r="F1143" t="s">
        <v>2436</v>
      </c>
      <c r="G1143" t="s">
        <v>2438</v>
      </c>
      <c r="H1143" t="s">
        <v>1349</v>
      </c>
      <c r="I1143">
        <v>1</v>
      </c>
      <c r="J1143">
        <v>0</v>
      </c>
      <c r="K1143">
        <v>0</v>
      </c>
      <c r="L1143">
        <v>12.7</v>
      </c>
      <c r="M1143" t="s">
        <v>193</v>
      </c>
      <c r="Q1143" t="s">
        <v>861</v>
      </c>
      <c r="R1143" t="s">
        <v>238</v>
      </c>
      <c r="Y1143" t="s">
        <v>44</v>
      </c>
    </row>
    <row r="1144" spans="1:25" x14ac:dyDescent="0.25">
      <c r="A1144" t="s">
        <v>49</v>
      </c>
      <c r="B1144" t="s">
        <v>3078</v>
      </c>
      <c r="C1144" t="s">
        <v>67</v>
      </c>
      <c r="D1144" t="s">
        <v>2436</v>
      </c>
      <c r="E1144" t="s">
        <v>2437</v>
      </c>
      <c r="F1144" t="s">
        <v>2436</v>
      </c>
      <c r="G1144" t="s">
        <v>2438</v>
      </c>
      <c r="H1144" t="s">
        <v>1349</v>
      </c>
      <c r="I1144">
        <v>1</v>
      </c>
      <c r="J1144">
        <v>0</v>
      </c>
      <c r="K1144">
        <v>0</v>
      </c>
      <c r="L1144">
        <v>7.7</v>
      </c>
      <c r="M1144" t="s">
        <v>193</v>
      </c>
      <c r="Q1144" t="s">
        <v>457</v>
      </c>
      <c r="R1144" t="s">
        <v>383</v>
      </c>
      <c r="Y1144" t="s">
        <v>44</v>
      </c>
    </row>
    <row r="1145" spans="1:25" x14ac:dyDescent="0.25">
      <c r="A1145" t="s">
        <v>49</v>
      </c>
      <c r="B1145" t="s">
        <v>3079</v>
      </c>
      <c r="C1145" t="s">
        <v>67</v>
      </c>
      <c r="D1145" t="s">
        <v>2436</v>
      </c>
      <c r="E1145" t="s">
        <v>2437</v>
      </c>
      <c r="F1145" t="s">
        <v>2436</v>
      </c>
      <c r="G1145" t="s">
        <v>2438</v>
      </c>
      <c r="H1145" t="s">
        <v>1349</v>
      </c>
      <c r="I1145">
        <v>1</v>
      </c>
      <c r="J1145">
        <v>0</v>
      </c>
      <c r="K1145">
        <v>0</v>
      </c>
      <c r="L1145">
        <v>7.7</v>
      </c>
      <c r="M1145" t="s">
        <v>2746</v>
      </c>
      <c r="N1145" t="s">
        <v>115</v>
      </c>
      <c r="O1145" t="s">
        <v>116</v>
      </c>
      <c r="P1145">
        <v>48239</v>
      </c>
      <c r="Q1145" t="s">
        <v>37</v>
      </c>
      <c r="R1145" t="s">
        <v>38</v>
      </c>
      <c r="S1145" t="s">
        <v>3080</v>
      </c>
      <c r="T1145" t="s">
        <v>3081</v>
      </c>
      <c r="V1145" t="s">
        <v>3082</v>
      </c>
      <c r="Y1145" t="s">
        <v>44</v>
      </c>
    </row>
    <row r="1146" spans="1:25" x14ac:dyDescent="0.25">
      <c r="A1146" t="s">
        <v>49</v>
      </c>
      <c r="B1146" t="s">
        <v>3083</v>
      </c>
      <c r="C1146" t="s">
        <v>67</v>
      </c>
      <c r="D1146" t="s">
        <v>2436</v>
      </c>
      <c r="E1146" t="s">
        <v>2437</v>
      </c>
      <c r="F1146" t="s">
        <v>2436</v>
      </c>
      <c r="G1146" t="s">
        <v>2438</v>
      </c>
      <c r="H1146" t="s">
        <v>1349</v>
      </c>
      <c r="I1146">
        <v>1</v>
      </c>
      <c r="J1146">
        <v>0</v>
      </c>
      <c r="K1146">
        <v>0</v>
      </c>
      <c r="L1146">
        <v>18.2</v>
      </c>
      <c r="M1146" t="s">
        <v>3084</v>
      </c>
      <c r="N1146" t="s">
        <v>123</v>
      </c>
      <c r="O1146" t="s">
        <v>124</v>
      </c>
      <c r="P1146" t="s">
        <v>3085</v>
      </c>
      <c r="Q1146" t="s">
        <v>37</v>
      </c>
      <c r="R1146" t="s">
        <v>38</v>
      </c>
      <c r="Y1146" t="s">
        <v>44</v>
      </c>
    </row>
    <row r="1147" spans="1:25" x14ac:dyDescent="0.25">
      <c r="A1147" t="s">
        <v>49</v>
      </c>
      <c r="B1147" t="s">
        <v>3086</v>
      </c>
      <c r="C1147" t="s">
        <v>67</v>
      </c>
      <c r="D1147" t="s">
        <v>2436</v>
      </c>
      <c r="E1147" t="s">
        <v>2437</v>
      </c>
      <c r="F1147" t="s">
        <v>2436</v>
      </c>
      <c r="G1147" t="s">
        <v>2438</v>
      </c>
      <c r="H1147" t="s">
        <v>1349</v>
      </c>
      <c r="I1147">
        <v>1</v>
      </c>
      <c r="J1147">
        <v>0</v>
      </c>
      <c r="K1147">
        <v>0</v>
      </c>
      <c r="L1147">
        <v>3.6</v>
      </c>
      <c r="M1147" t="s">
        <v>193</v>
      </c>
      <c r="N1147" t="s">
        <v>128</v>
      </c>
      <c r="O1147" t="s">
        <v>129</v>
      </c>
      <c r="Q1147" t="s">
        <v>37</v>
      </c>
      <c r="R1147" t="s">
        <v>38</v>
      </c>
      <c r="Y1147" t="s">
        <v>44</v>
      </c>
    </row>
    <row r="1148" spans="1:25" x14ac:dyDescent="0.25">
      <c r="A1148" t="s">
        <v>49</v>
      </c>
      <c r="B1148" t="s">
        <v>3087</v>
      </c>
      <c r="C1148" t="s">
        <v>67</v>
      </c>
      <c r="D1148" t="s">
        <v>2436</v>
      </c>
      <c r="E1148" t="s">
        <v>2437</v>
      </c>
      <c r="F1148" t="s">
        <v>2436</v>
      </c>
      <c r="G1148" t="s">
        <v>2438</v>
      </c>
      <c r="H1148" t="s">
        <v>1349</v>
      </c>
      <c r="I1148">
        <v>1</v>
      </c>
      <c r="J1148">
        <v>0</v>
      </c>
      <c r="K1148">
        <v>0</v>
      </c>
      <c r="L1148">
        <v>10.5</v>
      </c>
      <c r="M1148" t="s">
        <v>193</v>
      </c>
      <c r="N1148" t="s">
        <v>128</v>
      </c>
      <c r="O1148" t="s">
        <v>129</v>
      </c>
      <c r="Q1148" t="s">
        <v>37</v>
      </c>
      <c r="R1148" t="s">
        <v>38</v>
      </c>
      <c r="Y1148" t="s">
        <v>44</v>
      </c>
    </row>
    <row r="1149" spans="1:25" x14ac:dyDescent="0.25">
      <c r="A1149" t="s">
        <v>49</v>
      </c>
      <c r="B1149" t="s">
        <v>3088</v>
      </c>
      <c r="C1149" t="s">
        <v>67</v>
      </c>
      <c r="D1149" t="s">
        <v>2436</v>
      </c>
      <c r="E1149" t="s">
        <v>2437</v>
      </c>
      <c r="F1149" t="s">
        <v>2436</v>
      </c>
      <c r="G1149" t="s">
        <v>2438</v>
      </c>
      <c r="H1149" t="s">
        <v>1349</v>
      </c>
      <c r="I1149">
        <v>1</v>
      </c>
      <c r="J1149">
        <v>0</v>
      </c>
      <c r="K1149">
        <v>0</v>
      </c>
      <c r="L1149">
        <v>9.8000000000000007</v>
      </c>
      <c r="M1149" t="s">
        <v>1048</v>
      </c>
      <c r="O1149" t="s">
        <v>3089</v>
      </c>
      <c r="P1149" t="s">
        <v>1049</v>
      </c>
      <c r="Q1149" t="s">
        <v>37</v>
      </c>
      <c r="R1149" t="s">
        <v>38</v>
      </c>
      <c r="Y1149" t="s">
        <v>44</v>
      </c>
    </row>
    <row r="1150" spans="1:25" x14ac:dyDescent="0.25">
      <c r="A1150" t="s">
        <v>49</v>
      </c>
      <c r="B1150" t="s">
        <v>3090</v>
      </c>
      <c r="C1150" t="s">
        <v>67</v>
      </c>
      <c r="D1150" t="s">
        <v>2436</v>
      </c>
      <c r="E1150" t="s">
        <v>2437</v>
      </c>
      <c r="F1150" t="s">
        <v>2436</v>
      </c>
      <c r="G1150" t="s">
        <v>2438</v>
      </c>
      <c r="H1150" t="s">
        <v>1349</v>
      </c>
      <c r="I1150">
        <v>1</v>
      </c>
      <c r="J1150">
        <v>0</v>
      </c>
      <c r="K1150">
        <v>0</v>
      </c>
      <c r="L1150">
        <v>13.5</v>
      </c>
      <c r="M1150" t="s">
        <v>197</v>
      </c>
      <c r="N1150" t="s">
        <v>197</v>
      </c>
      <c r="O1150" t="s">
        <v>198</v>
      </c>
      <c r="P1150">
        <v>10019</v>
      </c>
      <c r="Q1150" t="s">
        <v>37</v>
      </c>
      <c r="R1150" t="s">
        <v>38</v>
      </c>
      <c r="S1150" t="s">
        <v>3091</v>
      </c>
      <c r="T1150" t="s">
        <v>3092</v>
      </c>
      <c r="V1150" t="s">
        <v>3093</v>
      </c>
      <c r="Y1150" t="s">
        <v>44</v>
      </c>
    </row>
    <row r="1151" spans="1:25" x14ac:dyDescent="0.25">
      <c r="A1151" t="s">
        <v>49</v>
      </c>
      <c r="B1151" t="s">
        <v>3094</v>
      </c>
      <c r="C1151" t="s">
        <v>67</v>
      </c>
      <c r="D1151" t="s">
        <v>2436</v>
      </c>
      <c r="E1151" t="s">
        <v>2437</v>
      </c>
      <c r="F1151" t="s">
        <v>2436</v>
      </c>
      <c r="G1151" t="s">
        <v>2438</v>
      </c>
      <c r="H1151" t="s">
        <v>1349</v>
      </c>
      <c r="I1151">
        <v>1</v>
      </c>
      <c r="J1151">
        <v>0</v>
      </c>
      <c r="K1151">
        <v>0</v>
      </c>
      <c r="L1151">
        <v>7.7</v>
      </c>
      <c r="M1151" t="s">
        <v>193</v>
      </c>
      <c r="Q1151" t="s">
        <v>1133</v>
      </c>
      <c r="R1151" t="s">
        <v>383</v>
      </c>
      <c r="Y1151" t="s">
        <v>44</v>
      </c>
    </row>
    <row r="1152" spans="1:25" x14ac:dyDescent="0.25">
      <c r="A1152" t="s">
        <v>26</v>
      </c>
      <c r="B1152" t="s">
        <v>3095</v>
      </c>
      <c r="C1152" t="s">
        <v>67</v>
      </c>
      <c r="D1152" t="s">
        <v>2436</v>
      </c>
      <c r="E1152" t="s">
        <v>2437</v>
      </c>
      <c r="F1152" t="s">
        <v>2436</v>
      </c>
      <c r="G1152" t="s">
        <v>2438</v>
      </c>
      <c r="H1152" t="s">
        <v>1349</v>
      </c>
      <c r="I1152">
        <v>1</v>
      </c>
      <c r="J1152">
        <v>0</v>
      </c>
      <c r="K1152">
        <v>0</v>
      </c>
      <c r="L1152">
        <v>9.6999999999999993</v>
      </c>
      <c r="M1152" t="s">
        <v>3096</v>
      </c>
      <c r="P1152">
        <v>1226</v>
      </c>
      <c r="Q1152" t="s">
        <v>1873</v>
      </c>
      <c r="R1152" t="s">
        <v>238</v>
      </c>
      <c r="S1152">
        <v>-4066</v>
      </c>
      <c r="T1152">
        <v>-9140</v>
      </c>
      <c r="U1152" t="s">
        <v>3097</v>
      </c>
      <c r="V1152" t="s">
        <v>3098</v>
      </c>
      <c r="W1152">
        <v>1941</v>
      </c>
      <c r="X1152" t="s">
        <v>2565</v>
      </c>
      <c r="Y1152" t="s">
        <v>44</v>
      </c>
    </row>
    <row r="1153" spans="1:25" x14ac:dyDescent="0.25">
      <c r="A1153" t="s">
        <v>49</v>
      </c>
      <c r="B1153" t="s">
        <v>3099</v>
      </c>
      <c r="C1153" t="s">
        <v>67</v>
      </c>
      <c r="D1153" t="s">
        <v>2436</v>
      </c>
      <c r="E1153" t="s">
        <v>2437</v>
      </c>
      <c r="F1153" t="s">
        <v>2436</v>
      </c>
      <c r="G1153" t="s">
        <v>2438</v>
      </c>
      <c r="H1153" t="s">
        <v>1349</v>
      </c>
      <c r="I1153">
        <v>1</v>
      </c>
      <c r="J1153">
        <v>0</v>
      </c>
      <c r="K1153">
        <v>0</v>
      </c>
      <c r="L1153">
        <v>6.7</v>
      </c>
      <c r="M1153" t="s">
        <v>127</v>
      </c>
      <c r="N1153" t="s">
        <v>128</v>
      </c>
      <c r="O1153" t="s">
        <v>129</v>
      </c>
      <c r="P1153" t="s">
        <v>3100</v>
      </c>
      <c r="Q1153" t="s">
        <v>37</v>
      </c>
      <c r="R1153" t="s">
        <v>38</v>
      </c>
      <c r="S1153" t="s">
        <v>3101</v>
      </c>
      <c r="T1153" t="s">
        <v>3102</v>
      </c>
      <c r="V1153" t="s">
        <v>2636</v>
      </c>
      <c r="Y1153" t="s">
        <v>44</v>
      </c>
    </row>
    <row r="1154" spans="1:25" x14ac:dyDescent="0.25">
      <c r="A1154" t="s">
        <v>49</v>
      </c>
      <c r="B1154" t="s">
        <v>3103</v>
      </c>
      <c r="C1154" t="s">
        <v>67</v>
      </c>
      <c r="D1154" t="s">
        <v>2436</v>
      </c>
      <c r="E1154" t="s">
        <v>2437</v>
      </c>
      <c r="F1154" t="s">
        <v>2436</v>
      </c>
      <c r="G1154" t="s">
        <v>2438</v>
      </c>
      <c r="H1154" t="s">
        <v>1349</v>
      </c>
      <c r="I1154">
        <v>1</v>
      </c>
      <c r="J1154">
        <v>0</v>
      </c>
      <c r="K1154">
        <v>0</v>
      </c>
      <c r="L1154">
        <v>13.2</v>
      </c>
      <c r="M1154" t="s">
        <v>741</v>
      </c>
      <c r="N1154" t="s">
        <v>128</v>
      </c>
      <c r="O1154" t="s">
        <v>129</v>
      </c>
      <c r="P1154">
        <v>75234</v>
      </c>
      <c r="Q1154" t="s">
        <v>37</v>
      </c>
      <c r="R1154" t="s">
        <v>38</v>
      </c>
      <c r="S1154" t="s">
        <v>3104</v>
      </c>
      <c r="V1154" t="s">
        <v>3105</v>
      </c>
      <c r="Y1154" t="s">
        <v>44</v>
      </c>
    </row>
    <row r="1155" spans="1:25" x14ac:dyDescent="0.25">
      <c r="A1155" t="s">
        <v>49</v>
      </c>
      <c r="B1155" t="s">
        <v>3106</v>
      </c>
      <c r="C1155" t="s">
        <v>67</v>
      </c>
      <c r="D1155" t="s">
        <v>2436</v>
      </c>
      <c r="E1155" t="s">
        <v>2437</v>
      </c>
      <c r="F1155" t="s">
        <v>2436</v>
      </c>
      <c r="G1155" t="s">
        <v>2438</v>
      </c>
      <c r="H1155" t="s">
        <v>1349</v>
      </c>
      <c r="I1155">
        <v>1</v>
      </c>
      <c r="J1155">
        <v>0</v>
      </c>
      <c r="K1155">
        <v>0</v>
      </c>
      <c r="L1155">
        <v>11.2</v>
      </c>
      <c r="M1155" t="s">
        <v>589</v>
      </c>
      <c r="N1155" t="s">
        <v>182</v>
      </c>
      <c r="O1155" t="s">
        <v>183</v>
      </c>
      <c r="P1155">
        <v>19720</v>
      </c>
      <c r="Q1155" t="s">
        <v>37</v>
      </c>
      <c r="R1155" t="s">
        <v>38</v>
      </c>
      <c r="Y1155" t="s">
        <v>44</v>
      </c>
    </row>
    <row r="1156" spans="1:25" x14ac:dyDescent="0.25">
      <c r="A1156" t="s">
        <v>49</v>
      </c>
      <c r="B1156" t="s">
        <v>3107</v>
      </c>
      <c r="C1156" t="s">
        <v>67</v>
      </c>
      <c r="D1156" t="s">
        <v>2436</v>
      </c>
      <c r="E1156" t="s">
        <v>2437</v>
      </c>
      <c r="F1156" t="s">
        <v>2436</v>
      </c>
      <c r="G1156" t="s">
        <v>2438</v>
      </c>
      <c r="H1156" t="s">
        <v>1349</v>
      </c>
      <c r="I1156">
        <v>1</v>
      </c>
      <c r="J1156">
        <v>0</v>
      </c>
      <c r="K1156">
        <v>0</v>
      </c>
      <c r="L1156">
        <v>13.3</v>
      </c>
      <c r="M1156" t="s">
        <v>197</v>
      </c>
      <c r="N1156" t="s">
        <v>197</v>
      </c>
      <c r="O1156" t="s">
        <v>198</v>
      </c>
      <c r="P1156">
        <v>10019</v>
      </c>
      <c r="Q1156" t="s">
        <v>37</v>
      </c>
      <c r="R1156" t="s">
        <v>38</v>
      </c>
      <c r="Y1156" t="s">
        <v>44</v>
      </c>
    </row>
    <row r="1157" spans="1:25" x14ac:dyDescent="0.25">
      <c r="A1157" t="s">
        <v>49</v>
      </c>
      <c r="B1157" t="s">
        <v>3108</v>
      </c>
      <c r="C1157" t="s">
        <v>67</v>
      </c>
      <c r="D1157" t="s">
        <v>2436</v>
      </c>
      <c r="E1157" t="s">
        <v>2437</v>
      </c>
      <c r="F1157" t="s">
        <v>2436</v>
      </c>
      <c r="G1157" t="s">
        <v>2438</v>
      </c>
      <c r="H1157" t="s">
        <v>1349</v>
      </c>
      <c r="I1157">
        <v>1</v>
      </c>
      <c r="J1157">
        <v>0</v>
      </c>
      <c r="K1157">
        <v>0</v>
      </c>
      <c r="L1157">
        <v>17.600000000000001</v>
      </c>
      <c r="M1157" t="s">
        <v>193</v>
      </c>
      <c r="N1157" t="s">
        <v>182</v>
      </c>
      <c r="O1157" t="s">
        <v>183</v>
      </c>
      <c r="Q1157" t="s">
        <v>37</v>
      </c>
      <c r="R1157" t="s">
        <v>38</v>
      </c>
      <c r="Y1157" t="s">
        <v>44</v>
      </c>
    </row>
    <row r="1158" spans="1:25" x14ac:dyDescent="0.25">
      <c r="A1158" t="s">
        <v>49</v>
      </c>
      <c r="B1158" t="s">
        <v>3109</v>
      </c>
      <c r="C1158" t="s">
        <v>67</v>
      </c>
      <c r="D1158" t="s">
        <v>2436</v>
      </c>
      <c r="E1158" t="s">
        <v>2437</v>
      </c>
      <c r="F1158" t="s">
        <v>2436</v>
      </c>
      <c r="G1158" t="s">
        <v>2438</v>
      </c>
      <c r="H1158" t="s">
        <v>1349</v>
      </c>
      <c r="I1158">
        <v>1</v>
      </c>
      <c r="J1158">
        <v>0</v>
      </c>
      <c r="K1158">
        <v>0</v>
      </c>
      <c r="L1158">
        <v>12.1</v>
      </c>
      <c r="M1158" t="s">
        <v>450</v>
      </c>
      <c r="P1158" t="s">
        <v>1879</v>
      </c>
      <c r="Q1158" t="s">
        <v>451</v>
      </c>
      <c r="R1158" t="s">
        <v>383</v>
      </c>
      <c r="S1158" t="s">
        <v>3110</v>
      </c>
      <c r="T1158" t="s">
        <v>3111</v>
      </c>
      <c r="U1158" t="s">
        <v>3112</v>
      </c>
      <c r="V1158" t="s">
        <v>3113</v>
      </c>
      <c r="Y1158" t="s">
        <v>44</v>
      </c>
    </row>
    <row r="1159" spans="1:25" x14ac:dyDescent="0.25">
      <c r="A1159" t="s">
        <v>49</v>
      </c>
      <c r="B1159" t="s">
        <v>3114</v>
      </c>
      <c r="C1159" t="s">
        <v>67</v>
      </c>
      <c r="D1159" t="s">
        <v>2436</v>
      </c>
      <c r="E1159" t="s">
        <v>2437</v>
      </c>
      <c r="F1159" t="s">
        <v>2436</v>
      </c>
      <c r="G1159" t="s">
        <v>2438</v>
      </c>
      <c r="H1159" t="s">
        <v>1349</v>
      </c>
      <c r="I1159">
        <v>1</v>
      </c>
      <c r="J1159">
        <v>0</v>
      </c>
      <c r="K1159">
        <v>0</v>
      </c>
      <c r="L1159">
        <v>9.5</v>
      </c>
      <c r="M1159" t="s">
        <v>593</v>
      </c>
      <c r="N1159" t="s">
        <v>805</v>
      </c>
      <c r="O1159" t="s">
        <v>806</v>
      </c>
      <c r="P1159" t="s">
        <v>2274</v>
      </c>
      <c r="Q1159" t="s">
        <v>37</v>
      </c>
      <c r="R1159" t="s">
        <v>38</v>
      </c>
      <c r="Y1159" t="s">
        <v>44</v>
      </c>
    </row>
    <row r="1160" spans="1:25" x14ac:dyDescent="0.25">
      <c r="A1160" t="s">
        <v>49</v>
      </c>
      <c r="B1160" t="s">
        <v>3115</v>
      </c>
      <c r="C1160" t="s">
        <v>67</v>
      </c>
      <c r="D1160" t="s">
        <v>2436</v>
      </c>
      <c r="E1160" t="s">
        <v>2437</v>
      </c>
      <c r="F1160" t="s">
        <v>2436</v>
      </c>
      <c r="G1160" t="s">
        <v>2438</v>
      </c>
      <c r="H1160" t="s">
        <v>1349</v>
      </c>
      <c r="I1160">
        <v>1</v>
      </c>
      <c r="J1160">
        <v>0</v>
      </c>
      <c r="K1160">
        <v>0</v>
      </c>
      <c r="L1160">
        <v>16.600000000000001</v>
      </c>
      <c r="M1160" t="s">
        <v>741</v>
      </c>
      <c r="N1160" t="s">
        <v>128</v>
      </c>
      <c r="O1160" t="s">
        <v>129</v>
      </c>
      <c r="P1160" t="s">
        <v>3116</v>
      </c>
      <c r="Q1160" t="s">
        <v>37</v>
      </c>
      <c r="R1160" t="s">
        <v>38</v>
      </c>
      <c r="Y1160" t="s">
        <v>44</v>
      </c>
    </row>
    <row r="1161" spans="1:25" x14ac:dyDescent="0.25">
      <c r="A1161" t="s">
        <v>49</v>
      </c>
      <c r="B1161" t="s">
        <v>3117</v>
      </c>
      <c r="C1161" t="s">
        <v>67</v>
      </c>
      <c r="D1161" t="s">
        <v>2436</v>
      </c>
      <c r="E1161" t="s">
        <v>2437</v>
      </c>
      <c r="F1161" t="s">
        <v>2436</v>
      </c>
      <c r="G1161" t="s">
        <v>2438</v>
      </c>
      <c r="H1161" t="s">
        <v>1349</v>
      </c>
      <c r="I1161">
        <v>1</v>
      </c>
      <c r="J1161">
        <v>0</v>
      </c>
      <c r="K1161">
        <v>0</v>
      </c>
      <c r="L1161">
        <v>8</v>
      </c>
      <c r="M1161" t="s">
        <v>193</v>
      </c>
      <c r="Q1161" t="s">
        <v>457</v>
      </c>
      <c r="R1161" t="s">
        <v>383</v>
      </c>
      <c r="Y1161" t="s">
        <v>44</v>
      </c>
    </row>
    <row r="1162" spans="1:25" x14ac:dyDescent="0.25">
      <c r="A1162" t="s">
        <v>49</v>
      </c>
      <c r="B1162" t="s">
        <v>3118</v>
      </c>
      <c r="C1162" t="s">
        <v>67</v>
      </c>
      <c r="D1162" t="s">
        <v>2436</v>
      </c>
      <c r="E1162" t="s">
        <v>2437</v>
      </c>
      <c r="F1162" t="s">
        <v>2436</v>
      </c>
      <c r="G1162" t="s">
        <v>2438</v>
      </c>
      <c r="H1162" t="s">
        <v>1349</v>
      </c>
      <c r="I1162">
        <v>1</v>
      </c>
      <c r="J1162">
        <v>0</v>
      </c>
      <c r="K1162">
        <v>0</v>
      </c>
      <c r="L1162">
        <v>15.8</v>
      </c>
      <c r="M1162" t="s">
        <v>3119</v>
      </c>
      <c r="N1162" t="s">
        <v>319</v>
      </c>
      <c r="O1162" t="s">
        <v>320</v>
      </c>
      <c r="P1162">
        <v>27703</v>
      </c>
      <c r="Q1162" t="s">
        <v>37</v>
      </c>
      <c r="R1162" t="s">
        <v>38</v>
      </c>
      <c r="S1162" t="s">
        <v>3120</v>
      </c>
      <c r="V1162" t="s">
        <v>3121</v>
      </c>
      <c r="Y1162" t="s">
        <v>44</v>
      </c>
    </row>
    <row r="1163" spans="1:25" x14ac:dyDescent="0.25">
      <c r="A1163" t="s">
        <v>49</v>
      </c>
      <c r="B1163" t="s">
        <v>3122</v>
      </c>
      <c r="C1163" t="s">
        <v>67</v>
      </c>
      <c r="D1163" t="s">
        <v>2436</v>
      </c>
      <c r="E1163" t="s">
        <v>2437</v>
      </c>
      <c r="F1163" t="s">
        <v>2436</v>
      </c>
      <c r="G1163" t="s">
        <v>2438</v>
      </c>
      <c r="H1163" t="s">
        <v>1349</v>
      </c>
      <c r="I1163">
        <v>1</v>
      </c>
      <c r="J1163">
        <v>0</v>
      </c>
      <c r="K1163">
        <v>0</v>
      </c>
      <c r="L1163">
        <v>15.2</v>
      </c>
      <c r="M1163" t="s">
        <v>197</v>
      </c>
      <c r="N1163" t="s">
        <v>197</v>
      </c>
      <c r="O1163" t="s">
        <v>198</v>
      </c>
      <c r="P1163" t="s">
        <v>1086</v>
      </c>
      <c r="Q1163" t="s">
        <v>37</v>
      </c>
      <c r="R1163" t="s">
        <v>38</v>
      </c>
      <c r="Y1163" t="s">
        <v>44</v>
      </c>
    </row>
    <row r="1164" spans="1:25" x14ac:dyDescent="0.25">
      <c r="A1164" t="s">
        <v>49</v>
      </c>
      <c r="B1164" t="s">
        <v>2280</v>
      </c>
      <c r="C1164" t="s">
        <v>67</v>
      </c>
      <c r="D1164" t="s">
        <v>2436</v>
      </c>
      <c r="E1164" t="s">
        <v>2437</v>
      </c>
      <c r="F1164" t="s">
        <v>2436</v>
      </c>
      <c r="G1164" t="s">
        <v>2438</v>
      </c>
      <c r="H1164" t="s">
        <v>1349</v>
      </c>
      <c r="I1164">
        <v>1</v>
      </c>
      <c r="J1164">
        <v>0</v>
      </c>
      <c r="K1164">
        <v>0</v>
      </c>
      <c r="L1164">
        <v>12.3</v>
      </c>
      <c r="M1164" t="s">
        <v>2281</v>
      </c>
      <c r="N1164" t="s">
        <v>128</v>
      </c>
      <c r="O1164" t="s">
        <v>129</v>
      </c>
      <c r="P1164" t="s">
        <v>2282</v>
      </c>
      <c r="Q1164" t="s">
        <v>37</v>
      </c>
      <c r="R1164" t="s">
        <v>38</v>
      </c>
      <c r="S1164" t="s">
        <v>2283</v>
      </c>
      <c r="V1164" t="s">
        <v>2284</v>
      </c>
      <c r="Y1164" t="s">
        <v>44</v>
      </c>
    </row>
    <row r="1165" spans="1:25" x14ac:dyDescent="0.25">
      <c r="A1165" t="s">
        <v>49</v>
      </c>
      <c r="B1165" t="s">
        <v>3123</v>
      </c>
      <c r="C1165" t="s">
        <v>67</v>
      </c>
      <c r="D1165" t="s">
        <v>2436</v>
      </c>
      <c r="E1165" t="s">
        <v>2437</v>
      </c>
      <c r="F1165" t="s">
        <v>2436</v>
      </c>
      <c r="G1165" t="s">
        <v>2438</v>
      </c>
      <c r="H1165" t="s">
        <v>1349</v>
      </c>
      <c r="I1165">
        <v>2</v>
      </c>
      <c r="J1165">
        <v>0</v>
      </c>
      <c r="K1165">
        <v>0</v>
      </c>
      <c r="L1165">
        <v>9.6999999999999993</v>
      </c>
      <c r="M1165" t="s">
        <v>2511</v>
      </c>
      <c r="N1165" t="s">
        <v>115</v>
      </c>
      <c r="O1165" t="s">
        <v>116</v>
      </c>
      <c r="P1165" t="s">
        <v>3124</v>
      </c>
      <c r="Q1165" t="s">
        <v>37</v>
      </c>
      <c r="R1165" t="s">
        <v>38</v>
      </c>
      <c r="S1165" t="s">
        <v>3125</v>
      </c>
      <c r="T1165" t="s">
        <v>3126</v>
      </c>
      <c r="Y1165" t="s">
        <v>44</v>
      </c>
    </row>
    <row r="1166" spans="1:25" x14ac:dyDescent="0.25">
      <c r="A1166" t="s">
        <v>49</v>
      </c>
      <c r="B1166" t="s">
        <v>3127</v>
      </c>
      <c r="C1166" t="s">
        <v>67</v>
      </c>
      <c r="D1166" t="s">
        <v>2436</v>
      </c>
      <c r="E1166" t="s">
        <v>2437</v>
      </c>
      <c r="F1166" t="s">
        <v>2436</v>
      </c>
      <c r="G1166" t="s">
        <v>2438</v>
      </c>
      <c r="H1166" t="s">
        <v>1349</v>
      </c>
      <c r="I1166">
        <v>1</v>
      </c>
      <c r="J1166">
        <v>0</v>
      </c>
      <c r="K1166">
        <v>0</v>
      </c>
      <c r="L1166">
        <v>18.3</v>
      </c>
      <c r="M1166" t="s">
        <v>3128</v>
      </c>
      <c r="N1166" t="s">
        <v>182</v>
      </c>
      <c r="O1166" t="s">
        <v>183</v>
      </c>
      <c r="P1166">
        <v>94925</v>
      </c>
      <c r="Q1166" t="s">
        <v>37</v>
      </c>
      <c r="R1166" t="s">
        <v>38</v>
      </c>
      <c r="V1166" t="s">
        <v>3129</v>
      </c>
      <c r="Y1166" t="s">
        <v>44</v>
      </c>
    </row>
    <row r="1167" spans="1:25" x14ac:dyDescent="0.25">
      <c r="A1167" t="s">
        <v>49</v>
      </c>
      <c r="B1167" t="s">
        <v>3130</v>
      </c>
      <c r="C1167" t="s">
        <v>67</v>
      </c>
      <c r="D1167" t="s">
        <v>2436</v>
      </c>
      <c r="E1167" t="s">
        <v>2437</v>
      </c>
      <c r="F1167" t="s">
        <v>2436</v>
      </c>
      <c r="G1167" t="s">
        <v>2438</v>
      </c>
      <c r="H1167" t="s">
        <v>1349</v>
      </c>
      <c r="I1167">
        <v>0</v>
      </c>
      <c r="J1167">
        <v>3</v>
      </c>
      <c r="K1167">
        <v>0</v>
      </c>
      <c r="L1167">
        <v>5.0999999999999996</v>
      </c>
      <c r="M1167" t="s">
        <v>3131</v>
      </c>
      <c r="N1167" t="s">
        <v>710</v>
      </c>
      <c r="O1167" t="s">
        <v>711</v>
      </c>
      <c r="P1167" t="s">
        <v>3132</v>
      </c>
      <c r="Q1167" t="s">
        <v>37</v>
      </c>
      <c r="R1167" t="s">
        <v>38</v>
      </c>
      <c r="V1167" t="s">
        <v>3133</v>
      </c>
      <c r="Y1167" t="s">
        <v>44</v>
      </c>
    </row>
    <row r="1168" spans="1:25" x14ac:dyDescent="0.25">
      <c r="A1168" t="s">
        <v>49</v>
      </c>
      <c r="B1168" t="s">
        <v>2297</v>
      </c>
      <c r="C1168" t="s">
        <v>67</v>
      </c>
      <c r="D1168" t="s">
        <v>2436</v>
      </c>
      <c r="E1168" t="s">
        <v>2437</v>
      </c>
      <c r="F1168" t="s">
        <v>2436</v>
      </c>
      <c r="G1168" t="s">
        <v>2438</v>
      </c>
      <c r="H1168" t="s">
        <v>1349</v>
      </c>
      <c r="I1168">
        <v>1</v>
      </c>
      <c r="J1168">
        <v>0</v>
      </c>
      <c r="K1168">
        <v>0</v>
      </c>
      <c r="L1168">
        <v>5.2</v>
      </c>
      <c r="M1168" t="s">
        <v>704</v>
      </c>
      <c r="N1168" t="s">
        <v>197</v>
      </c>
      <c r="O1168" t="s">
        <v>198</v>
      </c>
      <c r="P1168" t="s">
        <v>2298</v>
      </c>
      <c r="Q1168" t="s">
        <v>37</v>
      </c>
      <c r="R1168" t="s">
        <v>38</v>
      </c>
      <c r="Y1168" t="s">
        <v>44</v>
      </c>
    </row>
    <row r="1169" spans="1:25" x14ac:dyDescent="0.25">
      <c r="A1169" t="s">
        <v>49</v>
      </c>
      <c r="B1169" t="s">
        <v>3134</v>
      </c>
      <c r="C1169" t="s">
        <v>67</v>
      </c>
      <c r="D1169" t="s">
        <v>2436</v>
      </c>
      <c r="E1169" t="s">
        <v>2437</v>
      </c>
      <c r="F1169" t="s">
        <v>2436</v>
      </c>
      <c r="G1169" t="s">
        <v>2438</v>
      </c>
      <c r="H1169" t="s">
        <v>1349</v>
      </c>
      <c r="I1169">
        <v>1</v>
      </c>
      <c r="J1169">
        <v>0</v>
      </c>
      <c r="K1169">
        <v>0</v>
      </c>
      <c r="L1169">
        <v>14.6</v>
      </c>
      <c r="M1169" t="s">
        <v>197</v>
      </c>
      <c r="N1169" t="s">
        <v>197</v>
      </c>
      <c r="O1169" t="s">
        <v>198</v>
      </c>
      <c r="P1169" t="s">
        <v>3135</v>
      </c>
      <c r="Q1169" t="s">
        <v>37</v>
      </c>
      <c r="R1169" t="s">
        <v>38</v>
      </c>
      <c r="S1169" t="s">
        <v>3136</v>
      </c>
      <c r="V1169" t="s">
        <v>3137</v>
      </c>
      <c r="Y1169" t="s">
        <v>44</v>
      </c>
    </row>
    <row r="1170" spans="1:25" x14ac:dyDescent="0.25">
      <c r="A1170" t="s">
        <v>49</v>
      </c>
      <c r="B1170" t="s">
        <v>3138</v>
      </c>
      <c r="C1170" t="s">
        <v>67</v>
      </c>
      <c r="D1170" t="s">
        <v>2436</v>
      </c>
      <c r="E1170" t="s">
        <v>2437</v>
      </c>
      <c r="F1170" t="s">
        <v>2436</v>
      </c>
      <c r="G1170" t="s">
        <v>2438</v>
      </c>
      <c r="H1170" t="s">
        <v>1349</v>
      </c>
      <c r="I1170">
        <v>1</v>
      </c>
      <c r="J1170">
        <v>0</v>
      </c>
      <c r="K1170">
        <v>0</v>
      </c>
      <c r="L1170">
        <v>6.8</v>
      </c>
      <c r="M1170" t="s">
        <v>3139</v>
      </c>
      <c r="O1170" t="s">
        <v>3140</v>
      </c>
      <c r="P1170">
        <v>60018</v>
      </c>
      <c r="Q1170" t="s">
        <v>37</v>
      </c>
      <c r="R1170" t="s">
        <v>38</v>
      </c>
      <c r="V1170" t="s">
        <v>3141</v>
      </c>
      <c r="Y1170" t="s">
        <v>44</v>
      </c>
    </row>
    <row r="1171" spans="1:25" x14ac:dyDescent="0.25">
      <c r="A1171" t="s">
        <v>49</v>
      </c>
      <c r="B1171" t="s">
        <v>3142</v>
      </c>
      <c r="C1171" t="s">
        <v>67</v>
      </c>
      <c r="D1171" t="s">
        <v>2436</v>
      </c>
      <c r="E1171" t="s">
        <v>2437</v>
      </c>
      <c r="F1171" t="s">
        <v>2436</v>
      </c>
      <c r="G1171" t="s">
        <v>2438</v>
      </c>
      <c r="H1171" t="s">
        <v>1349</v>
      </c>
      <c r="I1171">
        <v>1</v>
      </c>
      <c r="J1171">
        <v>0</v>
      </c>
      <c r="K1171">
        <v>0</v>
      </c>
      <c r="L1171">
        <v>17.899999999999999</v>
      </c>
      <c r="M1171" t="s">
        <v>573</v>
      </c>
      <c r="O1171" t="s">
        <v>3143</v>
      </c>
      <c r="P1171" t="s">
        <v>3144</v>
      </c>
      <c r="Q1171" t="s">
        <v>37</v>
      </c>
      <c r="R1171" t="s">
        <v>38</v>
      </c>
      <c r="Y1171" t="s">
        <v>44</v>
      </c>
    </row>
    <row r="1172" spans="1:25" x14ac:dyDescent="0.25">
      <c r="A1172" t="s">
        <v>49</v>
      </c>
      <c r="B1172" t="s">
        <v>3145</v>
      </c>
      <c r="C1172" t="s">
        <v>67</v>
      </c>
      <c r="D1172" t="s">
        <v>2436</v>
      </c>
      <c r="E1172" t="s">
        <v>2437</v>
      </c>
      <c r="F1172" t="s">
        <v>2436</v>
      </c>
      <c r="G1172" t="s">
        <v>2438</v>
      </c>
      <c r="H1172" t="s">
        <v>1349</v>
      </c>
      <c r="I1172">
        <v>1</v>
      </c>
      <c r="J1172">
        <v>0</v>
      </c>
      <c r="K1172">
        <v>0</v>
      </c>
      <c r="L1172">
        <v>7.4</v>
      </c>
      <c r="M1172" t="s">
        <v>197</v>
      </c>
      <c r="O1172" t="s">
        <v>1371</v>
      </c>
      <c r="P1172">
        <v>10036</v>
      </c>
      <c r="Q1172" t="s">
        <v>37</v>
      </c>
      <c r="R1172" t="s">
        <v>38</v>
      </c>
      <c r="Y1172" t="s">
        <v>44</v>
      </c>
    </row>
    <row r="1173" spans="1:25" x14ac:dyDescent="0.25">
      <c r="A1173" t="s">
        <v>49</v>
      </c>
      <c r="B1173" t="s">
        <v>3146</v>
      </c>
      <c r="C1173" t="s">
        <v>67</v>
      </c>
      <c r="D1173" t="s">
        <v>2436</v>
      </c>
      <c r="E1173" t="s">
        <v>2437</v>
      </c>
      <c r="F1173" t="s">
        <v>2436</v>
      </c>
      <c r="G1173" t="s">
        <v>2438</v>
      </c>
      <c r="H1173" t="s">
        <v>1349</v>
      </c>
      <c r="I1173">
        <v>1</v>
      </c>
      <c r="J1173">
        <v>0</v>
      </c>
      <c r="K1173">
        <v>0</v>
      </c>
      <c r="L1173">
        <v>2.7</v>
      </c>
      <c r="M1173" t="s">
        <v>3147</v>
      </c>
      <c r="Q1173" t="s">
        <v>1794</v>
      </c>
      <c r="R1173" t="s">
        <v>238</v>
      </c>
      <c r="Y1173" t="s">
        <v>44</v>
      </c>
    </row>
    <row r="1174" spans="1:25" x14ac:dyDescent="0.25">
      <c r="A1174" t="s">
        <v>49</v>
      </c>
      <c r="B1174" t="s">
        <v>3148</v>
      </c>
      <c r="C1174" t="s">
        <v>67</v>
      </c>
      <c r="D1174" t="s">
        <v>2436</v>
      </c>
      <c r="E1174" t="s">
        <v>2437</v>
      </c>
      <c r="F1174" t="s">
        <v>2436</v>
      </c>
      <c r="G1174" t="s">
        <v>2438</v>
      </c>
      <c r="H1174" t="s">
        <v>1349</v>
      </c>
      <c r="I1174">
        <v>1</v>
      </c>
      <c r="J1174">
        <v>0</v>
      </c>
      <c r="K1174">
        <v>0</v>
      </c>
      <c r="L1174">
        <v>6.2</v>
      </c>
      <c r="M1174" t="s">
        <v>3149</v>
      </c>
      <c r="N1174" t="s">
        <v>35</v>
      </c>
      <c r="O1174" t="s">
        <v>36</v>
      </c>
      <c r="P1174">
        <v>33584</v>
      </c>
      <c r="Q1174" t="s">
        <v>37</v>
      </c>
      <c r="R1174" t="s">
        <v>38</v>
      </c>
      <c r="S1174" t="s">
        <v>3150</v>
      </c>
      <c r="Y1174" t="s">
        <v>44</v>
      </c>
    </row>
    <row r="1175" spans="1:25" x14ac:dyDescent="0.25">
      <c r="A1175" t="s">
        <v>49</v>
      </c>
      <c r="B1175" t="s">
        <v>3151</v>
      </c>
      <c r="C1175" t="s">
        <v>67</v>
      </c>
      <c r="D1175" t="s">
        <v>2436</v>
      </c>
      <c r="E1175" t="s">
        <v>2437</v>
      </c>
      <c r="F1175" t="s">
        <v>2436</v>
      </c>
      <c r="G1175" t="s">
        <v>2438</v>
      </c>
      <c r="H1175" t="s">
        <v>1349</v>
      </c>
      <c r="I1175">
        <v>1</v>
      </c>
      <c r="J1175">
        <v>0</v>
      </c>
      <c r="K1175">
        <v>0</v>
      </c>
      <c r="L1175">
        <v>12.2</v>
      </c>
      <c r="M1175" t="s">
        <v>2998</v>
      </c>
      <c r="N1175" t="s">
        <v>1682</v>
      </c>
      <c r="O1175" t="s">
        <v>1683</v>
      </c>
      <c r="P1175" t="s">
        <v>3152</v>
      </c>
      <c r="Q1175" t="s">
        <v>37</v>
      </c>
      <c r="R1175" t="s">
        <v>38</v>
      </c>
      <c r="Y1175" t="s">
        <v>44</v>
      </c>
    </row>
    <row r="1176" spans="1:25" x14ac:dyDescent="0.25">
      <c r="A1176" t="s">
        <v>49</v>
      </c>
      <c r="B1176" t="s">
        <v>2313</v>
      </c>
      <c r="C1176" t="s">
        <v>67</v>
      </c>
      <c r="D1176" t="s">
        <v>2436</v>
      </c>
      <c r="E1176" t="s">
        <v>2437</v>
      </c>
      <c r="F1176" t="s">
        <v>2436</v>
      </c>
      <c r="G1176" t="s">
        <v>2438</v>
      </c>
      <c r="H1176" t="s">
        <v>1349</v>
      </c>
      <c r="I1176">
        <v>1</v>
      </c>
      <c r="J1176">
        <v>0</v>
      </c>
      <c r="K1176">
        <v>0</v>
      </c>
      <c r="L1176">
        <v>2.2999999999999998</v>
      </c>
      <c r="M1176" t="s">
        <v>593</v>
      </c>
      <c r="N1176" t="s">
        <v>805</v>
      </c>
      <c r="O1176" t="s">
        <v>806</v>
      </c>
      <c r="P1176" t="s">
        <v>2314</v>
      </c>
      <c r="Q1176" t="s">
        <v>37</v>
      </c>
      <c r="R1176" t="s">
        <v>38</v>
      </c>
      <c r="Y1176" t="s">
        <v>44</v>
      </c>
    </row>
    <row r="1177" spans="1:25" x14ac:dyDescent="0.25">
      <c r="A1177" t="s">
        <v>26</v>
      </c>
      <c r="B1177" t="s">
        <v>3153</v>
      </c>
      <c r="C1177" t="s">
        <v>67</v>
      </c>
      <c r="D1177" t="s">
        <v>2436</v>
      </c>
      <c r="E1177" t="s">
        <v>2437</v>
      </c>
      <c r="F1177" t="s">
        <v>2436</v>
      </c>
      <c r="G1177" t="s">
        <v>2438</v>
      </c>
      <c r="H1177" t="s">
        <v>1349</v>
      </c>
      <c r="I1177">
        <v>1</v>
      </c>
      <c r="J1177">
        <v>0</v>
      </c>
      <c r="K1177">
        <v>0</v>
      </c>
      <c r="L1177">
        <v>18.3</v>
      </c>
      <c r="M1177" t="s">
        <v>3154</v>
      </c>
      <c r="P1177">
        <v>633102</v>
      </c>
      <c r="Q1177" t="s">
        <v>2204</v>
      </c>
      <c r="R1177" t="s">
        <v>358</v>
      </c>
      <c r="S1177" t="s">
        <v>3155</v>
      </c>
      <c r="T1177">
        <v>-5496</v>
      </c>
      <c r="V1177" t="s">
        <v>3156</v>
      </c>
      <c r="W1177">
        <v>1992</v>
      </c>
      <c r="X1177" t="s">
        <v>2565</v>
      </c>
      <c r="Y1177" t="s">
        <v>44</v>
      </c>
    </row>
    <row r="1178" spans="1:25" x14ac:dyDescent="0.25">
      <c r="A1178" t="s">
        <v>49</v>
      </c>
      <c r="B1178" t="s">
        <v>3157</v>
      </c>
      <c r="C1178" t="s">
        <v>67</v>
      </c>
      <c r="D1178" t="s">
        <v>2436</v>
      </c>
      <c r="E1178" t="s">
        <v>2437</v>
      </c>
      <c r="F1178" t="s">
        <v>2436</v>
      </c>
      <c r="G1178" t="s">
        <v>2438</v>
      </c>
      <c r="H1178" t="s">
        <v>1349</v>
      </c>
      <c r="I1178">
        <v>1</v>
      </c>
      <c r="J1178">
        <v>0</v>
      </c>
      <c r="K1178">
        <v>0</v>
      </c>
      <c r="L1178">
        <v>4.5999999999999996</v>
      </c>
      <c r="M1178" t="s">
        <v>304</v>
      </c>
      <c r="N1178" t="s">
        <v>128</v>
      </c>
      <c r="O1178" t="s">
        <v>129</v>
      </c>
      <c r="P1178">
        <v>78257</v>
      </c>
      <c r="Q1178" t="s">
        <v>37</v>
      </c>
      <c r="R1178" t="s">
        <v>38</v>
      </c>
      <c r="Y1178" t="s">
        <v>44</v>
      </c>
    </row>
    <row r="1179" spans="1:25" x14ac:dyDescent="0.25">
      <c r="A1179" t="s">
        <v>49</v>
      </c>
      <c r="B1179" t="s">
        <v>3158</v>
      </c>
      <c r="C1179" t="s">
        <v>67</v>
      </c>
      <c r="D1179" t="s">
        <v>2436</v>
      </c>
      <c r="E1179" t="s">
        <v>2437</v>
      </c>
      <c r="F1179" t="s">
        <v>2436</v>
      </c>
      <c r="G1179" t="s">
        <v>2438</v>
      </c>
      <c r="H1179" t="s">
        <v>1349</v>
      </c>
      <c r="I1179">
        <v>1</v>
      </c>
      <c r="J1179">
        <v>0</v>
      </c>
      <c r="K1179">
        <v>0</v>
      </c>
      <c r="L1179">
        <v>10.7</v>
      </c>
      <c r="M1179" t="s">
        <v>1415</v>
      </c>
      <c r="P1179">
        <v>238881</v>
      </c>
      <c r="Q1179" t="s">
        <v>1415</v>
      </c>
      <c r="R1179" t="s">
        <v>238</v>
      </c>
      <c r="Y1179" t="s">
        <v>44</v>
      </c>
    </row>
    <row r="1180" spans="1:25" x14ac:dyDescent="0.25">
      <c r="A1180" t="s">
        <v>49</v>
      </c>
      <c r="B1180" t="s">
        <v>3159</v>
      </c>
      <c r="C1180" t="s">
        <v>67</v>
      </c>
      <c r="D1180" t="s">
        <v>2436</v>
      </c>
      <c r="E1180" t="s">
        <v>2437</v>
      </c>
      <c r="F1180" t="s">
        <v>2436</v>
      </c>
      <c r="G1180" t="s">
        <v>2438</v>
      </c>
      <c r="H1180" t="s">
        <v>1349</v>
      </c>
      <c r="I1180">
        <v>1</v>
      </c>
      <c r="J1180">
        <v>0</v>
      </c>
      <c r="K1180">
        <v>0</v>
      </c>
      <c r="L1180">
        <v>17.2</v>
      </c>
      <c r="M1180" t="s">
        <v>3160</v>
      </c>
      <c r="N1180" t="s">
        <v>197</v>
      </c>
      <c r="O1180" t="s">
        <v>198</v>
      </c>
      <c r="P1180" t="s">
        <v>3161</v>
      </c>
      <c r="Q1180" t="s">
        <v>37</v>
      </c>
      <c r="R1180" t="s">
        <v>38</v>
      </c>
      <c r="Y1180" t="s">
        <v>44</v>
      </c>
    </row>
    <row r="1181" spans="1:25" x14ac:dyDescent="0.25">
      <c r="A1181" t="s">
        <v>49</v>
      </c>
      <c r="B1181" t="s">
        <v>3162</v>
      </c>
      <c r="C1181" t="s">
        <v>67</v>
      </c>
      <c r="D1181" t="s">
        <v>2436</v>
      </c>
      <c r="E1181" t="s">
        <v>2437</v>
      </c>
      <c r="F1181" t="s">
        <v>2436</v>
      </c>
      <c r="G1181" t="s">
        <v>2438</v>
      </c>
      <c r="H1181" t="s">
        <v>1349</v>
      </c>
      <c r="I1181">
        <v>1</v>
      </c>
      <c r="J1181">
        <v>0</v>
      </c>
      <c r="K1181">
        <v>0</v>
      </c>
      <c r="L1181">
        <v>7.2</v>
      </c>
      <c r="M1181" t="s">
        <v>2166</v>
      </c>
      <c r="N1181" t="s">
        <v>123</v>
      </c>
      <c r="O1181" t="s">
        <v>124</v>
      </c>
      <c r="P1181" t="s">
        <v>2167</v>
      </c>
      <c r="Q1181" t="s">
        <v>37</v>
      </c>
      <c r="R1181" t="s">
        <v>38</v>
      </c>
      <c r="Y1181" t="s">
        <v>44</v>
      </c>
    </row>
    <row r="1182" spans="1:25" x14ac:dyDescent="0.25">
      <c r="A1182" t="s">
        <v>49</v>
      </c>
      <c r="B1182" t="s">
        <v>3163</v>
      </c>
      <c r="C1182" t="s">
        <v>67</v>
      </c>
      <c r="D1182" t="s">
        <v>2436</v>
      </c>
      <c r="E1182" t="s">
        <v>2437</v>
      </c>
      <c r="F1182" t="s">
        <v>2436</v>
      </c>
      <c r="G1182" t="s">
        <v>2438</v>
      </c>
      <c r="H1182" t="s">
        <v>1349</v>
      </c>
      <c r="I1182">
        <v>1</v>
      </c>
      <c r="J1182">
        <v>0</v>
      </c>
      <c r="K1182">
        <v>0</v>
      </c>
      <c r="L1182">
        <v>17.5</v>
      </c>
      <c r="M1182" t="s">
        <v>472</v>
      </c>
      <c r="N1182" t="s">
        <v>123</v>
      </c>
      <c r="O1182" t="s">
        <v>124</v>
      </c>
      <c r="P1182" t="s">
        <v>3164</v>
      </c>
      <c r="Q1182" t="s">
        <v>37</v>
      </c>
      <c r="R1182" t="s">
        <v>38</v>
      </c>
      <c r="Y1182" t="s">
        <v>44</v>
      </c>
    </row>
    <row r="1183" spans="1:25" x14ac:dyDescent="0.25">
      <c r="A1183" t="s">
        <v>49</v>
      </c>
      <c r="B1183" t="s">
        <v>3165</v>
      </c>
      <c r="C1183" t="s">
        <v>67</v>
      </c>
      <c r="D1183" t="s">
        <v>2436</v>
      </c>
      <c r="E1183" t="s">
        <v>2437</v>
      </c>
      <c r="F1183" t="s">
        <v>2436</v>
      </c>
      <c r="G1183" t="s">
        <v>2438</v>
      </c>
      <c r="H1183" t="s">
        <v>1349</v>
      </c>
      <c r="I1183">
        <v>1</v>
      </c>
      <c r="J1183">
        <v>0</v>
      </c>
      <c r="K1183">
        <v>0</v>
      </c>
      <c r="L1183">
        <v>3</v>
      </c>
      <c r="M1183" t="s">
        <v>3166</v>
      </c>
      <c r="Q1183" t="s">
        <v>3167</v>
      </c>
      <c r="R1183" t="s">
        <v>38</v>
      </c>
      <c r="V1183" t="s">
        <v>3168</v>
      </c>
      <c r="Y1183" t="s">
        <v>44</v>
      </c>
    </row>
    <row r="1184" spans="1:25" x14ac:dyDescent="0.25">
      <c r="A1184" t="s">
        <v>49</v>
      </c>
      <c r="B1184" t="s">
        <v>3169</v>
      </c>
      <c r="C1184" t="s">
        <v>67</v>
      </c>
      <c r="D1184" t="s">
        <v>2436</v>
      </c>
      <c r="E1184" t="s">
        <v>2437</v>
      </c>
      <c r="F1184" t="s">
        <v>2436</v>
      </c>
      <c r="G1184" t="s">
        <v>2438</v>
      </c>
      <c r="H1184" t="s">
        <v>1349</v>
      </c>
      <c r="I1184">
        <v>1</v>
      </c>
      <c r="J1184">
        <v>0</v>
      </c>
      <c r="K1184">
        <v>0</v>
      </c>
      <c r="L1184">
        <v>7.2</v>
      </c>
      <c r="M1184" t="s">
        <v>3170</v>
      </c>
      <c r="P1184" t="s">
        <v>3171</v>
      </c>
      <c r="Q1184" t="s">
        <v>816</v>
      </c>
      <c r="R1184" t="s">
        <v>238</v>
      </c>
      <c r="Y1184" t="s">
        <v>44</v>
      </c>
    </row>
    <row r="1185" spans="1:25" x14ac:dyDescent="0.25">
      <c r="A1185" t="s">
        <v>49</v>
      </c>
      <c r="B1185" t="s">
        <v>2322</v>
      </c>
      <c r="C1185" t="s">
        <v>67</v>
      </c>
      <c r="D1185" t="s">
        <v>2436</v>
      </c>
      <c r="E1185" t="s">
        <v>2437</v>
      </c>
      <c r="F1185" t="s">
        <v>2436</v>
      </c>
      <c r="G1185" t="s">
        <v>2438</v>
      </c>
      <c r="H1185" t="s">
        <v>1349</v>
      </c>
      <c r="I1185">
        <v>1</v>
      </c>
      <c r="J1185">
        <v>0</v>
      </c>
      <c r="K1185">
        <v>0</v>
      </c>
      <c r="L1185">
        <v>15.7</v>
      </c>
      <c r="M1185" t="s">
        <v>2323</v>
      </c>
      <c r="P1185">
        <v>69190</v>
      </c>
      <c r="Q1185" t="s">
        <v>1836</v>
      </c>
      <c r="R1185" t="s">
        <v>358</v>
      </c>
      <c r="Y1185" t="s">
        <v>44</v>
      </c>
    </row>
    <row r="1186" spans="1:25" x14ac:dyDescent="0.25">
      <c r="A1186" t="s">
        <v>49</v>
      </c>
      <c r="B1186" t="s">
        <v>3172</v>
      </c>
      <c r="C1186" t="s">
        <v>67</v>
      </c>
      <c r="D1186" t="s">
        <v>2436</v>
      </c>
      <c r="E1186" t="s">
        <v>2437</v>
      </c>
      <c r="F1186" t="s">
        <v>2436</v>
      </c>
      <c r="G1186" t="s">
        <v>2438</v>
      </c>
      <c r="H1186" t="s">
        <v>1349</v>
      </c>
      <c r="I1186">
        <v>1</v>
      </c>
      <c r="J1186">
        <v>0</v>
      </c>
      <c r="K1186">
        <v>0</v>
      </c>
      <c r="L1186">
        <v>18.399999999999999</v>
      </c>
      <c r="M1186" t="s">
        <v>3173</v>
      </c>
      <c r="N1186" t="s">
        <v>1682</v>
      </c>
      <c r="O1186" t="s">
        <v>1683</v>
      </c>
      <c r="P1186">
        <v>97006</v>
      </c>
      <c r="Q1186" t="s">
        <v>37</v>
      </c>
      <c r="R1186" t="s">
        <v>38</v>
      </c>
      <c r="Y1186" t="s">
        <v>44</v>
      </c>
    </row>
    <row r="1187" spans="1:25" x14ac:dyDescent="0.25">
      <c r="A1187" t="s">
        <v>49</v>
      </c>
      <c r="B1187" t="s">
        <v>3174</v>
      </c>
      <c r="C1187" t="s">
        <v>67</v>
      </c>
      <c r="D1187" t="s">
        <v>2436</v>
      </c>
      <c r="E1187" t="s">
        <v>2437</v>
      </c>
      <c r="F1187" t="s">
        <v>2436</v>
      </c>
      <c r="G1187" t="s">
        <v>2438</v>
      </c>
      <c r="H1187" t="s">
        <v>1349</v>
      </c>
      <c r="I1187">
        <v>1</v>
      </c>
      <c r="J1187">
        <v>0</v>
      </c>
      <c r="K1187">
        <v>0</v>
      </c>
      <c r="L1187">
        <v>17.7</v>
      </c>
      <c r="M1187" t="s">
        <v>3175</v>
      </c>
      <c r="N1187" t="s">
        <v>182</v>
      </c>
      <c r="O1187" t="s">
        <v>183</v>
      </c>
      <c r="P1187">
        <v>19971</v>
      </c>
      <c r="Q1187" t="s">
        <v>37</v>
      </c>
      <c r="R1187" t="s">
        <v>38</v>
      </c>
      <c r="V1187" t="s">
        <v>3176</v>
      </c>
      <c r="Y1187" t="s">
        <v>44</v>
      </c>
    </row>
    <row r="1188" spans="1:25" x14ac:dyDescent="0.25">
      <c r="A1188" t="s">
        <v>49</v>
      </c>
      <c r="B1188" t="s">
        <v>3177</v>
      </c>
      <c r="C1188" t="s">
        <v>67</v>
      </c>
      <c r="D1188" t="s">
        <v>2436</v>
      </c>
      <c r="E1188" t="s">
        <v>2437</v>
      </c>
      <c r="F1188" t="s">
        <v>2436</v>
      </c>
      <c r="G1188" t="s">
        <v>2438</v>
      </c>
      <c r="H1188" t="s">
        <v>1349</v>
      </c>
      <c r="I1188">
        <v>1</v>
      </c>
      <c r="J1188">
        <v>0</v>
      </c>
      <c r="K1188">
        <v>0</v>
      </c>
      <c r="L1188">
        <v>14.1</v>
      </c>
      <c r="M1188" t="s">
        <v>193</v>
      </c>
      <c r="Q1188" t="s">
        <v>37</v>
      </c>
      <c r="R1188" t="s">
        <v>38</v>
      </c>
      <c r="Y1188" t="s">
        <v>44</v>
      </c>
    </row>
    <row r="1189" spans="1:25" x14ac:dyDescent="0.25">
      <c r="A1189" t="s">
        <v>49</v>
      </c>
      <c r="B1189" t="s">
        <v>3178</v>
      </c>
      <c r="C1189" t="s">
        <v>67</v>
      </c>
      <c r="D1189" t="s">
        <v>2436</v>
      </c>
      <c r="E1189" t="s">
        <v>2437</v>
      </c>
      <c r="F1189" t="s">
        <v>2436</v>
      </c>
      <c r="G1189" t="s">
        <v>2438</v>
      </c>
      <c r="H1189" t="s">
        <v>1349</v>
      </c>
      <c r="I1189">
        <v>1</v>
      </c>
      <c r="J1189">
        <v>0</v>
      </c>
      <c r="K1189">
        <v>0</v>
      </c>
      <c r="L1189">
        <v>1.3</v>
      </c>
      <c r="M1189" t="s">
        <v>3179</v>
      </c>
      <c r="N1189" t="s">
        <v>80</v>
      </c>
      <c r="O1189" t="s">
        <v>413</v>
      </c>
      <c r="P1189" t="s">
        <v>3180</v>
      </c>
      <c r="Q1189" t="s">
        <v>37</v>
      </c>
      <c r="R1189" t="s">
        <v>38</v>
      </c>
      <c r="S1189" t="s">
        <v>3181</v>
      </c>
      <c r="V1189" t="s">
        <v>3182</v>
      </c>
      <c r="Y1189" t="s">
        <v>44</v>
      </c>
    </row>
    <row r="1190" spans="1:25" x14ac:dyDescent="0.25">
      <c r="A1190" t="s">
        <v>49</v>
      </c>
      <c r="B1190" t="s">
        <v>3183</v>
      </c>
      <c r="C1190" t="s">
        <v>67</v>
      </c>
      <c r="D1190" t="s">
        <v>2436</v>
      </c>
      <c r="E1190" t="s">
        <v>2437</v>
      </c>
      <c r="F1190" t="s">
        <v>2436</v>
      </c>
      <c r="G1190" t="s">
        <v>2438</v>
      </c>
      <c r="H1190" t="s">
        <v>1349</v>
      </c>
      <c r="I1190">
        <v>1</v>
      </c>
      <c r="J1190">
        <v>0</v>
      </c>
      <c r="K1190">
        <v>0</v>
      </c>
      <c r="L1190">
        <v>4.7</v>
      </c>
      <c r="M1190" t="s">
        <v>2431</v>
      </c>
      <c r="Q1190" t="s">
        <v>1794</v>
      </c>
      <c r="R1190" t="s">
        <v>238</v>
      </c>
      <c r="V1190" t="s">
        <v>3184</v>
      </c>
      <c r="Y1190" t="s">
        <v>44</v>
      </c>
    </row>
    <row r="1191" spans="1:25" x14ac:dyDescent="0.25">
      <c r="A1191" t="s">
        <v>49</v>
      </c>
      <c r="B1191" t="s">
        <v>1166</v>
      </c>
      <c r="C1191" t="s">
        <v>67</v>
      </c>
      <c r="D1191" t="s">
        <v>2436</v>
      </c>
      <c r="E1191" t="s">
        <v>2437</v>
      </c>
      <c r="F1191" t="s">
        <v>2436</v>
      </c>
      <c r="G1191" t="s">
        <v>2438</v>
      </c>
      <c r="H1191" t="s">
        <v>1349</v>
      </c>
      <c r="I1191">
        <v>1</v>
      </c>
      <c r="J1191">
        <v>0</v>
      </c>
      <c r="K1191">
        <v>0</v>
      </c>
      <c r="L1191">
        <v>8.1</v>
      </c>
      <c r="M1191" t="s">
        <v>789</v>
      </c>
      <c r="N1191" t="s">
        <v>35</v>
      </c>
      <c r="O1191" t="s">
        <v>36</v>
      </c>
      <c r="P1191" t="s">
        <v>1167</v>
      </c>
      <c r="Q1191" t="s">
        <v>37</v>
      </c>
      <c r="R1191" t="s">
        <v>38</v>
      </c>
      <c r="Y1191" t="s">
        <v>44</v>
      </c>
    </row>
    <row r="1192" spans="1:25" x14ac:dyDescent="0.25">
      <c r="A1192" t="s">
        <v>26</v>
      </c>
      <c r="B1192" t="s">
        <v>3185</v>
      </c>
      <c r="C1192" t="s">
        <v>67</v>
      </c>
      <c r="D1192" t="s">
        <v>2436</v>
      </c>
      <c r="E1192" t="s">
        <v>2437</v>
      </c>
      <c r="F1192" t="s">
        <v>2436</v>
      </c>
      <c r="G1192" t="s">
        <v>2438</v>
      </c>
      <c r="H1192" t="s">
        <v>1349</v>
      </c>
      <c r="I1192">
        <v>1</v>
      </c>
      <c r="J1192">
        <v>0</v>
      </c>
      <c r="K1192">
        <v>0</v>
      </c>
      <c r="L1192">
        <v>14.9</v>
      </c>
      <c r="M1192" t="s">
        <v>3186</v>
      </c>
      <c r="P1192">
        <v>50209</v>
      </c>
      <c r="Q1192" t="s">
        <v>194</v>
      </c>
      <c r="R1192" t="s">
        <v>38</v>
      </c>
      <c r="S1192" t="s">
        <v>3187</v>
      </c>
      <c r="T1192">
        <v>-1419</v>
      </c>
      <c r="U1192" t="s">
        <v>3188</v>
      </c>
      <c r="V1192" t="s">
        <v>3189</v>
      </c>
      <c r="W1192">
        <v>1998</v>
      </c>
      <c r="X1192" t="s">
        <v>1187</v>
      </c>
      <c r="Y1192" t="s">
        <v>44</v>
      </c>
    </row>
    <row r="1193" spans="1:25" x14ac:dyDescent="0.25">
      <c r="A1193" t="s">
        <v>26</v>
      </c>
      <c r="B1193" t="s">
        <v>3190</v>
      </c>
      <c r="C1193" t="s">
        <v>67</v>
      </c>
      <c r="D1193" t="s">
        <v>2436</v>
      </c>
      <c r="E1193" t="s">
        <v>2437</v>
      </c>
      <c r="F1193" t="s">
        <v>2436</v>
      </c>
      <c r="G1193" t="s">
        <v>2438</v>
      </c>
      <c r="H1193" t="s">
        <v>1349</v>
      </c>
      <c r="I1193">
        <v>2</v>
      </c>
      <c r="J1193">
        <v>0</v>
      </c>
      <c r="K1193">
        <v>0</v>
      </c>
      <c r="L1193">
        <v>11.6</v>
      </c>
      <c r="M1193" t="s">
        <v>2431</v>
      </c>
      <c r="Q1193" t="s">
        <v>1794</v>
      </c>
      <c r="R1193" t="s">
        <v>238</v>
      </c>
      <c r="S1193">
        <v>-22354992</v>
      </c>
      <c r="T1193">
        <v>-22354990</v>
      </c>
      <c r="U1193" t="s">
        <v>3191</v>
      </c>
      <c r="V1193" t="s">
        <v>3192</v>
      </c>
      <c r="X1193" t="s">
        <v>443</v>
      </c>
      <c r="Y1193" t="s">
        <v>44</v>
      </c>
    </row>
    <row r="1194" spans="1:25" x14ac:dyDescent="0.25">
      <c r="A1194" t="s">
        <v>49</v>
      </c>
      <c r="B1194" t="s">
        <v>3193</v>
      </c>
      <c r="C1194" t="s">
        <v>67</v>
      </c>
      <c r="D1194" t="s">
        <v>2436</v>
      </c>
      <c r="E1194" t="s">
        <v>2437</v>
      </c>
      <c r="F1194" t="s">
        <v>2436</v>
      </c>
      <c r="G1194" t="s">
        <v>2438</v>
      </c>
      <c r="H1194" t="s">
        <v>1349</v>
      </c>
      <c r="I1194">
        <v>1</v>
      </c>
      <c r="J1194">
        <v>0</v>
      </c>
      <c r="K1194">
        <v>0</v>
      </c>
      <c r="L1194">
        <v>7.5</v>
      </c>
      <c r="M1194" t="s">
        <v>193</v>
      </c>
      <c r="Q1194" t="s">
        <v>1794</v>
      </c>
      <c r="R1194" t="s">
        <v>238</v>
      </c>
      <c r="Y1194" t="s">
        <v>44</v>
      </c>
    </row>
    <row r="1195" spans="1:25" x14ac:dyDescent="0.25">
      <c r="A1195" t="s">
        <v>49</v>
      </c>
      <c r="B1195" t="s">
        <v>3194</v>
      </c>
      <c r="C1195" t="s">
        <v>67</v>
      </c>
      <c r="D1195" t="s">
        <v>2436</v>
      </c>
      <c r="E1195" t="s">
        <v>2437</v>
      </c>
      <c r="F1195" t="s">
        <v>2436</v>
      </c>
      <c r="G1195" t="s">
        <v>2438</v>
      </c>
      <c r="H1195" t="s">
        <v>1349</v>
      </c>
      <c r="I1195">
        <v>1</v>
      </c>
      <c r="J1195">
        <v>0</v>
      </c>
      <c r="K1195">
        <v>0</v>
      </c>
      <c r="L1195">
        <v>10.3</v>
      </c>
      <c r="M1195" t="s">
        <v>2295</v>
      </c>
      <c r="N1195" t="s">
        <v>123</v>
      </c>
      <c r="O1195" t="s">
        <v>124</v>
      </c>
      <c r="P1195">
        <v>94025</v>
      </c>
      <c r="Q1195" t="s">
        <v>37</v>
      </c>
      <c r="R1195" t="s">
        <v>38</v>
      </c>
      <c r="S1195" t="s">
        <v>3195</v>
      </c>
      <c r="T1195" t="s">
        <v>3196</v>
      </c>
      <c r="U1195" t="s">
        <v>3197</v>
      </c>
      <c r="V1195" t="s">
        <v>3198</v>
      </c>
      <c r="Y1195" t="s">
        <v>44</v>
      </c>
    </row>
    <row r="1196" spans="1:25" x14ac:dyDescent="0.25">
      <c r="A1196" t="s">
        <v>49</v>
      </c>
      <c r="B1196" t="s">
        <v>3199</v>
      </c>
      <c r="C1196" t="s">
        <v>67</v>
      </c>
      <c r="D1196" t="s">
        <v>2436</v>
      </c>
      <c r="E1196" t="s">
        <v>2437</v>
      </c>
      <c r="F1196" t="s">
        <v>2436</v>
      </c>
      <c r="G1196" t="s">
        <v>2438</v>
      </c>
      <c r="H1196" t="s">
        <v>1349</v>
      </c>
      <c r="I1196">
        <v>1</v>
      </c>
      <c r="J1196">
        <v>0</v>
      </c>
      <c r="K1196">
        <v>0</v>
      </c>
      <c r="L1196">
        <v>6.3</v>
      </c>
      <c r="M1196" t="s">
        <v>766</v>
      </c>
      <c r="N1196" t="s">
        <v>767</v>
      </c>
      <c r="O1196" t="s">
        <v>768</v>
      </c>
      <c r="P1196" t="s">
        <v>3200</v>
      </c>
      <c r="Q1196" t="s">
        <v>37</v>
      </c>
      <c r="R1196" t="s">
        <v>38</v>
      </c>
      <c r="S1196" t="s">
        <v>3201</v>
      </c>
      <c r="V1196" t="s">
        <v>3202</v>
      </c>
      <c r="Y1196" t="s">
        <v>44</v>
      </c>
    </row>
    <row r="1197" spans="1:25" x14ac:dyDescent="0.25">
      <c r="A1197" t="s">
        <v>26</v>
      </c>
      <c r="B1197" t="s">
        <v>3203</v>
      </c>
      <c r="C1197" t="s">
        <v>67</v>
      </c>
      <c r="D1197" t="s">
        <v>2436</v>
      </c>
      <c r="E1197" t="s">
        <v>2437</v>
      </c>
      <c r="F1197" t="s">
        <v>2436</v>
      </c>
      <c r="G1197" t="s">
        <v>2438</v>
      </c>
      <c r="H1197" t="s">
        <v>1349</v>
      </c>
      <c r="I1197">
        <v>3</v>
      </c>
      <c r="J1197">
        <v>0</v>
      </c>
      <c r="K1197">
        <v>0</v>
      </c>
      <c r="L1197">
        <v>11</v>
      </c>
      <c r="M1197" t="s">
        <v>3204</v>
      </c>
      <c r="P1197">
        <v>20138</v>
      </c>
      <c r="Q1197" t="s">
        <v>1731</v>
      </c>
      <c r="R1197" t="s">
        <v>358</v>
      </c>
      <c r="S1197" t="s">
        <v>3205</v>
      </c>
      <c r="T1197">
        <v>-16943</v>
      </c>
      <c r="V1197" t="s">
        <v>3206</v>
      </c>
      <c r="X1197" t="s">
        <v>443</v>
      </c>
      <c r="Y1197" t="s">
        <v>44</v>
      </c>
    </row>
    <row r="1198" spans="1:25" x14ac:dyDescent="0.25">
      <c r="A1198" t="s">
        <v>26</v>
      </c>
      <c r="B1198" t="s">
        <v>1178</v>
      </c>
      <c r="C1198" t="s">
        <v>67</v>
      </c>
      <c r="D1198" t="s">
        <v>2436</v>
      </c>
      <c r="E1198" t="s">
        <v>2437</v>
      </c>
      <c r="F1198" t="s">
        <v>2436</v>
      </c>
      <c r="G1198" t="s">
        <v>2438</v>
      </c>
      <c r="H1198" t="s">
        <v>1349</v>
      </c>
      <c r="I1198">
        <v>1</v>
      </c>
      <c r="J1198">
        <v>0</v>
      </c>
      <c r="K1198">
        <v>0</v>
      </c>
      <c r="L1198">
        <v>11.4</v>
      </c>
      <c r="M1198" t="s">
        <v>1179</v>
      </c>
      <c r="N1198" t="s">
        <v>1180</v>
      </c>
      <c r="O1198" t="s">
        <v>1181</v>
      </c>
      <c r="P1198" t="s">
        <v>1182</v>
      </c>
      <c r="Q1198" t="s">
        <v>432</v>
      </c>
      <c r="R1198" t="s">
        <v>38</v>
      </c>
      <c r="S1198" t="s">
        <v>1183</v>
      </c>
      <c r="T1198" t="s">
        <v>1184</v>
      </c>
      <c r="U1198" t="s">
        <v>1185</v>
      </c>
      <c r="V1198" t="s">
        <v>1186</v>
      </c>
      <c r="W1198">
        <v>1986</v>
      </c>
      <c r="X1198" t="s">
        <v>1187</v>
      </c>
      <c r="Y1198" t="s">
        <v>541</v>
      </c>
    </row>
    <row r="1199" spans="1:25" x14ac:dyDescent="0.25">
      <c r="A1199" t="s">
        <v>49</v>
      </c>
      <c r="B1199" t="s">
        <v>3207</v>
      </c>
      <c r="C1199" t="s">
        <v>67</v>
      </c>
      <c r="D1199" t="s">
        <v>2436</v>
      </c>
      <c r="E1199" t="s">
        <v>2437</v>
      </c>
      <c r="F1199" t="s">
        <v>2436</v>
      </c>
      <c r="G1199" t="s">
        <v>2438</v>
      </c>
      <c r="H1199" t="s">
        <v>1349</v>
      </c>
      <c r="I1199">
        <v>1</v>
      </c>
      <c r="J1199">
        <v>0</v>
      </c>
      <c r="K1199">
        <v>0</v>
      </c>
      <c r="L1199">
        <v>12.9</v>
      </c>
      <c r="M1199" t="s">
        <v>2188</v>
      </c>
      <c r="Q1199" t="s">
        <v>1884</v>
      </c>
      <c r="R1199" t="s">
        <v>238</v>
      </c>
      <c r="Y1199" t="s">
        <v>44</v>
      </c>
    </row>
    <row r="1200" spans="1:25" x14ac:dyDescent="0.25">
      <c r="A1200" t="s">
        <v>49</v>
      </c>
      <c r="B1200" t="s">
        <v>3208</v>
      </c>
      <c r="C1200" t="s">
        <v>67</v>
      </c>
      <c r="D1200" t="s">
        <v>2436</v>
      </c>
      <c r="E1200" t="s">
        <v>2437</v>
      </c>
      <c r="F1200" t="s">
        <v>2436</v>
      </c>
      <c r="G1200" t="s">
        <v>2438</v>
      </c>
      <c r="H1200" t="s">
        <v>1349</v>
      </c>
      <c r="I1200">
        <v>1</v>
      </c>
      <c r="J1200">
        <v>0</v>
      </c>
      <c r="K1200">
        <v>0</v>
      </c>
      <c r="L1200">
        <v>12.4</v>
      </c>
      <c r="Y1200" t="s">
        <v>44</v>
      </c>
    </row>
    <row r="1201" spans="1:25" x14ac:dyDescent="0.25">
      <c r="A1201" t="s">
        <v>49</v>
      </c>
      <c r="B1201" t="s">
        <v>3209</v>
      </c>
      <c r="C1201" t="s">
        <v>67</v>
      </c>
      <c r="D1201" t="s">
        <v>2436</v>
      </c>
      <c r="E1201" t="s">
        <v>2437</v>
      </c>
      <c r="F1201" t="s">
        <v>2436</v>
      </c>
      <c r="G1201" t="s">
        <v>2438</v>
      </c>
      <c r="H1201" t="s">
        <v>1349</v>
      </c>
      <c r="I1201">
        <v>1</v>
      </c>
      <c r="J1201">
        <v>0</v>
      </c>
      <c r="K1201">
        <v>0</v>
      </c>
      <c r="L1201">
        <v>13.7</v>
      </c>
      <c r="M1201" t="s">
        <v>264</v>
      </c>
      <c r="N1201" t="s">
        <v>123</v>
      </c>
      <c r="O1201" t="s">
        <v>124</v>
      </c>
      <c r="P1201">
        <v>90212</v>
      </c>
      <c r="Q1201" t="s">
        <v>37</v>
      </c>
      <c r="R1201" t="s">
        <v>38</v>
      </c>
      <c r="Y1201" t="s">
        <v>44</v>
      </c>
    </row>
    <row r="1202" spans="1:25" x14ac:dyDescent="0.25">
      <c r="A1202" t="s">
        <v>49</v>
      </c>
      <c r="B1202" t="s">
        <v>3210</v>
      </c>
      <c r="C1202" t="s">
        <v>67</v>
      </c>
      <c r="D1202" t="s">
        <v>2436</v>
      </c>
      <c r="E1202" t="s">
        <v>2437</v>
      </c>
      <c r="F1202" t="s">
        <v>2436</v>
      </c>
      <c r="G1202" t="s">
        <v>2438</v>
      </c>
      <c r="H1202" t="s">
        <v>1349</v>
      </c>
      <c r="I1202">
        <v>1</v>
      </c>
      <c r="J1202">
        <v>0</v>
      </c>
      <c r="K1202">
        <v>0</v>
      </c>
      <c r="L1202">
        <v>13.1</v>
      </c>
      <c r="M1202" t="s">
        <v>3211</v>
      </c>
      <c r="N1202" t="s">
        <v>489</v>
      </c>
      <c r="O1202" t="s">
        <v>490</v>
      </c>
      <c r="P1202" t="s">
        <v>3212</v>
      </c>
      <c r="Q1202" t="s">
        <v>37</v>
      </c>
      <c r="R1202" t="s">
        <v>38</v>
      </c>
      <c r="Y1202" t="s">
        <v>44</v>
      </c>
    </row>
    <row r="1203" spans="1:25" x14ac:dyDescent="0.25">
      <c r="A1203" t="s">
        <v>49</v>
      </c>
      <c r="B1203" t="s">
        <v>3213</v>
      </c>
      <c r="C1203" t="s">
        <v>67</v>
      </c>
      <c r="D1203" t="s">
        <v>2436</v>
      </c>
      <c r="E1203" t="s">
        <v>2437</v>
      </c>
      <c r="F1203" t="s">
        <v>2436</v>
      </c>
      <c r="G1203" t="s">
        <v>2438</v>
      </c>
      <c r="H1203" t="s">
        <v>1349</v>
      </c>
      <c r="I1203">
        <v>1</v>
      </c>
      <c r="J1203">
        <v>0</v>
      </c>
      <c r="K1203">
        <v>0</v>
      </c>
      <c r="L1203">
        <v>14</v>
      </c>
      <c r="M1203" t="s">
        <v>3214</v>
      </c>
      <c r="N1203" t="s">
        <v>123</v>
      </c>
      <c r="O1203" t="s">
        <v>124</v>
      </c>
      <c r="P1203" t="s">
        <v>3215</v>
      </c>
      <c r="Q1203" t="s">
        <v>37</v>
      </c>
      <c r="R1203" t="s">
        <v>38</v>
      </c>
      <c r="S1203" t="s">
        <v>3216</v>
      </c>
      <c r="V1203" t="s">
        <v>3217</v>
      </c>
      <c r="Y1203" t="s">
        <v>44</v>
      </c>
    </row>
    <row r="1204" spans="1:25" x14ac:dyDescent="0.25">
      <c r="A1204" t="s">
        <v>49</v>
      </c>
      <c r="B1204" t="s">
        <v>3218</v>
      </c>
      <c r="C1204" t="s">
        <v>67</v>
      </c>
      <c r="D1204" t="s">
        <v>2436</v>
      </c>
      <c r="E1204" t="s">
        <v>2437</v>
      </c>
      <c r="F1204" t="s">
        <v>2436</v>
      </c>
      <c r="G1204" t="s">
        <v>2438</v>
      </c>
      <c r="H1204" t="s">
        <v>1349</v>
      </c>
      <c r="I1204">
        <v>1</v>
      </c>
      <c r="J1204">
        <v>0</v>
      </c>
      <c r="K1204">
        <v>0</v>
      </c>
      <c r="L1204">
        <v>6.7</v>
      </c>
      <c r="M1204" t="s">
        <v>529</v>
      </c>
      <c r="N1204" t="s">
        <v>530</v>
      </c>
      <c r="O1204" t="s">
        <v>531</v>
      </c>
      <c r="P1204" t="s">
        <v>532</v>
      </c>
      <c r="Q1204" t="s">
        <v>37</v>
      </c>
      <c r="R1204" t="s">
        <v>38</v>
      </c>
      <c r="V1204" t="s">
        <v>533</v>
      </c>
      <c r="Y1204" t="s">
        <v>44</v>
      </c>
    </row>
    <row r="1205" spans="1:25" x14ac:dyDescent="0.25">
      <c r="A1205" t="s">
        <v>49</v>
      </c>
      <c r="B1205" t="s">
        <v>3219</v>
      </c>
      <c r="C1205" t="s">
        <v>67</v>
      </c>
      <c r="D1205" t="s">
        <v>2436</v>
      </c>
      <c r="E1205" t="s">
        <v>2437</v>
      </c>
      <c r="F1205" t="s">
        <v>2436</v>
      </c>
      <c r="G1205" t="s">
        <v>2438</v>
      </c>
      <c r="H1205" t="s">
        <v>1349</v>
      </c>
      <c r="I1205">
        <v>1</v>
      </c>
      <c r="J1205">
        <v>0</v>
      </c>
      <c r="K1205">
        <v>0</v>
      </c>
      <c r="L1205">
        <v>1.6</v>
      </c>
      <c r="M1205" t="s">
        <v>450</v>
      </c>
      <c r="Q1205" t="s">
        <v>451</v>
      </c>
      <c r="R1205" t="s">
        <v>383</v>
      </c>
      <c r="Y1205" t="s">
        <v>44</v>
      </c>
    </row>
    <row r="1206" spans="1:25" x14ac:dyDescent="0.25">
      <c r="A1206" t="s">
        <v>49</v>
      </c>
      <c r="B1206" t="s">
        <v>3220</v>
      </c>
      <c r="C1206" t="s">
        <v>67</v>
      </c>
      <c r="D1206" t="s">
        <v>2436</v>
      </c>
      <c r="E1206" t="s">
        <v>2437</v>
      </c>
      <c r="F1206" t="s">
        <v>2436</v>
      </c>
      <c r="G1206" t="s">
        <v>2438</v>
      </c>
      <c r="H1206" t="s">
        <v>1349</v>
      </c>
      <c r="I1206">
        <v>1</v>
      </c>
      <c r="J1206">
        <v>0</v>
      </c>
      <c r="K1206">
        <v>0</v>
      </c>
      <c r="L1206">
        <v>13.3</v>
      </c>
      <c r="M1206" t="s">
        <v>2288</v>
      </c>
      <c r="N1206" t="s">
        <v>2180</v>
      </c>
      <c r="O1206" t="s">
        <v>2181</v>
      </c>
      <c r="P1206" t="s">
        <v>3221</v>
      </c>
      <c r="Q1206" t="s">
        <v>37</v>
      </c>
      <c r="R1206" t="s">
        <v>38</v>
      </c>
      <c r="V1206" t="s">
        <v>3222</v>
      </c>
      <c r="Y1206" t="s">
        <v>44</v>
      </c>
    </row>
    <row r="1207" spans="1:25" x14ac:dyDescent="0.25">
      <c r="A1207" t="s">
        <v>49</v>
      </c>
      <c r="B1207" t="s">
        <v>3223</v>
      </c>
      <c r="C1207" t="s">
        <v>67</v>
      </c>
      <c r="D1207" t="s">
        <v>2436</v>
      </c>
      <c r="E1207" t="s">
        <v>2437</v>
      </c>
      <c r="F1207" t="s">
        <v>2436</v>
      </c>
      <c r="G1207" t="s">
        <v>2438</v>
      </c>
      <c r="H1207" t="s">
        <v>1349</v>
      </c>
      <c r="I1207">
        <v>2</v>
      </c>
      <c r="J1207">
        <v>0</v>
      </c>
      <c r="K1207">
        <v>0</v>
      </c>
      <c r="L1207">
        <v>11.6</v>
      </c>
      <c r="M1207" t="s">
        <v>1296</v>
      </c>
      <c r="N1207" t="s">
        <v>80</v>
      </c>
      <c r="O1207" t="s">
        <v>413</v>
      </c>
      <c r="P1207" t="s">
        <v>3224</v>
      </c>
      <c r="Q1207" t="s">
        <v>37</v>
      </c>
      <c r="R1207" t="s">
        <v>38</v>
      </c>
      <c r="S1207" t="s">
        <v>3225</v>
      </c>
      <c r="V1207" t="s">
        <v>3226</v>
      </c>
      <c r="Y1207" t="s">
        <v>44</v>
      </c>
    </row>
    <row r="1208" spans="1:25" x14ac:dyDescent="0.25">
      <c r="A1208" t="s">
        <v>49</v>
      </c>
      <c r="B1208" t="s">
        <v>3227</v>
      </c>
      <c r="C1208" t="s">
        <v>67</v>
      </c>
      <c r="D1208" t="s">
        <v>2436</v>
      </c>
      <c r="E1208" t="s">
        <v>2437</v>
      </c>
      <c r="F1208" t="s">
        <v>2436</v>
      </c>
      <c r="G1208" t="s">
        <v>2438</v>
      </c>
      <c r="H1208" t="s">
        <v>1349</v>
      </c>
      <c r="I1208">
        <v>1</v>
      </c>
      <c r="J1208">
        <v>0</v>
      </c>
      <c r="K1208">
        <v>0</v>
      </c>
      <c r="L1208">
        <v>8.3000000000000007</v>
      </c>
      <c r="M1208" t="s">
        <v>573</v>
      </c>
      <c r="N1208" t="s">
        <v>35</v>
      </c>
      <c r="O1208" t="s">
        <v>36</v>
      </c>
      <c r="P1208" t="s">
        <v>3228</v>
      </c>
      <c r="Q1208" t="s">
        <v>37</v>
      </c>
      <c r="R1208" t="s">
        <v>38</v>
      </c>
      <c r="Y1208" t="s">
        <v>44</v>
      </c>
    </row>
    <row r="1209" spans="1:25" x14ac:dyDescent="0.25">
      <c r="A1209" t="s">
        <v>49</v>
      </c>
      <c r="B1209" t="s">
        <v>3229</v>
      </c>
      <c r="C1209" t="s">
        <v>67</v>
      </c>
      <c r="D1209" t="s">
        <v>2436</v>
      </c>
      <c r="E1209" t="s">
        <v>2437</v>
      </c>
      <c r="F1209" t="s">
        <v>2436</v>
      </c>
      <c r="G1209" t="s">
        <v>2438</v>
      </c>
      <c r="H1209" t="s">
        <v>1349</v>
      </c>
      <c r="I1209">
        <v>1</v>
      </c>
      <c r="J1209">
        <v>0</v>
      </c>
      <c r="K1209">
        <v>0</v>
      </c>
      <c r="L1209">
        <v>10.199999999999999</v>
      </c>
      <c r="M1209" t="s">
        <v>2230</v>
      </c>
      <c r="Q1209" t="s">
        <v>1884</v>
      </c>
      <c r="R1209" t="s">
        <v>238</v>
      </c>
      <c r="Y1209" t="s">
        <v>44</v>
      </c>
    </row>
    <row r="1210" spans="1:25" x14ac:dyDescent="0.25">
      <c r="A1210" t="s">
        <v>49</v>
      </c>
      <c r="B1210" t="s">
        <v>3230</v>
      </c>
      <c r="C1210" t="s">
        <v>67</v>
      </c>
      <c r="D1210" t="s">
        <v>2436</v>
      </c>
      <c r="E1210" t="s">
        <v>2437</v>
      </c>
      <c r="F1210" t="s">
        <v>2436</v>
      </c>
      <c r="G1210" t="s">
        <v>2438</v>
      </c>
      <c r="H1210" t="s">
        <v>1349</v>
      </c>
      <c r="I1210">
        <v>1</v>
      </c>
      <c r="J1210">
        <v>0</v>
      </c>
      <c r="K1210">
        <v>0</v>
      </c>
      <c r="L1210">
        <v>10.5</v>
      </c>
      <c r="M1210" t="s">
        <v>403</v>
      </c>
      <c r="N1210" t="s">
        <v>135</v>
      </c>
      <c r="O1210" t="s">
        <v>136</v>
      </c>
      <c r="P1210">
        <v>2119</v>
      </c>
      <c r="Q1210" t="s">
        <v>37</v>
      </c>
      <c r="R1210" t="s">
        <v>38</v>
      </c>
      <c r="S1210" t="s">
        <v>3231</v>
      </c>
      <c r="T1210" t="s">
        <v>3232</v>
      </c>
      <c r="Y1210" t="s">
        <v>44</v>
      </c>
    </row>
    <row r="1211" spans="1:25" x14ac:dyDescent="0.25">
      <c r="A1211" t="s">
        <v>49</v>
      </c>
      <c r="B1211" t="s">
        <v>3233</v>
      </c>
      <c r="C1211" t="s">
        <v>67</v>
      </c>
      <c r="D1211" t="s">
        <v>2436</v>
      </c>
      <c r="E1211" t="s">
        <v>2437</v>
      </c>
      <c r="F1211" t="s">
        <v>2436</v>
      </c>
      <c r="G1211" t="s">
        <v>2438</v>
      </c>
      <c r="H1211" t="s">
        <v>1349</v>
      </c>
      <c r="I1211">
        <v>2</v>
      </c>
      <c r="J1211">
        <v>0</v>
      </c>
      <c r="K1211">
        <v>0</v>
      </c>
      <c r="L1211">
        <v>10</v>
      </c>
      <c r="M1211" t="s">
        <v>3234</v>
      </c>
      <c r="Q1211" t="s">
        <v>1794</v>
      </c>
      <c r="R1211" t="s">
        <v>238</v>
      </c>
      <c r="V1211" t="s">
        <v>3235</v>
      </c>
      <c r="Y1211" t="s">
        <v>44</v>
      </c>
    </row>
    <row r="1212" spans="1:25" x14ac:dyDescent="0.25">
      <c r="A1212" t="s">
        <v>49</v>
      </c>
      <c r="B1212" t="s">
        <v>3236</v>
      </c>
      <c r="C1212" t="s">
        <v>67</v>
      </c>
      <c r="D1212" t="s">
        <v>2436</v>
      </c>
      <c r="E1212" t="s">
        <v>2437</v>
      </c>
      <c r="F1212" t="s">
        <v>2436</v>
      </c>
      <c r="G1212" t="s">
        <v>2438</v>
      </c>
      <c r="H1212" t="s">
        <v>1349</v>
      </c>
      <c r="I1212">
        <v>1</v>
      </c>
      <c r="J1212">
        <v>0</v>
      </c>
      <c r="K1212">
        <v>0</v>
      </c>
      <c r="L1212">
        <v>10.199999999999999</v>
      </c>
      <c r="M1212" t="s">
        <v>193</v>
      </c>
      <c r="Q1212" t="s">
        <v>1794</v>
      </c>
      <c r="R1212" t="s">
        <v>238</v>
      </c>
      <c r="Y1212" t="s">
        <v>44</v>
      </c>
    </row>
    <row r="1213" spans="1:25" x14ac:dyDescent="0.25">
      <c r="A1213" t="s">
        <v>49</v>
      </c>
      <c r="B1213" t="s">
        <v>3237</v>
      </c>
      <c r="C1213" t="s">
        <v>67</v>
      </c>
      <c r="D1213" t="s">
        <v>2436</v>
      </c>
      <c r="E1213" t="s">
        <v>2437</v>
      </c>
      <c r="F1213" t="s">
        <v>2436</v>
      </c>
      <c r="G1213" t="s">
        <v>2438</v>
      </c>
      <c r="H1213" t="s">
        <v>1349</v>
      </c>
      <c r="I1213">
        <v>1</v>
      </c>
      <c r="J1213">
        <v>0</v>
      </c>
      <c r="K1213">
        <v>0</v>
      </c>
      <c r="L1213">
        <v>12.4</v>
      </c>
      <c r="M1213" t="s">
        <v>3238</v>
      </c>
      <c r="N1213" t="s">
        <v>2034</v>
      </c>
      <c r="O1213" t="s">
        <v>2035</v>
      </c>
      <c r="P1213">
        <v>44143</v>
      </c>
      <c r="Q1213" t="s">
        <v>37</v>
      </c>
      <c r="R1213" t="s">
        <v>38</v>
      </c>
      <c r="S1213" t="s">
        <v>3239</v>
      </c>
      <c r="T1213" t="s">
        <v>3240</v>
      </c>
      <c r="Y1213" t="s">
        <v>44</v>
      </c>
    </row>
    <row r="1214" spans="1:25" x14ac:dyDescent="0.25">
      <c r="A1214" t="s">
        <v>26</v>
      </c>
      <c r="B1214" t="s">
        <v>2367</v>
      </c>
      <c r="C1214" t="s">
        <v>67</v>
      </c>
      <c r="D1214" t="s">
        <v>2436</v>
      </c>
      <c r="E1214" t="s">
        <v>2437</v>
      </c>
      <c r="F1214" t="s">
        <v>2436</v>
      </c>
      <c r="G1214" t="s">
        <v>2438</v>
      </c>
      <c r="H1214" t="s">
        <v>1349</v>
      </c>
      <c r="I1214">
        <v>1</v>
      </c>
      <c r="J1214">
        <v>0</v>
      </c>
      <c r="K1214">
        <v>0</v>
      </c>
      <c r="L1214">
        <v>8.6999999999999993</v>
      </c>
      <c r="M1214" t="s">
        <v>2368</v>
      </c>
      <c r="P1214" t="s">
        <v>2369</v>
      </c>
      <c r="Q1214" t="s">
        <v>1363</v>
      </c>
      <c r="R1214" t="s">
        <v>358</v>
      </c>
      <c r="S1214">
        <v>-2909</v>
      </c>
      <c r="U1214" t="s">
        <v>2370</v>
      </c>
      <c r="V1214" t="s">
        <v>2371</v>
      </c>
      <c r="X1214" t="s">
        <v>443</v>
      </c>
      <c r="Y1214" t="s">
        <v>44</v>
      </c>
    </row>
    <row r="1215" spans="1:25" x14ac:dyDescent="0.25">
      <c r="A1215" t="s">
        <v>26</v>
      </c>
      <c r="B1215" t="s">
        <v>3241</v>
      </c>
      <c r="C1215" t="s">
        <v>67</v>
      </c>
      <c r="D1215" t="s">
        <v>2436</v>
      </c>
      <c r="E1215" t="s">
        <v>2437</v>
      </c>
      <c r="F1215" t="s">
        <v>2436</v>
      </c>
      <c r="G1215" t="s">
        <v>2438</v>
      </c>
      <c r="H1215" t="s">
        <v>1349</v>
      </c>
      <c r="I1215">
        <v>1</v>
      </c>
      <c r="J1215">
        <v>0</v>
      </c>
      <c r="K1215">
        <v>0</v>
      </c>
      <c r="L1215">
        <v>7.7</v>
      </c>
      <c r="M1215" t="s">
        <v>1980</v>
      </c>
      <c r="O1215" t="s">
        <v>3242</v>
      </c>
      <c r="P1215" t="s">
        <v>1982</v>
      </c>
      <c r="Q1215" t="s">
        <v>483</v>
      </c>
      <c r="R1215" t="s">
        <v>358</v>
      </c>
      <c r="S1215">
        <v>-379185</v>
      </c>
      <c r="T1215">
        <v>-380243</v>
      </c>
      <c r="U1215" t="s">
        <v>3243</v>
      </c>
      <c r="V1215" t="s">
        <v>2371</v>
      </c>
      <c r="X1215" t="s">
        <v>443</v>
      </c>
      <c r="Y1215" t="s">
        <v>44</v>
      </c>
    </row>
    <row r="1216" spans="1:25" x14ac:dyDescent="0.25">
      <c r="A1216" t="s">
        <v>26</v>
      </c>
      <c r="B1216" t="s">
        <v>3244</v>
      </c>
      <c r="C1216" t="s">
        <v>67</v>
      </c>
      <c r="D1216" t="s">
        <v>2436</v>
      </c>
      <c r="E1216" t="s">
        <v>2437</v>
      </c>
      <c r="F1216" t="s">
        <v>2436</v>
      </c>
      <c r="G1216" t="s">
        <v>2438</v>
      </c>
      <c r="H1216" t="s">
        <v>1349</v>
      </c>
      <c r="I1216">
        <v>1</v>
      </c>
      <c r="J1216">
        <v>0</v>
      </c>
      <c r="K1216">
        <v>0</v>
      </c>
      <c r="L1216">
        <v>16.899999999999999</v>
      </c>
      <c r="M1216" t="s">
        <v>1884</v>
      </c>
      <c r="Q1216" t="s">
        <v>1794</v>
      </c>
      <c r="R1216" t="s">
        <v>238</v>
      </c>
      <c r="S1216">
        <v>-5055</v>
      </c>
      <c r="U1216" t="s">
        <v>3245</v>
      </c>
      <c r="V1216" t="s">
        <v>2371</v>
      </c>
      <c r="X1216" t="s">
        <v>443</v>
      </c>
      <c r="Y1216" t="s">
        <v>44</v>
      </c>
    </row>
    <row r="1217" spans="1:25" x14ac:dyDescent="0.25">
      <c r="A1217" t="s">
        <v>49</v>
      </c>
      <c r="B1217" t="s">
        <v>3246</v>
      </c>
      <c r="C1217" t="s">
        <v>67</v>
      </c>
      <c r="D1217" t="s">
        <v>2436</v>
      </c>
      <c r="E1217" t="s">
        <v>2437</v>
      </c>
      <c r="F1217" t="s">
        <v>2436</v>
      </c>
      <c r="G1217" t="s">
        <v>2438</v>
      </c>
      <c r="H1217" t="s">
        <v>1349</v>
      </c>
      <c r="I1217">
        <v>1</v>
      </c>
      <c r="J1217">
        <v>0</v>
      </c>
      <c r="K1217">
        <v>0</v>
      </c>
      <c r="L1217">
        <v>14.2</v>
      </c>
      <c r="M1217" t="s">
        <v>2099</v>
      </c>
      <c r="N1217" t="s">
        <v>710</v>
      </c>
      <c r="O1217" t="s">
        <v>711</v>
      </c>
      <c r="P1217" t="s">
        <v>3247</v>
      </c>
      <c r="Q1217" t="s">
        <v>37</v>
      </c>
      <c r="R1217" t="s">
        <v>38</v>
      </c>
      <c r="Y1217" t="s">
        <v>44</v>
      </c>
    </row>
    <row r="1218" spans="1:25" x14ac:dyDescent="0.25">
      <c r="A1218" t="s">
        <v>49</v>
      </c>
      <c r="B1218" t="s">
        <v>3248</v>
      </c>
      <c r="C1218" t="s">
        <v>67</v>
      </c>
      <c r="D1218" t="s">
        <v>2436</v>
      </c>
      <c r="E1218" t="s">
        <v>2437</v>
      </c>
      <c r="F1218" t="s">
        <v>2436</v>
      </c>
      <c r="G1218" t="s">
        <v>2438</v>
      </c>
      <c r="H1218" t="s">
        <v>1349</v>
      </c>
      <c r="I1218">
        <v>1</v>
      </c>
      <c r="J1218">
        <v>0</v>
      </c>
      <c r="K1218">
        <v>0</v>
      </c>
      <c r="L1218">
        <v>8.8000000000000007</v>
      </c>
      <c r="M1218" t="s">
        <v>593</v>
      </c>
      <c r="N1218" t="s">
        <v>805</v>
      </c>
      <c r="O1218" t="s">
        <v>806</v>
      </c>
      <c r="P1218" t="s">
        <v>3249</v>
      </c>
      <c r="Q1218" t="s">
        <v>37</v>
      </c>
      <c r="R1218" t="s">
        <v>38</v>
      </c>
      <c r="S1218" t="s">
        <v>3250</v>
      </c>
      <c r="Y1218" t="s">
        <v>44</v>
      </c>
    </row>
    <row r="1219" spans="1:25" x14ac:dyDescent="0.25">
      <c r="A1219" t="s">
        <v>26</v>
      </c>
      <c r="B1219" t="s">
        <v>3251</v>
      </c>
      <c r="C1219" t="s">
        <v>67</v>
      </c>
      <c r="D1219" t="s">
        <v>2436</v>
      </c>
      <c r="E1219" t="s">
        <v>2437</v>
      </c>
      <c r="F1219" t="s">
        <v>2436</v>
      </c>
      <c r="G1219" t="s">
        <v>2438</v>
      </c>
      <c r="I1219">
        <v>0</v>
      </c>
      <c r="J1219">
        <v>0</v>
      </c>
      <c r="K1219">
        <v>0</v>
      </c>
      <c r="L1219">
        <v>12.9</v>
      </c>
      <c r="M1219" t="s">
        <v>3252</v>
      </c>
      <c r="P1219">
        <v>34149</v>
      </c>
      <c r="Q1219" t="s">
        <v>1271</v>
      </c>
      <c r="R1219" t="s">
        <v>439</v>
      </c>
      <c r="S1219">
        <v>-6948</v>
      </c>
      <c r="T1219" t="s">
        <v>3253</v>
      </c>
      <c r="U1219" t="s">
        <v>3254</v>
      </c>
      <c r="V1219" t="s">
        <v>3255</v>
      </c>
      <c r="W1219">
        <v>1933</v>
      </c>
      <c r="X1219" t="s">
        <v>2565</v>
      </c>
      <c r="Y1219" t="s">
        <v>44</v>
      </c>
    </row>
    <row r="1220" spans="1:25" x14ac:dyDescent="0.25">
      <c r="A1220" t="s">
        <v>49</v>
      </c>
      <c r="B1220" t="s">
        <v>3256</v>
      </c>
      <c r="C1220" t="s">
        <v>67</v>
      </c>
      <c r="D1220" t="s">
        <v>2436</v>
      </c>
      <c r="E1220" t="s">
        <v>2437</v>
      </c>
      <c r="F1220" t="s">
        <v>2436</v>
      </c>
      <c r="G1220" t="s">
        <v>2438</v>
      </c>
      <c r="H1220" t="s">
        <v>1349</v>
      </c>
      <c r="I1220">
        <v>1</v>
      </c>
      <c r="J1220">
        <v>0</v>
      </c>
      <c r="K1220">
        <v>0</v>
      </c>
      <c r="L1220">
        <v>11.6</v>
      </c>
      <c r="M1220" t="s">
        <v>3257</v>
      </c>
      <c r="N1220" t="s">
        <v>128</v>
      </c>
      <c r="O1220" t="s">
        <v>129</v>
      </c>
      <c r="P1220">
        <v>78471</v>
      </c>
      <c r="Q1220" t="s">
        <v>37</v>
      </c>
      <c r="R1220" t="s">
        <v>38</v>
      </c>
      <c r="S1220" t="s">
        <v>3258</v>
      </c>
      <c r="Y1220" t="s">
        <v>44</v>
      </c>
    </row>
    <row r="1221" spans="1:25" x14ac:dyDescent="0.25">
      <c r="A1221" t="s">
        <v>49</v>
      </c>
      <c r="B1221" t="s">
        <v>3259</v>
      </c>
      <c r="C1221" t="s">
        <v>67</v>
      </c>
      <c r="D1221" t="s">
        <v>2436</v>
      </c>
      <c r="E1221" t="s">
        <v>2437</v>
      </c>
      <c r="F1221" t="s">
        <v>2436</v>
      </c>
      <c r="G1221" t="s">
        <v>2438</v>
      </c>
      <c r="H1221" t="s">
        <v>1349</v>
      </c>
      <c r="I1221">
        <v>1</v>
      </c>
      <c r="J1221">
        <v>0</v>
      </c>
      <c r="K1221">
        <v>0</v>
      </c>
      <c r="L1221">
        <v>16.899999999999999</v>
      </c>
      <c r="M1221" t="s">
        <v>193</v>
      </c>
      <c r="N1221" t="s">
        <v>128</v>
      </c>
      <c r="O1221" t="s">
        <v>129</v>
      </c>
      <c r="Q1221" t="s">
        <v>37</v>
      </c>
      <c r="R1221" t="s">
        <v>38</v>
      </c>
      <c r="Y1221" t="s">
        <v>44</v>
      </c>
    </row>
    <row r="1222" spans="1:25" x14ac:dyDescent="0.25">
      <c r="A1222" t="s">
        <v>49</v>
      </c>
      <c r="B1222" t="s">
        <v>3260</v>
      </c>
      <c r="C1222" t="s">
        <v>67</v>
      </c>
      <c r="D1222" t="s">
        <v>2436</v>
      </c>
      <c r="E1222" t="s">
        <v>2437</v>
      </c>
      <c r="F1222" t="s">
        <v>2436</v>
      </c>
      <c r="G1222" t="s">
        <v>2438</v>
      </c>
      <c r="H1222" t="s">
        <v>1349</v>
      </c>
      <c r="I1222">
        <v>1</v>
      </c>
      <c r="J1222">
        <v>0</v>
      </c>
      <c r="K1222">
        <v>0</v>
      </c>
      <c r="L1222">
        <v>15.3</v>
      </c>
      <c r="M1222" t="s">
        <v>258</v>
      </c>
      <c r="N1222" t="s">
        <v>319</v>
      </c>
      <c r="O1222" t="s">
        <v>320</v>
      </c>
      <c r="P1222">
        <v>27278</v>
      </c>
      <c r="Q1222" t="s">
        <v>37</v>
      </c>
      <c r="R1222" t="s">
        <v>38</v>
      </c>
      <c r="Y1222" t="s">
        <v>44</v>
      </c>
    </row>
    <row r="1223" spans="1:25" x14ac:dyDescent="0.25">
      <c r="A1223" t="s">
        <v>49</v>
      </c>
      <c r="B1223" t="s">
        <v>3261</v>
      </c>
      <c r="C1223" t="s">
        <v>67</v>
      </c>
      <c r="D1223" t="s">
        <v>2436</v>
      </c>
      <c r="E1223" t="s">
        <v>2437</v>
      </c>
      <c r="F1223" t="s">
        <v>2436</v>
      </c>
      <c r="G1223" t="s">
        <v>2438</v>
      </c>
      <c r="H1223" t="s">
        <v>1349</v>
      </c>
      <c r="I1223">
        <v>1</v>
      </c>
      <c r="J1223">
        <v>0</v>
      </c>
      <c r="K1223">
        <v>0</v>
      </c>
      <c r="L1223">
        <v>7.8</v>
      </c>
      <c r="M1223" t="s">
        <v>209</v>
      </c>
      <c r="Q1223" t="s">
        <v>210</v>
      </c>
      <c r="R1223" t="s">
        <v>211</v>
      </c>
      <c r="Y1223" t="s">
        <v>44</v>
      </c>
    </row>
    <row r="1224" spans="1:25" x14ac:dyDescent="0.25">
      <c r="A1224" t="s">
        <v>26</v>
      </c>
      <c r="B1224" t="s">
        <v>3262</v>
      </c>
      <c r="C1224" t="s">
        <v>67</v>
      </c>
      <c r="D1224" t="s">
        <v>2436</v>
      </c>
      <c r="E1224" t="s">
        <v>2525</v>
      </c>
      <c r="F1224" t="s">
        <v>2436</v>
      </c>
      <c r="G1224" t="s">
        <v>2526</v>
      </c>
      <c r="H1224" t="s">
        <v>1349</v>
      </c>
      <c r="I1224">
        <v>1</v>
      </c>
      <c r="J1224">
        <v>0</v>
      </c>
      <c r="K1224">
        <v>0</v>
      </c>
      <c r="L1224">
        <v>14.1</v>
      </c>
      <c r="M1224" t="s">
        <v>340</v>
      </c>
      <c r="N1224" t="s">
        <v>197</v>
      </c>
      <c r="O1224" t="s">
        <v>198</v>
      </c>
      <c r="P1224">
        <v>11735</v>
      </c>
      <c r="Q1224" t="s">
        <v>37</v>
      </c>
      <c r="R1224" t="s">
        <v>38</v>
      </c>
      <c r="S1224" t="s">
        <v>3263</v>
      </c>
      <c r="T1224" t="s">
        <v>3264</v>
      </c>
      <c r="V1224" t="s">
        <v>3265</v>
      </c>
      <c r="X1224" t="s">
        <v>443</v>
      </c>
      <c r="Y1224" t="s">
        <v>44</v>
      </c>
    </row>
    <row r="1225" spans="1:25" x14ac:dyDescent="0.25">
      <c r="A1225" t="s">
        <v>49</v>
      </c>
      <c r="B1225" t="s">
        <v>3266</v>
      </c>
      <c r="C1225" t="s">
        <v>67</v>
      </c>
      <c r="D1225" t="s">
        <v>2436</v>
      </c>
      <c r="E1225" t="s">
        <v>2437</v>
      </c>
      <c r="F1225" t="s">
        <v>2436</v>
      </c>
      <c r="G1225" t="s">
        <v>2438</v>
      </c>
      <c r="H1225" t="s">
        <v>1349</v>
      </c>
      <c r="I1225">
        <v>1</v>
      </c>
      <c r="J1225">
        <v>0</v>
      </c>
      <c r="K1225">
        <v>0</v>
      </c>
      <c r="L1225">
        <v>15.3</v>
      </c>
      <c r="M1225" t="s">
        <v>476</v>
      </c>
      <c r="N1225" t="s">
        <v>35</v>
      </c>
      <c r="O1225" t="s">
        <v>36</v>
      </c>
      <c r="P1225" t="s">
        <v>1690</v>
      </c>
      <c r="Q1225" t="s">
        <v>37</v>
      </c>
      <c r="R1225" t="s">
        <v>38</v>
      </c>
      <c r="Y1225" t="s">
        <v>44</v>
      </c>
    </row>
    <row r="1226" spans="1:25" x14ac:dyDescent="0.25">
      <c r="A1226" t="s">
        <v>49</v>
      </c>
      <c r="B1226" t="s">
        <v>3267</v>
      </c>
      <c r="C1226" t="s">
        <v>67</v>
      </c>
      <c r="D1226" t="s">
        <v>2436</v>
      </c>
      <c r="E1226" t="s">
        <v>2437</v>
      </c>
      <c r="F1226" t="s">
        <v>2436</v>
      </c>
      <c r="G1226" t="s">
        <v>2438</v>
      </c>
      <c r="H1226" t="s">
        <v>1349</v>
      </c>
      <c r="I1226">
        <v>1</v>
      </c>
      <c r="J1226">
        <v>0</v>
      </c>
      <c r="K1226">
        <v>0</v>
      </c>
      <c r="L1226">
        <v>18.399999999999999</v>
      </c>
      <c r="M1226" t="s">
        <v>1397</v>
      </c>
      <c r="N1226" t="s">
        <v>386</v>
      </c>
      <c r="O1226" t="s">
        <v>387</v>
      </c>
      <c r="P1226" t="s">
        <v>1398</v>
      </c>
      <c r="Q1226" t="s">
        <v>37</v>
      </c>
      <c r="R1226" t="s">
        <v>38</v>
      </c>
      <c r="S1226" t="s">
        <v>3268</v>
      </c>
      <c r="T1226" t="s">
        <v>3269</v>
      </c>
      <c r="V1226" t="s">
        <v>3270</v>
      </c>
      <c r="Y1226" t="s">
        <v>44</v>
      </c>
    </row>
    <row r="1227" spans="1:25" x14ac:dyDescent="0.25">
      <c r="A1227" t="s">
        <v>49</v>
      </c>
      <c r="B1227" t="s">
        <v>2373</v>
      </c>
      <c r="C1227" t="s">
        <v>67</v>
      </c>
      <c r="D1227" t="s">
        <v>2436</v>
      </c>
      <c r="E1227" t="s">
        <v>2437</v>
      </c>
      <c r="F1227" t="s">
        <v>2436</v>
      </c>
      <c r="G1227" t="s">
        <v>2438</v>
      </c>
      <c r="H1227" t="s">
        <v>1349</v>
      </c>
      <c r="I1227">
        <v>1</v>
      </c>
      <c r="J1227">
        <v>0</v>
      </c>
      <c r="K1227">
        <v>0</v>
      </c>
      <c r="L1227">
        <v>15.3</v>
      </c>
      <c r="M1227" t="s">
        <v>2374</v>
      </c>
      <c r="N1227" t="s">
        <v>128</v>
      </c>
      <c r="O1227" t="s">
        <v>129</v>
      </c>
      <c r="P1227" t="s">
        <v>2375</v>
      </c>
      <c r="Q1227" t="s">
        <v>37</v>
      </c>
      <c r="R1227" t="s">
        <v>38</v>
      </c>
      <c r="V1227" t="s">
        <v>2376</v>
      </c>
      <c r="Y1227" t="s">
        <v>44</v>
      </c>
    </row>
    <row r="1228" spans="1:25" x14ac:dyDescent="0.25">
      <c r="A1228" t="s">
        <v>49</v>
      </c>
      <c r="B1228" t="s">
        <v>3271</v>
      </c>
      <c r="C1228" t="s">
        <v>67</v>
      </c>
      <c r="D1228" t="s">
        <v>2436</v>
      </c>
      <c r="E1228" t="s">
        <v>2437</v>
      </c>
      <c r="F1228" t="s">
        <v>2436</v>
      </c>
      <c r="G1228" t="s">
        <v>2438</v>
      </c>
      <c r="H1228" t="s">
        <v>1349</v>
      </c>
      <c r="I1228">
        <v>1</v>
      </c>
      <c r="J1228">
        <v>0</v>
      </c>
      <c r="K1228">
        <v>0</v>
      </c>
      <c r="L1228">
        <v>9.1999999999999993</v>
      </c>
      <c r="M1228" t="s">
        <v>450</v>
      </c>
      <c r="Q1228" t="s">
        <v>451</v>
      </c>
      <c r="R1228" t="s">
        <v>383</v>
      </c>
      <c r="Y1228" t="s">
        <v>44</v>
      </c>
    </row>
    <row r="1229" spans="1:25" x14ac:dyDescent="0.25">
      <c r="A1229" t="s">
        <v>49</v>
      </c>
      <c r="B1229" t="s">
        <v>3272</v>
      </c>
      <c r="C1229" t="s">
        <v>67</v>
      </c>
      <c r="D1229" t="s">
        <v>2436</v>
      </c>
      <c r="E1229" t="s">
        <v>2437</v>
      </c>
      <c r="F1229" t="s">
        <v>2436</v>
      </c>
      <c r="G1229" t="s">
        <v>2438</v>
      </c>
      <c r="H1229" t="s">
        <v>1349</v>
      </c>
      <c r="I1229">
        <v>1</v>
      </c>
      <c r="J1229">
        <v>0</v>
      </c>
      <c r="K1229">
        <v>0</v>
      </c>
      <c r="L1229">
        <v>11.6</v>
      </c>
      <c r="M1229" t="s">
        <v>193</v>
      </c>
      <c r="Q1229" t="s">
        <v>194</v>
      </c>
      <c r="R1229" t="s">
        <v>38</v>
      </c>
      <c r="Y1229" t="s">
        <v>44</v>
      </c>
    </row>
    <row r="1230" spans="1:25" x14ac:dyDescent="0.25">
      <c r="A1230" t="s">
        <v>49</v>
      </c>
      <c r="B1230" t="s">
        <v>3273</v>
      </c>
      <c r="C1230" t="s">
        <v>67</v>
      </c>
      <c r="D1230" t="s">
        <v>2436</v>
      </c>
      <c r="E1230" t="s">
        <v>2437</v>
      </c>
      <c r="F1230" t="s">
        <v>2436</v>
      </c>
      <c r="G1230" t="s">
        <v>2438</v>
      </c>
      <c r="H1230" t="s">
        <v>1349</v>
      </c>
      <c r="I1230">
        <v>1</v>
      </c>
      <c r="J1230">
        <v>0</v>
      </c>
      <c r="K1230">
        <v>0</v>
      </c>
      <c r="L1230">
        <v>7.5</v>
      </c>
      <c r="M1230" t="s">
        <v>1622</v>
      </c>
      <c r="P1230" t="s">
        <v>3274</v>
      </c>
      <c r="Q1230" t="s">
        <v>432</v>
      </c>
      <c r="R1230" t="s">
        <v>38</v>
      </c>
      <c r="V1230" t="s">
        <v>3275</v>
      </c>
      <c r="Y1230" t="s">
        <v>44</v>
      </c>
    </row>
    <row r="1231" spans="1:25" x14ac:dyDescent="0.25">
      <c r="A1231" t="s">
        <v>49</v>
      </c>
      <c r="B1231" t="s">
        <v>3276</v>
      </c>
      <c r="C1231" t="s">
        <v>67</v>
      </c>
      <c r="D1231" t="s">
        <v>2436</v>
      </c>
      <c r="E1231" t="s">
        <v>2437</v>
      </c>
      <c r="F1231" t="s">
        <v>2436</v>
      </c>
      <c r="G1231" t="s">
        <v>2438</v>
      </c>
      <c r="H1231" t="s">
        <v>1349</v>
      </c>
      <c r="I1231">
        <v>1</v>
      </c>
      <c r="J1231">
        <v>0</v>
      </c>
      <c r="K1231">
        <v>0</v>
      </c>
      <c r="L1231">
        <v>11.7</v>
      </c>
      <c r="M1231" t="s">
        <v>193</v>
      </c>
      <c r="Q1231" t="s">
        <v>210</v>
      </c>
      <c r="R1231" t="s">
        <v>211</v>
      </c>
      <c r="Y1231" t="s">
        <v>44</v>
      </c>
    </row>
    <row r="1232" spans="1:25" x14ac:dyDescent="0.25">
      <c r="A1232" t="s">
        <v>49</v>
      </c>
      <c r="B1232" t="s">
        <v>3277</v>
      </c>
      <c r="C1232" t="s">
        <v>67</v>
      </c>
      <c r="D1232" t="s">
        <v>2436</v>
      </c>
      <c r="E1232" t="s">
        <v>2437</v>
      </c>
      <c r="F1232" t="s">
        <v>2436</v>
      </c>
      <c r="G1232" t="s">
        <v>2438</v>
      </c>
      <c r="H1232" t="s">
        <v>1349</v>
      </c>
      <c r="I1232">
        <v>1</v>
      </c>
      <c r="J1232">
        <v>0</v>
      </c>
      <c r="K1232">
        <v>0</v>
      </c>
      <c r="L1232">
        <v>13.9</v>
      </c>
      <c r="M1232" t="s">
        <v>270</v>
      </c>
      <c r="N1232" t="s">
        <v>123</v>
      </c>
      <c r="O1232" t="s">
        <v>124</v>
      </c>
      <c r="P1232">
        <v>94301</v>
      </c>
      <c r="Q1232" t="s">
        <v>37</v>
      </c>
      <c r="R1232" t="s">
        <v>38</v>
      </c>
      <c r="Y1232" t="s">
        <v>44</v>
      </c>
    </row>
    <row r="1233" spans="1:25" x14ac:dyDescent="0.25">
      <c r="A1233" t="s">
        <v>49</v>
      </c>
      <c r="B1233" t="s">
        <v>3278</v>
      </c>
      <c r="C1233" t="s">
        <v>67</v>
      </c>
      <c r="D1233" t="s">
        <v>2436</v>
      </c>
      <c r="E1233" t="s">
        <v>2437</v>
      </c>
      <c r="F1233" t="s">
        <v>2436</v>
      </c>
      <c r="G1233" t="s">
        <v>2438</v>
      </c>
      <c r="H1233" t="s">
        <v>1349</v>
      </c>
      <c r="I1233">
        <v>1</v>
      </c>
      <c r="J1233">
        <v>0</v>
      </c>
      <c r="K1233">
        <v>0</v>
      </c>
      <c r="L1233">
        <v>11.3</v>
      </c>
      <c r="M1233" t="s">
        <v>193</v>
      </c>
      <c r="Q1233" t="s">
        <v>816</v>
      </c>
      <c r="R1233" t="s">
        <v>238</v>
      </c>
      <c r="Y1233" t="s">
        <v>44</v>
      </c>
    </row>
    <row r="1234" spans="1:25" x14ac:dyDescent="0.25">
      <c r="A1234" t="s">
        <v>49</v>
      </c>
      <c r="B1234" t="s">
        <v>1240</v>
      </c>
      <c r="C1234" t="s">
        <v>67</v>
      </c>
      <c r="D1234" t="s">
        <v>2436</v>
      </c>
      <c r="E1234" t="s">
        <v>2437</v>
      </c>
      <c r="F1234" t="s">
        <v>2436</v>
      </c>
      <c r="G1234" t="s">
        <v>2438</v>
      </c>
      <c r="H1234" t="s">
        <v>1349</v>
      </c>
      <c r="I1234">
        <v>1</v>
      </c>
      <c r="J1234">
        <v>0</v>
      </c>
      <c r="K1234">
        <v>0</v>
      </c>
      <c r="L1234">
        <v>17.3</v>
      </c>
      <c r="M1234" t="s">
        <v>1241</v>
      </c>
      <c r="N1234" t="s">
        <v>228</v>
      </c>
      <c r="O1234" t="s">
        <v>229</v>
      </c>
      <c r="P1234" t="s">
        <v>1242</v>
      </c>
      <c r="Q1234" t="s">
        <v>37</v>
      </c>
      <c r="R1234" t="s">
        <v>38</v>
      </c>
      <c r="Y1234" t="s">
        <v>44</v>
      </c>
    </row>
    <row r="1235" spans="1:25" x14ac:dyDescent="0.25">
      <c r="A1235" t="s">
        <v>49</v>
      </c>
      <c r="B1235" t="s">
        <v>3279</v>
      </c>
      <c r="C1235" t="s">
        <v>67</v>
      </c>
      <c r="D1235" t="s">
        <v>2436</v>
      </c>
      <c r="E1235" t="s">
        <v>2437</v>
      </c>
      <c r="F1235" t="s">
        <v>2436</v>
      </c>
      <c r="G1235" t="s">
        <v>2438</v>
      </c>
      <c r="H1235" t="s">
        <v>1349</v>
      </c>
      <c r="I1235">
        <v>1</v>
      </c>
      <c r="J1235">
        <v>0</v>
      </c>
      <c r="K1235">
        <v>0</v>
      </c>
      <c r="L1235">
        <v>11.5</v>
      </c>
      <c r="M1235" t="s">
        <v>3280</v>
      </c>
      <c r="N1235" t="s">
        <v>73</v>
      </c>
      <c r="O1235" t="s">
        <v>74</v>
      </c>
      <c r="P1235" t="s">
        <v>3281</v>
      </c>
      <c r="Q1235" t="s">
        <v>37</v>
      </c>
      <c r="R1235" t="s">
        <v>38</v>
      </c>
      <c r="S1235" t="s">
        <v>3282</v>
      </c>
      <c r="Y1235" t="s">
        <v>44</v>
      </c>
    </row>
    <row r="1236" spans="1:25" x14ac:dyDescent="0.25">
      <c r="A1236" t="s">
        <v>49</v>
      </c>
      <c r="B1236" t="s">
        <v>3283</v>
      </c>
      <c r="C1236" t="s">
        <v>67</v>
      </c>
      <c r="D1236" t="s">
        <v>2436</v>
      </c>
      <c r="E1236" t="s">
        <v>2437</v>
      </c>
      <c r="F1236" t="s">
        <v>2436</v>
      </c>
      <c r="G1236" t="s">
        <v>2438</v>
      </c>
      <c r="H1236" t="s">
        <v>1349</v>
      </c>
      <c r="I1236">
        <v>1</v>
      </c>
      <c r="J1236">
        <v>0</v>
      </c>
      <c r="K1236">
        <v>0</v>
      </c>
      <c r="L1236">
        <v>8.4</v>
      </c>
      <c r="M1236" t="s">
        <v>3284</v>
      </c>
      <c r="N1236" t="s">
        <v>386</v>
      </c>
      <c r="O1236" t="s">
        <v>387</v>
      </c>
      <c r="P1236" t="s">
        <v>3285</v>
      </c>
      <c r="Q1236" t="s">
        <v>37</v>
      </c>
      <c r="R1236" t="s">
        <v>38</v>
      </c>
      <c r="Y1236" t="s">
        <v>44</v>
      </c>
    </row>
    <row r="1237" spans="1:25" x14ac:dyDescent="0.25">
      <c r="A1237" t="s">
        <v>49</v>
      </c>
      <c r="B1237" t="s">
        <v>3286</v>
      </c>
      <c r="C1237" t="s">
        <v>67</v>
      </c>
      <c r="D1237" t="s">
        <v>2436</v>
      </c>
      <c r="E1237" t="s">
        <v>2437</v>
      </c>
      <c r="F1237" t="s">
        <v>2436</v>
      </c>
      <c r="G1237" t="s">
        <v>2438</v>
      </c>
      <c r="H1237" t="s">
        <v>1349</v>
      </c>
      <c r="I1237">
        <v>1</v>
      </c>
      <c r="J1237">
        <v>0</v>
      </c>
      <c r="K1237">
        <v>0</v>
      </c>
      <c r="L1237">
        <v>15.1</v>
      </c>
      <c r="M1237" t="s">
        <v>472</v>
      </c>
      <c r="N1237" t="s">
        <v>123</v>
      </c>
      <c r="O1237" t="s">
        <v>124</v>
      </c>
      <c r="P1237" t="s">
        <v>3287</v>
      </c>
      <c r="Q1237" t="s">
        <v>37</v>
      </c>
      <c r="R1237" t="s">
        <v>38</v>
      </c>
      <c r="Y1237" t="s">
        <v>44</v>
      </c>
    </row>
    <row r="1238" spans="1:25" x14ac:dyDescent="0.25">
      <c r="A1238" t="s">
        <v>49</v>
      </c>
      <c r="B1238" t="s">
        <v>3288</v>
      </c>
      <c r="C1238" t="s">
        <v>67</v>
      </c>
      <c r="D1238" t="s">
        <v>2436</v>
      </c>
      <c r="E1238" t="s">
        <v>2437</v>
      </c>
      <c r="F1238" t="s">
        <v>2436</v>
      </c>
      <c r="G1238" t="s">
        <v>2438</v>
      </c>
      <c r="H1238" t="s">
        <v>1349</v>
      </c>
      <c r="I1238">
        <v>3</v>
      </c>
      <c r="J1238">
        <v>0</v>
      </c>
      <c r="K1238">
        <v>0</v>
      </c>
      <c r="L1238">
        <v>9.9</v>
      </c>
      <c r="M1238" t="s">
        <v>3289</v>
      </c>
      <c r="N1238" t="s">
        <v>123</v>
      </c>
      <c r="O1238" t="s">
        <v>124</v>
      </c>
      <c r="P1238" t="s">
        <v>3290</v>
      </c>
      <c r="Q1238" t="s">
        <v>37</v>
      </c>
      <c r="R1238" t="s">
        <v>38</v>
      </c>
      <c r="S1238" t="s">
        <v>3291</v>
      </c>
      <c r="V1238" t="s">
        <v>3292</v>
      </c>
      <c r="Y1238" t="s">
        <v>44</v>
      </c>
    </row>
    <row r="1239" spans="1:25" x14ac:dyDescent="0.25">
      <c r="A1239" t="s">
        <v>26</v>
      </c>
      <c r="B1239" t="s">
        <v>1255</v>
      </c>
      <c r="C1239" t="s">
        <v>67</v>
      </c>
      <c r="D1239" t="s">
        <v>2436</v>
      </c>
      <c r="E1239" t="s">
        <v>2437</v>
      </c>
      <c r="F1239" t="s">
        <v>2436</v>
      </c>
      <c r="G1239" t="s">
        <v>2438</v>
      </c>
      <c r="H1239" t="s">
        <v>1349</v>
      </c>
      <c r="I1239">
        <v>1</v>
      </c>
      <c r="J1239">
        <v>0</v>
      </c>
      <c r="K1239">
        <v>0</v>
      </c>
      <c r="L1239">
        <v>15</v>
      </c>
      <c r="M1239" t="s">
        <v>967</v>
      </c>
      <c r="N1239" t="s">
        <v>123</v>
      </c>
      <c r="O1239" t="s">
        <v>124</v>
      </c>
      <c r="P1239">
        <v>91406</v>
      </c>
      <c r="Q1239" t="s">
        <v>37</v>
      </c>
      <c r="R1239" t="s">
        <v>38</v>
      </c>
      <c r="S1239" t="s">
        <v>1256</v>
      </c>
      <c r="U1239" t="s">
        <v>1257</v>
      </c>
      <c r="V1239" t="s">
        <v>1258</v>
      </c>
      <c r="W1239">
        <v>1979</v>
      </c>
      <c r="X1239" t="s">
        <v>443</v>
      </c>
      <c r="Y1239" t="s">
        <v>44</v>
      </c>
    </row>
    <row r="1240" spans="1:25" x14ac:dyDescent="0.25">
      <c r="A1240" t="s">
        <v>49</v>
      </c>
      <c r="B1240" t="s">
        <v>3293</v>
      </c>
      <c r="C1240" t="s">
        <v>67</v>
      </c>
      <c r="D1240" t="s">
        <v>2436</v>
      </c>
      <c r="E1240" t="s">
        <v>2437</v>
      </c>
      <c r="F1240" t="s">
        <v>2436</v>
      </c>
      <c r="G1240" t="s">
        <v>2438</v>
      </c>
      <c r="H1240" t="s">
        <v>1349</v>
      </c>
      <c r="I1240">
        <v>1</v>
      </c>
      <c r="J1240">
        <v>0</v>
      </c>
      <c r="K1240">
        <v>0</v>
      </c>
      <c r="L1240">
        <v>9.3000000000000007</v>
      </c>
      <c r="M1240" t="s">
        <v>1301</v>
      </c>
      <c r="N1240" t="s">
        <v>189</v>
      </c>
      <c r="O1240" t="s">
        <v>190</v>
      </c>
      <c r="P1240" t="s">
        <v>3294</v>
      </c>
      <c r="Q1240" t="s">
        <v>37</v>
      </c>
      <c r="R1240" t="s">
        <v>38</v>
      </c>
      <c r="Y1240" t="s">
        <v>44</v>
      </c>
    </row>
    <row r="1241" spans="1:25" x14ac:dyDescent="0.25">
      <c r="A1241" t="s">
        <v>49</v>
      </c>
      <c r="B1241" t="s">
        <v>3295</v>
      </c>
      <c r="C1241" t="s">
        <v>67</v>
      </c>
      <c r="D1241" t="s">
        <v>2436</v>
      </c>
      <c r="E1241" t="s">
        <v>2437</v>
      </c>
      <c r="F1241" t="s">
        <v>2436</v>
      </c>
      <c r="G1241" t="s">
        <v>2438</v>
      </c>
      <c r="H1241" t="s">
        <v>1349</v>
      </c>
      <c r="I1241">
        <v>1</v>
      </c>
      <c r="J1241">
        <v>0</v>
      </c>
      <c r="K1241">
        <v>0</v>
      </c>
      <c r="L1241">
        <v>16.5</v>
      </c>
      <c r="M1241" t="s">
        <v>193</v>
      </c>
      <c r="Q1241" t="s">
        <v>1129</v>
      </c>
      <c r="R1241" t="s">
        <v>358</v>
      </c>
      <c r="Y1241" t="s">
        <v>44</v>
      </c>
    </row>
    <row r="1242" spans="1:25" x14ac:dyDescent="0.25">
      <c r="A1242" t="s">
        <v>49</v>
      </c>
      <c r="B1242" t="s">
        <v>3296</v>
      </c>
      <c r="C1242" t="s">
        <v>67</v>
      </c>
      <c r="D1242" t="s">
        <v>2436</v>
      </c>
      <c r="E1242" t="s">
        <v>2437</v>
      </c>
      <c r="F1242" t="s">
        <v>2436</v>
      </c>
      <c r="G1242" t="s">
        <v>2438</v>
      </c>
      <c r="H1242" t="s">
        <v>1349</v>
      </c>
      <c r="I1242">
        <v>1</v>
      </c>
      <c r="J1242">
        <v>0</v>
      </c>
      <c r="K1242">
        <v>0</v>
      </c>
      <c r="L1242">
        <v>7.7</v>
      </c>
      <c r="M1242" t="s">
        <v>481</v>
      </c>
      <c r="P1242" t="s">
        <v>2829</v>
      </c>
      <c r="Q1242" t="s">
        <v>483</v>
      </c>
      <c r="R1242" t="s">
        <v>358</v>
      </c>
      <c r="Y1242" t="s">
        <v>44</v>
      </c>
    </row>
    <row r="1243" spans="1:25" x14ac:dyDescent="0.25">
      <c r="A1243" t="s">
        <v>49</v>
      </c>
      <c r="B1243" t="s">
        <v>2390</v>
      </c>
      <c r="C1243" t="s">
        <v>67</v>
      </c>
      <c r="D1243" t="s">
        <v>2436</v>
      </c>
      <c r="E1243" t="s">
        <v>2437</v>
      </c>
      <c r="F1243" t="s">
        <v>2436</v>
      </c>
      <c r="G1243" t="s">
        <v>2438</v>
      </c>
      <c r="H1243" t="s">
        <v>1349</v>
      </c>
      <c r="I1243">
        <v>2</v>
      </c>
      <c r="J1243">
        <v>0</v>
      </c>
      <c r="K1243">
        <v>0</v>
      </c>
      <c r="L1243">
        <v>8.6999999999999993</v>
      </c>
      <c r="M1243" t="s">
        <v>2391</v>
      </c>
      <c r="N1243" t="s">
        <v>710</v>
      </c>
      <c r="O1243" t="s">
        <v>711</v>
      </c>
      <c r="P1243" t="s">
        <v>2392</v>
      </c>
      <c r="Q1243" t="s">
        <v>37</v>
      </c>
      <c r="R1243" t="s">
        <v>38</v>
      </c>
      <c r="S1243" t="s">
        <v>2393</v>
      </c>
      <c r="T1243" t="s">
        <v>2394</v>
      </c>
      <c r="V1243" t="s">
        <v>2395</v>
      </c>
      <c r="Y1243" t="s">
        <v>44</v>
      </c>
    </row>
    <row r="1244" spans="1:25" x14ac:dyDescent="0.25">
      <c r="A1244" t="s">
        <v>49</v>
      </c>
      <c r="B1244" t="s">
        <v>3297</v>
      </c>
      <c r="C1244" t="s">
        <v>67</v>
      </c>
      <c r="D1244" t="s">
        <v>2436</v>
      </c>
      <c r="E1244" t="s">
        <v>2437</v>
      </c>
      <c r="F1244" t="s">
        <v>2436</v>
      </c>
      <c r="G1244" t="s">
        <v>2438</v>
      </c>
      <c r="H1244" t="s">
        <v>1349</v>
      </c>
      <c r="I1244">
        <v>1</v>
      </c>
      <c r="J1244">
        <v>0</v>
      </c>
      <c r="K1244">
        <v>0</v>
      </c>
      <c r="L1244">
        <v>13.5</v>
      </c>
      <c r="M1244" t="s">
        <v>193</v>
      </c>
      <c r="Q1244" t="s">
        <v>37</v>
      </c>
      <c r="R1244" t="s">
        <v>38</v>
      </c>
      <c r="Y1244" t="s">
        <v>44</v>
      </c>
    </row>
    <row r="1245" spans="1:25" x14ac:dyDescent="0.25">
      <c r="A1245" t="s">
        <v>49</v>
      </c>
      <c r="B1245" t="s">
        <v>3298</v>
      </c>
      <c r="C1245" t="s">
        <v>67</v>
      </c>
      <c r="D1245" t="s">
        <v>2436</v>
      </c>
      <c r="E1245" t="s">
        <v>2437</v>
      </c>
      <c r="F1245" t="s">
        <v>2436</v>
      </c>
      <c r="G1245" t="s">
        <v>2438</v>
      </c>
      <c r="H1245" t="s">
        <v>1349</v>
      </c>
      <c r="I1245">
        <v>1</v>
      </c>
      <c r="J1245">
        <v>0</v>
      </c>
      <c r="K1245">
        <v>0</v>
      </c>
      <c r="L1245">
        <v>15.9</v>
      </c>
      <c r="M1245" t="s">
        <v>1474</v>
      </c>
      <c r="N1245" t="s">
        <v>530</v>
      </c>
      <c r="O1245" t="s">
        <v>531</v>
      </c>
      <c r="P1245" t="s">
        <v>3299</v>
      </c>
      <c r="Q1245" t="s">
        <v>37</v>
      </c>
      <c r="R1245" t="s">
        <v>38</v>
      </c>
      <c r="Y1245" t="s">
        <v>44</v>
      </c>
    </row>
    <row r="1246" spans="1:25" x14ac:dyDescent="0.25">
      <c r="A1246" t="s">
        <v>49</v>
      </c>
      <c r="B1246" t="s">
        <v>1275</v>
      </c>
      <c r="C1246" t="s">
        <v>67</v>
      </c>
      <c r="D1246" t="s">
        <v>2436</v>
      </c>
      <c r="E1246" t="s">
        <v>2437</v>
      </c>
      <c r="F1246" t="s">
        <v>2436</v>
      </c>
      <c r="G1246" t="s">
        <v>2438</v>
      </c>
      <c r="H1246" t="s">
        <v>1349</v>
      </c>
      <c r="I1246">
        <v>1</v>
      </c>
      <c r="J1246">
        <v>0</v>
      </c>
      <c r="K1246">
        <v>0</v>
      </c>
      <c r="L1246">
        <v>15.4</v>
      </c>
      <c r="M1246" t="s">
        <v>1276</v>
      </c>
      <c r="N1246" t="s">
        <v>123</v>
      </c>
      <c r="O1246" t="s">
        <v>124</v>
      </c>
      <c r="P1246" t="s">
        <v>1277</v>
      </c>
      <c r="Q1246" t="s">
        <v>37</v>
      </c>
      <c r="R1246" t="s">
        <v>38</v>
      </c>
      <c r="Y1246" t="s">
        <v>44</v>
      </c>
    </row>
    <row r="1247" spans="1:25" x14ac:dyDescent="0.25">
      <c r="A1247" t="s">
        <v>49</v>
      </c>
      <c r="B1247" t="s">
        <v>3300</v>
      </c>
      <c r="C1247" t="s">
        <v>67</v>
      </c>
      <c r="D1247" t="s">
        <v>2436</v>
      </c>
      <c r="E1247" t="s">
        <v>2437</v>
      </c>
      <c r="F1247" t="s">
        <v>2436</v>
      </c>
      <c r="G1247" t="s">
        <v>2438</v>
      </c>
      <c r="H1247" t="s">
        <v>1349</v>
      </c>
      <c r="I1247">
        <v>1</v>
      </c>
      <c r="J1247">
        <v>0</v>
      </c>
      <c r="K1247">
        <v>0</v>
      </c>
      <c r="L1247">
        <v>10.1</v>
      </c>
      <c r="M1247" t="s">
        <v>345</v>
      </c>
      <c r="N1247" t="s">
        <v>251</v>
      </c>
      <c r="O1247" t="s">
        <v>252</v>
      </c>
      <c r="P1247" t="s">
        <v>346</v>
      </c>
      <c r="Q1247" t="s">
        <v>37</v>
      </c>
      <c r="R1247" t="s">
        <v>38</v>
      </c>
      <c r="U1247" t="s">
        <v>347</v>
      </c>
      <c r="V1247" t="s">
        <v>348</v>
      </c>
      <c r="Y1247" t="s">
        <v>44</v>
      </c>
    </row>
    <row r="1248" spans="1:25" x14ac:dyDescent="0.25">
      <c r="A1248" t="s">
        <v>49</v>
      </c>
      <c r="B1248" t="s">
        <v>3301</v>
      </c>
      <c r="C1248" t="s">
        <v>67</v>
      </c>
      <c r="D1248" t="s">
        <v>2436</v>
      </c>
      <c r="E1248" t="s">
        <v>2437</v>
      </c>
      <c r="F1248" t="s">
        <v>2436</v>
      </c>
      <c r="G1248" t="s">
        <v>2438</v>
      </c>
      <c r="H1248" t="s">
        <v>1349</v>
      </c>
      <c r="I1248">
        <v>1</v>
      </c>
      <c r="J1248">
        <v>0</v>
      </c>
      <c r="K1248">
        <v>0</v>
      </c>
      <c r="L1248">
        <v>14.7</v>
      </c>
      <c r="M1248" t="s">
        <v>345</v>
      </c>
      <c r="O1248" t="s">
        <v>1279</v>
      </c>
      <c r="P1248" t="s">
        <v>346</v>
      </c>
      <c r="Q1248" t="s">
        <v>37</v>
      </c>
      <c r="R1248" t="s">
        <v>38</v>
      </c>
      <c r="U1248" t="s">
        <v>347</v>
      </c>
      <c r="V1248" t="s">
        <v>348</v>
      </c>
      <c r="Y1248" t="s">
        <v>44</v>
      </c>
    </row>
    <row r="1249" spans="1:25" x14ac:dyDescent="0.25">
      <c r="A1249" t="s">
        <v>49</v>
      </c>
      <c r="B1249" t="s">
        <v>3302</v>
      </c>
      <c r="C1249" t="s">
        <v>67</v>
      </c>
      <c r="D1249" t="s">
        <v>2436</v>
      </c>
      <c r="E1249" t="s">
        <v>2437</v>
      </c>
      <c r="F1249" t="s">
        <v>2436</v>
      </c>
      <c r="G1249" t="s">
        <v>2438</v>
      </c>
      <c r="H1249" t="s">
        <v>1349</v>
      </c>
      <c r="I1249">
        <v>1</v>
      </c>
      <c r="J1249">
        <v>0</v>
      </c>
      <c r="K1249">
        <v>0</v>
      </c>
      <c r="L1249">
        <v>12.7</v>
      </c>
      <c r="M1249" t="s">
        <v>3303</v>
      </c>
      <c r="N1249" t="s">
        <v>351</v>
      </c>
      <c r="O1249" t="s">
        <v>352</v>
      </c>
      <c r="P1249">
        <v>19312</v>
      </c>
      <c r="Q1249" t="s">
        <v>37</v>
      </c>
      <c r="R1249" t="s">
        <v>38</v>
      </c>
      <c r="V1249" t="s">
        <v>3304</v>
      </c>
      <c r="Y1249" t="s">
        <v>44</v>
      </c>
    </row>
    <row r="1250" spans="1:25" x14ac:dyDescent="0.25">
      <c r="A1250" t="s">
        <v>26</v>
      </c>
      <c r="B1250" t="s">
        <v>3305</v>
      </c>
      <c r="C1250" t="s">
        <v>67</v>
      </c>
      <c r="D1250" t="s">
        <v>2436</v>
      </c>
      <c r="E1250" t="s">
        <v>2437</v>
      </c>
      <c r="F1250" t="s">
        <v>2436</v>
      </c>
      <c r="G1250" t="s">
        <v>2438</v>
      </c>
      <c r="H1250" t="s">
        <v>1349</v>
      </c>
      <c r="I1250">
        <v>1</v>
      </c>
      <c r="J1250">
        <v>0</v>
      </c>
      <c r="K1250">
        <v>0</v>
      </c>
      <c r="L1250">
        <v>15.1</v>
      </c>
      <c r="M1250" t="s">
        <v>3306</v>
      </c>
      <c r="P1250">
        <v>625025</v>
      </c>
      <c r="Q1250" t="s">
        <v>2204</v>
      </c>
      <c r="R1250" t="s">
        <v>358</v>
      </c>
      <c r="S1250" t="s">
        <v>3307</v>
      </c>
      <c r="T1250" t="s">
        <v>3308</v>
      </c>
      <c r="U1250" t="s">
        <v>3309</v>
      </c>
      <c r="V1250" t="s">
        <v>3310</v>
      </c>
      <c r="W1250">
        <v>1997</v>
      </c>
      <c r="X1250" t="s">
        <v>443</v>
      </c>
      <c r="Y1250" t="s">
        <v>44</v>
      </c>
    </row>
    <row r="1251" spans="1:25" x14ac:dyDescent="0.25">
      <c r="A1251" t="s">
        <v>49</v>
      </c>
      <c r="B1251" t="s">
        <v>3311</v>
      </c>
      <c r="C1251" t="s">
        <v>67</v>
      </c>
      <c r="D1251" t="s">
        <v>2436</v>
      </c>
      <c r="E1251" t="s">
        <v>2437</v>
      </c>
      <c r="F1251" t="s">
        <v>2436</v>
      </c>
      <c r="G1251" t="s">
        <v>2438</v>
      </c>
      <c r="H1251" t="s">
        <v>1349</v>
      </c>
      <c r="I1251">
        <v>1</v>
      </c>
      <c r="J1251">
        <v>0</v>
      </c>
      <c r="K1251">
        <v>0</v>
      </c>
      <c r="L1251">
        <v>9.5</v>
      </c>
      <c r="M1251" t="s">
        <v>3312</v>
      </c>
      <c r="N1251" t="s">
        <v>405</v>
      </c>
      <c r="O1251" t="s">
        <v>406</v>
      </c>
      <c r="P1251" t="s">
        <v>3313</v>
      </c>
      <c r="Q1251" t="s">
        <v>37</v>
      </c>
      <c r="R1251" t="s">
        <v>38</v>
      </c>
      <c r="V1251" t="s">
        <v>3314</v>
      </c>
      <c r="Y1251" t="s">
        <v>44</v>
      </c>
    </row>
    <row r="1252" spans="1:25" x14ac:dyDescent="0.25">
      <c r="A1252" t="s">
        <v>49</v>
      </c>
      <c r="B1252" t="s">
        <v>3315</v>
      </c>
      <c r="C1252" t="s">
        <v>67</v>
      </c>
      <c r="D1252" t="s">
        <v>2436</v>
      </c>
      <c r="E1252" t="s">
        <v>2437</v>
      </c>
      <c r="F1252" t="s">
        <v>2436</v>
      </c>
      <c r="G1252" t="s">
        <v>2438</v>
      </c>
      <c r="H1252" t="s">
        <v>1349</v>
      </c>
      <c r="I1252">
        <v>1</v>
      </c>
      <c r="J1252">
        <v>0</v>
      </c>
      <c r="K1252">
        <v>0</v>
      </c>
      <c r="L1252">
        <v>10</v>
      </c>
      <c r="M1252" t="s">
        <v>193</v>
      </c>
      <c r="Q1252" t="s">
        <v>210</v>
      </c>
      <c r="R1252" t="s">
        <v>211</v>
      </c>
      <c r="Y1252" t="s">
        <v>44</v>
      </c>
    </row>
    <row r="1253" spans="1:25" x14ac:dyDescent="0.25">
      <c r="A1253" t="s">
        <v>49</v>
      </c>
      <c r="B1253" t="s">
        <v>3316</v>
      </c>
      <c r="C1253" t="s">
        <v>67</v>
      </c>
      <c r="D1253" t="s">
        <v>2436</v>
      </c>
      <c r="E1253" t="s">
        <v>2437</v>
      </c>
      <c r="F1253" t="s">
        <v>2436</v>
      </c>
      <c r="G1253" t="s">
        <v>2438</v>
      </c>
      <c r="H1253" t="s">
        <v>1349</v>
      </c>
      <c r="I1253">
        <v>1</v>
      </c>
      <c r="J1253">
        <v>0</v>
      </c>
      <c r="K1253">
        <v>0</v>
      </c>
      <c r="L1253">
        <v>7.1</v>
      </c>
      <c r="M1253" t="s">
        <v>3317</v>
      </c>
      <c r="N1253" t="s">
        <v>73</v>
      </c>
      <c r="O1253" t="s">
        <v>74</v>
      </c>
      <c r="P1253" t="s">
        <v>3318</v>
      </c>
      <c r="Q1253" t="s">
        <v>37</v>
      </c>
      <c r="R1253" t="s">
        <v>38</v>
      </c>
      <c r="S1253" t="s">
        <v>3319</v>
      </c>
      <c r="Y1253" t="s">
        <v>44</v>
      </c>
    </row>
    <row r="1254" spans="1:25" x14ac:dyDescent="0.25">
      <c r="A1254" t="s">
        <v>49</v>
      </c>
      <c r="B1254" t="s">
        <v>3320</v>
      </c>
      <c r="C1254" t="s">
        <v>67</v>
      </c>
      <c r="D1254" t="s">
        <v>2436</v>
      </c>
      <c r="E1254" t="s">
        <v>2437</v>
      </c>
      <c r="F1254" t="s">
        <v>2436</v>
      </c>
      <c r="G1254" t="s">
        <v>2438</v>
      </c>
      <c r="H1254" t="s">
        <v>1349</v>
      </c>
      <c r="I1254">
        <v>1</v>
      </c>
      <c r="J1254">
        <v>0</v>
      </c>
      <c r="K1254">
        <v>0</v>
      </c>
      <c r="L1254">
        <v>14</v>
      </c>
      <c r="M1254" t="s">
        <v>3321</v>
      </c>
      <c r="N1254" t="s">
        <v>386</v>
      </c>
      <c r="O1254" t="s">
        <v>387</v>
      </c>
      <c r="P1254">
        <v>55343</v>
      </c>
      <c r="Q1254" t="s">
        <v>37</v>
      </c>
      <c r="R1254" t="s">
        <v>38</v>
      </c>
      <c r="V1254" t="s">
        <v>3322</v>
      </c>
      <c r="Y1254" t="s">
        <v>44</v>
      </c>
    </row>
    <row r="1255" spans="1:25" x14ac:dyDescent="0.25">
      <c r="A1255" t="s">
        <v>49</v>
      </c>
      <c r="B1255" t="s">
        <v>3323</v>
      </c>
      <c r="C1255" t="s">
        <v>67</v>
      </c>
      <c r="D1255" t="s">
        <v>2436</v>
      </c>
      <c r="E1255" t="s">
        <v>2437</v>
      </c>
      <c r="F1255" t="s">
        <v>2436</v>
      </c>
      <c r="G1255" t="s">
        <v>2438</v>
      </c>
      <c r="H1255" t="s">
        <v>1349</v>
      </c>
      <c r="I1255">
        <v>1</v>
      </c>
      <c r="J1255">
        <v>0</v>
      </c>
      <c r="K1255">
        <v>0</v>
      </c>
      <c r="L1255">
        <v>1.8</v>
      </c>
      <c r="M1255" t="s">
        <v>1022</v>
      </c>
      <c r="N1255" t="s">
        <v>351</v>
      </c>
      <c r="O1255" t="s">
        <v>352</v>
      </c>
      <c r="P1255" t="s">
        <v>3324</v>
      </c>
      <c r="Q1255" t="s">
        <v>37</v>
      </c>
      <c r="R1255" t="s">
        <v>38</v>
      </c>
      <c r="S1255" t="s">
        <v>3325</v>
      </c>
      <c r="U1255" t="s">
        <v>3326</v>
      </c>
      <c r="V1255" t="s">
        <v>3327</v>
      </c>
      <c r="Y1255" t="s">
        <v>44</v>
      </c>
    </row>
    <row r="1256" spans="1:25" x14ac:dyDescent="0.25">
      <c r="A1256" t="s">
        <v>49</v>
      </c>
      <c r="B1256" t="s">
        <v>164</v>
      </c>
      <c r="C1256" t="s">
        <v>67</v>
      </c>
      <c r="D1256" t="s">
        <v>2436</v>
      </c>
      <c r="E1256" t="s">
        <v>2437</v>
      </c>
      <c r="F1256" t="s">
        <v>2436</v>
      </c>
      <c r="G1256" t="s">
        <v>2438</v>
      </c>
      <c r="H1256" t="s">
        <v>1349</v>
      </c>
      <c r="I1256">
        <v>4</v>
      </c>
      <c r="J1256">
        <v>0</v>
      </c>
      <c r="K1256">
        <v>0</v>
      </c>
      <c r="L1256">
        <v>7.2</v>
      </c>
      <c r="Y1256" t="s">
        <v>44</v>
      </c>
    </row>
    <row r="1257" spans="1:25" x14ac:dyDescent="0.25">
      <c r="A1257" t="s">
        <v>49</v>
      </c>
      <c r="B1257" t="s">
        <v>3328</v>
      </c>
      <c r="C1257" t="s">
        <v>67</v>
      </c>
      <c r="D1257" t="s">
        <v>2436</v>
      </c>
      <c r="E1257" t="s">
        <v>2437</v>
      </c>
      <c r="F1257" t="s">
        <v>2436</v>
      </c>
      <c r="G1257" t="s">
        <v>2438</v>
      </c>
      <c r="H1257" t="s">
        <v>1349</v>
      </c>
      <c r="I1257">
        <v>1</v>
      </c>
      <c r="J1257">
        <v>0</v>
      </c>
      <c r="K1257">
        <v>0</v>
      </c>
      <c r="L1257">
        <v>14.8</v>
      </c>
      <c r="M1257" t="s">
        <v>193</v>
      </c>
      <c r="Q1257" t="s">
        <v>457</v>
      </c>
      <c r="R1257" t="s">
        <v>383</v>
      </c>
      <c r="Y1257" t="s">
        <v>44</v>
      </c>
    </row>
    <row r="1258" spans="1:25" x14ac:dyDescent="0.25">
      <c r="A1258" t="s">
        <v>49</v>
      </c>
      <c r="B1258" t="s">
        <v>3329</v>
      </c>
      <c r="C1258" t="s">
        <v>67</v>
      </c>
      <c r="D1258" t="s">
        <v>2436</v>
      </c>
      <c r="E1258" t="s">
        <v>2437</v>
      </c>
      <c r="F1258" t="s">
        <v>2436</v>
      </c>
      <c r="G1258" t="s">
        <v>2438</v>
      </c>
      <c r="H1258" t="s">
        <v>1349</v>
      </c>
      <c r="I1258">
        <v>3</v>
      </c>
      <c r="J1258">
        <v>0</v>
      </c>
      <c r="K1258">
        <v>0</v>
      </c>
      <c r="L1258">
        <v>11.5</v>
      </c>
      <c r="M1258" t="s">
        <v>304</v>
      </c>
      <c r="N1258" t="s">
        <v>128</v>
      </c>
      <c r="O1258" t="s">
        <v>129</v>
      </c>
      <c r="P1258" t="s">
        <v>3330</v>
      </c>
      <c r="Q1258" t="s">
        <v>37</v>
      </c>
      <c r="R1258" t="s">
        <v>38</v>
      </c>
      <c r="S1258" t="s">
        <v>3331</v>
      </c>
      <c r="T1258" t="s">
        <v>3332</v>
      </c>
      <c r="V1258" t="s">
        <v>3333</v>
      </c>
      <c r="Y1258" t="s">
        <v>44</v>
      </c>
    </row>
    <row r="1259" spans="1:25" x14ac:dyDescent="0.25">
      <c r="A1259" t="s">
        <v>49</v>
      </c>
      <c r="B1259" t="s">
        <v>3334</v>
      </c>
      <c r="C1259" t="s">
        <v>67</v>
      </c>
      <c r="D1259" t="s">
        <v>2436</v>
      </c>
      <c r="E1259" t="s">
        <v>2437</v>
      </c>
      <c r="F1259" t="s">
        <v>2436</v>
      </c>
      <c r="G1259" t="s">
        <v>2438</v>
      </c>
      <c r="H1259" t="s">
        <v>1349</v>
      </c>
      <c r="I1259">
        <v>1</v>
      </c>
      <c r="J1259">
        <v>0</v>
      </c>
      <c r="K1259">
        <v>0</v>
      </c>
      <c r="L1259">
        <v>15.2</v>
      </c>
      <c r="M1259" t="s">
        <v>193</v>
      </c>
      <c r="N1259" t="s">
        <v>35</v>
      </c>
      <c r="O1259" t="s">
        <v>36</v>
      </c>
      <c r="Q1259" t="s">
        <v>37</v>
      </c>
      <c r="R1259" t="s">
        <v>38</v>
      </c>
      <c r="Y1259" t="s">
        <v>44</v>
      </c>
    </row>
    <row r="1260" spans="1:25" x14ac:dyDescent="0.25">
      <c r="A1260" t="s">
        <v>49</v>
      </c>
      <c r="B1260" t="s">
        <v>2404</v>
      </c>
      <c r="C1260" t="s">
        <v>67</v>
      </c>
      <c r="D1260" t="s">
        <v>2436</v>
      </c>
      <c r="E1260" t="s">
        <v>2437</v>
      </c>
      <c r="F1260" t="s">
        <v>2436</v>
      </c>
      <c r="G1260" t="s">
        <v>2438</v>
      </c>
      <c r="H1260" t="s">
        <v>1349</v>
      </c>
      <c r="I1260">
        <v>2</v>
      </c>
      <c r="J1260">
        <v>0</v>
      </c>
      <c r="K1260">
        <v>0</v>
      </c>
      <c r="L1260">
        <v>1</v>
      </c>
      <c r="M1260" t="s">
        <v>2405</v>
      </c>
      <c r="N1260" t="s">
        <v>197</v>
      </c>
      <c r="O1260" t="s">
        <v>198</v>
      </c>
      <c r="P1260">
        <v>7920</v>
      </c>
      <c r="Q1260" t="s">
        <v>37</v>
      </c>
      <c r="R1260" t="s">
        <v>38</v>
      </c>
      <c r="V1260" t="s">
        <v>2406</v>
      </c>
      <c r="Y1260" t="s">
        <v>44</v>
      </c>
    </row>
    <row r="1261" spans="1:25" x14ac:dyDescent="0.25">
      <c r="A1261" t="s">
        <v>49</v>
      </c>
      <c r="B1261" t="s">
        <v>3335</v>
      </c>
      <c r="C1261" t="s">
        <v>67</v>
      </c>
      <c r="D1261" t="s">
        <v>2436</v>
      </c>
      <c r="E1261" t="s">
        <v>2525</v>
      </c>
      <c r="F1261" t="s">
        <v>2436</v>
      </c>
      <c r="G1261" t="s">
        <v>2526</v>
      </c>
      <c r="H1261" t="s">
        <v>1349</v>
      </c>
      <c r="I1261">
        <v>1</v>
      </c>
      <c r="J1261">
        <v>0</v>
      </c>
      <c r="K1261">
        <v>0</v>
      </c>
      <c r="L1261">
        <v>14.4</v>
      </c>
      <c r="M1261" t="s">
        <v>193</v>
      </c>
      <c r="Q1261" t="s">
        <v>457</v>
      </c>
      <c r="R1261" t="s">
        <v>383</v>
      </c>
      <c r="Y1261" t="s">
        <v>44</v>
      </c>
    </row>
    <row r="1262" spans="1:25" x14ac:dyDescent="0.25">
      <c r="A1262" t="s">
        <v>49</v>
      </c>
      <c r="B1262" t="s">
        <v>3336</v>
      </c>
      <c r="C1262" t="s">
        <v>67</v>
      </c>
      <c r="D1262" t="s">
        <v>2436</v>
      </c>
      <c r="E1262" t="s">
        <v>2437</v>
      </c>
      <c r="F1262" t="s">
        <v>2436</v>
      </c>
      <c r="G1262" t="s">
        <v>2438</v>
      </c>
      <c r="H1262" t="s">
        <v>1349</v>
      </c>
      <c r="I1262">
        <v>1</v>
      </c>
      <c r="J1262">
        <v>0</v>
      </c>
      <c r="K1262">
        <v>0</v>
      </c>
      <c r="L1262">
        <v>12</v>
      </c>
      <c r="M1262" t="s">
        <v>197</v>
      </c>
      <c r="N1262" t="s">
        <v>197</v>
      </c>
      <c r="O1262" t="s">
        <v>198</v>
      </c>
      <c r="P1262">
        <v>10022</v>
      </c>
      <c r="Q1262" t="s">
        <v>37</v>
      </c>
      <c r="R1262" t="s">
        <v>38</v>
      </c>
      <c r="Y1262" t="s">
        <v>44</v>
      </c>
    </row>
    <row r="1263" spans="1:25" x14ac:dyDescent="0.25">
      <c r="A1263" t="s">
        <v>26</v>
      </c>
      <c r="B1263" t="s">
        <v>3337</v>
      </c>
      <c r="C1263" t="s">
        <v>67</v>
      </c>
      <c r="D1263" t="s">
        <v>2436</v>
      </c>
      <c r="E1263" t="s">
        <v>2437</v>
      </c>
      <c r="F1263" t="s">
        <v>2436</v>
      </c>
      <c r="G1263" t="s">
        <v>2438</v>
      </c>
      <c r="H1263" t="s">
        <v>1349</v>
      </c>
      <c r="I1263">
        <v>1</v>
      </c>
      <c r="J1263">
        <v>0</v>
      </c>
      <c r="K1263">
        <v>0</v>
      </c>
      <c r="L1263">
        <v>8.6999999999999993</v>
      </c>
      <c r="M1263" t="s">
        <v>3338</v>
      </c>
      <c r="O1263" t="s">
        <v>2764</v>
      </c>
      <c r="Q1263" t="s">
        <v>2765</v>
      </c>
      <c r="R1263" t="s">
        <v>358</v>
      </c>
      <c r="S1263">
        <v>-706768</v>
      </c>
      <c r="T1263">
        <v>-706765</v>
      </c>
      <c r="U1263" t="s">
        <v>3339</v>
      </c>
      <c r="V1263" t="s">
        <v>3340</v>
      </c>
      <c r="X1263" t="s">
        <v>443</v>
      </c>
      <c r="Y1263" t="s">
        <v>44</v>
      </c>
    </row>
    <row r="1264" spans="1:25" x14ac:dyDescent="0.25">
      <c r="A1264" t="s">
        <v>49</v>
      </c>
      <c r="B1264" t="s">
        <v>3341</v>
      </c>
      <c r="C1264" t="s">
        <v>67</v>
      </c>
      <c r="D1264" t="s">
        <v>2436</v>
      </c>
      <c r="E1264" t="s">
        <v>2437</v>
      </c>
      <c r="F1264" t="s">
        <v>2436</v>
      </c>
      <c r="G1264" t="s">
        <v>2438</v>
      </c>
      <c r="H1264" t="s">
        <v>1349</v>
      </c>
      <c r="I1264">
        <v>1</v>
      </c>
      <c r="J1264">
        <v>0</v>
      </c>
      <c r="K1264">
        <v>0</v>
      </c>
      <c r="L1264">
        <v>9.8000000000000007</v>
      </c>
      <c r="M1264" t="s">
        <v>3342</v>
      </c>
      <c r="N1264" t="s">
        <v>35</v>
      </c>
      <c r="O1264" t="s">
        <v>36</v>
      </c>
      <c r="P1264">
        <v>33326</v>
      </c>
      <c r="Q1264" t="s">
        <v>37</v>
      </c>
      <c r="R1264" t="s">
        <v>38</v>
      </c>
      <c r="S1264" t="s">
        <v>3343</v>
      </c>
      <c r="Y1264" t="s">
        <v>44</v>
      </c>
    </row>
    <row r="1265" spans="1:25" x14ac:dyDescent="0.25">
      <c r="A1265" t="s">
        <v>49</v>
      </c>
      <c r="B1265" t="s">
        <v>3344</v>
      </c>
      <c r="C1265" t="s">
        <v>67</v>
      </c>
      <c r="D1265" t="s">
        <v>2436</v>
      </c>
      <c r="E1265" t="s">
        <v>2437</v>
      </c>
      <c r="F1265" t="s">
        <v>2436</v>
      </c>
      <c r="G1265" t="s">
        <v>2438</v>
      </c>
      <c r="H1265" t="s">
        <v>1349</v>
      </c>
      <c r="I1265">
        <v>1</v>
      </c>
      <c r="J1265">
        <v>0</v>
      </c>
      <c r="K1265">
        <v>0</v>
      </c>
      <c r="L1265">
        <v>2.5</v>
      </c>
      <c r="M1265" t="s">
        <v>2290</v>
      </c>
      <c r="N1265" t="s">
        <v>805</v>
      </c>
      <c r="O1265" t="s">
        <v>806</v>
      </c>
      <c r="P1265">
        <v>60045</v>
      </c>
      <c r="Q1265" t="s">
        <v>37</v>
      </c>
      <c r="R1265" t="s">
        <v>38</v>
      </c>
      <c r="Y1265" t="s">
        <v>44</v>
      </c>
    </row>
    <row r="1266" spans="1:25" x14ac:dyDescent="0.25">
      <c r="A1266" t="s">
        <v>49</v>
      </c>
      <c r="B1266" t="s">
        <v>322</v>
      </c>
      <c r="C1266" t="s">
        <v>67</v>
      </c>
      <c r="D1266" t="s">
        <v>2436</v>
      </c>
      <c r="E1266" t="s">
        <v>2437</v>
      </c>
      <c r="F1266" t="s">
        <v>2436</v>
      </c>
      <c r="G1266" t="s">
        <v>2438</v>
      </c>
      <c r="H1266" t="s">
        <v>1349</v>
      </c>
      <c r="I1266">
        <v>1</v>
      </c>
      <c r="J1266">
        <v>0</v>
      </c>
      <c r="K1266">
        <v>0</v>
      </c>
      <c r="L1266">
        <v>16.8</v>
      </c>
      <c r="M1266" t="s">
        <v>323</v>
      </c>
      <c r="N1266" t="s">
        <v>151</v>
      </c>
      <c r="O1266" t="s">
        <v>152</v>
      </c>
      <c r="P1266" t="s">
        <v>324</v>
      </c>
      <c r="Q1266" t="s">
        <v>37</v>
      </c>
      <c r="R1266" t="s">
        <v>38</v>
      </c>
      <c r="S1266" t="s">
        <v>325</v>
      </c>
      <c r="T1266" t="s">
        <v>326</v>
      </c>
      <c r="V1266" t="s">
        <v>327</v>
      </c>
      <c r="Y1266" t="s">
        <v>44</v>
      </c>
    </row>
    <row r="1267" spans="1:25" x14ac:dyDescent="0.25">
      <c r="A1267" t="s">
        <v>49</v>
      </c>
      <c r="B1267" t="s">
        <v>1306</v>
      </c>
      <c r="C1267" t="s">
        <v>67</v>
      </c>
      <c r="D1267" t="s">
        <v>2436</v>
      </c>
      <c r="E1267" t="s">
        <v>2437</v>
      </c>
      <c r="F1267" t="s">
        <v>2436</v>
      </c>
      <c r="G1267" t="s">
        <v>2438</v>
      </c>
      <c r="H1267" t="s">
        <v>1349</v>
      </c>
      <c r="I1267">
        <v>1</v>
      </c>
      <c r="J1267">
        <v>0</v>
      </c>
      <c r="K1267">
        <v>0</v>
      </c>
      <c r="L1267">
        <v>8.9</v>
      </c>
      <c r="M1267" t="s">
        <v>1307</v>
      </c>
      <c r="N1267" t="s">
        <v>80</v>
      </c>
      <c r="O1267" t="s">
        <v>413</v>
      </c>
      <c r="P1267">
        <v>98034</v>
      </c>
      <c r="Q1267" t="s">
        <v>37</v>
      </c>
      <c r="R1267" t="s">
        <v>38</v>
      </c>
      <c r="S1267" t="s">
        <v>1308</v>
      </c>
      <c r="Y1267" t="s">
        <v>44</v>
      </c>
    </row>
    <row r="1268" spans="1:25" x14ac:dyDescent="0.25">
      <c r="A1268" t="s">
        <v>49</v>
      </c>
      <c r="B1268" t="s">
        <v>3345</v>
      </c>
      <c r="C1268" t="s">
        <v>67</v>
      </c>
      <c r="D1268" t="s">
        <v>2436</v>
      </c>
      <c r="E1268" t="s">
        <v>2437</v>
      </c>
      <c r="F1268" t="s">
        <v>2436</v>
      </c>
      <c r="G1268" t="s">
        <v>2438</v>
      </c>
      <c r="H1268" t="s">
        <v>1349</v>
      </c>
      <c r="I1268">
        <v>1</v>
      </c>
      <c r="J1268">
        <v>0</v>
      </c>
      <c r="K1268">
        <v>0</v>
      </c>
      <c r="L1268">
        <v>11.6</v>
      </c>
      <c r="M1268" t="s">
        <v>197</v>
      </c>
      <c r="N1268" t="s">
        <v>197</v>
      </c>
      <c r="O1268" t="s">
        <v>198</v>
      </c>
      <c r="P1268" t="s">
        <v>3346</v>
      </c>
      <c r="Q1268" t="s">
        <v>37</v>
      </c>
      <c r="R1268" t="s">
        <v>38</v>
      </c>
      <c r="S1268" t="s">
        <v>3347</v>
      </c>
      <c r="T1268" t="s">
        <v>3348</v>
      </c>
      <c r="V1268" t="s">
        <v>3349</v>
      </c>
      <c r="Y1268" t="s">
        <v>44</v>
      </c>
    </row>
    <row r="1269" spans="1:25" x14ac:dyDescent="0.25">
      <c r="A1269" t="s">
        <v>49</v>
      </c>
      <c r="B1269" t="s">
        <v>3350</v>
      </c>
      <c r="C1269" t="s">
        <v>67</v>
      </c>
      <c r="D1269" t="s">
        <v>2436</v>
      </c>
      <c r="E1269" t="s">
        <v>2437</v>
      </c>
      <c r="F1269" t="s">
        <v>2436</v>
      </c>
      <c r="G1269" t="s">
        <v>2438</v>
      </c>
      <c r="H1269" t="s">
        <v>1349</v>
      </c>
      <c r="I1269">
        <v>1</v>
      </c>
      <c r="J1269">
        <v>0</v>
      </c>
      <c r="K1269">
        <v>0</v>
      </c>
      <c r="L1269">
        <v>9.1999999999999993</v>
      </c>
      <c r="M1269" t="s">
        <v>3351</v>
      </c>
      <c r="Q1269" t="s">
        <v>1133</v>
      </c>
      <c r="R1269" t="s">
        <v>383</v>
      </c>
      <c r="S1269" t="s">
        <v>3352</v>
      </c>
      <c r="Y1269" t="s">
        <v>44</v>
      </c>
    </row>
    <row r="1270" spans="1:25" x14ac:dyDescent="0.25">
      <c r="A1270" t="s">
        <v>49</v>
      </c>
      <c r="B1270" t="s">
        <v>3353</v>
      </c>
      <c r="C1270" t="s">
        <v>67</v>
      </c>
      <c r="D1270" t="s">
        <v>2436</v>
      </c>
      <c r="E1270" t="s">
        <v>2437</v>
      </c>
      <c r="F1270" t="s">
        <v>2436</v>
      </c>
      <c r="G1270" t="s">
        <v>2438</v>
      </c>
      <c r="H1270" t="s">
        <v>1349</v>
      </c>
      <c r="I1270">
        <v>1</v>
      </c>
      <c r="J1270">
        <v>0</v>
      </c>
      <c r="K1270">
        <v>0</v>
      </c>
      <c r="L1270">
        <v>14.4</v>
      </c>
      <c r="M1270" t="s">
        <v>318</v>
      </c>
      <c r="N1270" t="s">
        <v>319</v>
      </c>
      <c r="O1270" t="s">
        <v>320</v>
      </c>
      <c r="P1270" t="s">
        <v>3354</v>
      </c>
      <c r="Q1270" t="s">
        <v>37</v>
      </c>
      <c r="R1270" t="s">
        <v>38</v>
      </c>
      <c r="Y1270" t="s">
        <v>44</v>
      </c>
    </row>
    <row r="1271" spans="1:25" x14ac:dyDescent="0.25">
      <c r="A1271" t="s">
        <v>49</v>
      </c>
      <c r="B1271" t="s">
        <v>3355</v>
      </c>
      <c r="C1271" t="s">
        <v>67</v>
      </c>
      <c r="D1271" t="s">
        <v>2436</v>
      </c>
      <c r="E1271" t="s">
        <v>2437</v>
      </c>
      <c r="F1271" t="s">
        <v>2436</v>
      </c>
      <c r="G1271" t="s">
        <v>2438</v>
      </c>
      <c r="H1271" t="s">
        <v>1349</v>
      </c>
      <c r="I1271">
        <v>1</v>
      </c>
      <c r="J1271">
        <v>0</v>
      </c>
      <c r="K1271">
        <v>0</v>
      </c>
      <c r="L1271">
        <v>14.5</v>
      </c>
      <c r="M1271" t="s">
        <v>193</v>
      </c>
      <c r="Q1271" t="s">
        <v>1415</v>
      </c>
      <c r="R1271" t="s">
        <v>238</v>
      </c>
      <c r="Y1271" t="s">
        <v>44</v>
      </c>
    </row>
    <row r="1272" spans="1:25" x14ac:dyDescent="0.25">
      <c r="A1272" t="s">
        <v>49</v>
      </c>
      <c r="B1272" t="s">
        <v>3356</v>
      </c>
      <c r="C1272" t="s">
        <v>67</v>
      </c>
      <c r="D1272" t="s">
        <v>2436</v>
      </c>
      <c r="E1272" t="s">
        <v>2437</v>
      </c>
      <c r="F1272" t="s">
        <v>2436</v>
      </c>
      <c r="G1272" t="s">
        <v>2438</v>
      </c>
      <c r="H1272" t="s">
        <v>1349</v>
      </c>
      <c r="I1272">
        <v>1</v>
      </c>
      <c r="J1272">
        <v>0</v>
      </c>
      <c r="K1272">
        <v>0</v>
      </c>
      <c r="L1272">
        <v>14.2</v>
      </c>
      <c r="M1272" t="s">
        <v>1442</v>
      </c>
      <c r="N1272" t="s">
        <v>35</v>
      </c>
      <c r="O1272" t="s">
        <v>36</v>
      </c>
      <c r="P1272">
        <v>32819</v>
      </c>
      <c r="Q1272" t="s">
        <v>37</v>
      </c>
      <c r="R1272" t="s">
        <v>38</v>
      </c>
      <c r="S1272" t="s">
        <v>3357</v>
      </c>
      <c r="V1272" t="s">
        <v>3358</v>
      </c>
      <c r="Y1272" t="s">
        <v>44</v>
      </c>
    </row>
    <row r="1273" spans="1:25" x14ac:dyDescent="0.25">
      <c r="A1273" t="s">
        <v>49</v>
      </c>
      <c r="B1273" t="s">
        <v>3359</v>
      </c>
      <c r="C1273" t="s">
        <v>67</v>
      </c>
      <c r="D1273" t="s">
        <v>2436</v>
      </c>
      <c r="E1273" t="s">
        <v>2437</v>
      </c>
      <c r="F1273" t="s">
        <v>2436</v>
      </c>
      <c r="G1273" t="s">
        <v>2438</v>
      </c>
      <c r="H1273" t="s">
        <v>1349</v>
      </c>
      <c r="I1273">
        <v>1</v>
      </c>
      <c r="J1273">
        <v>0</v>
      </c>
      <c r="K1273">
        <v>0</v>
      </c>
      <c r="L1273">
        <v>10.8</v>
      </c>
      <c r="M1273" t="s">
        <v>1241</v>
      </c>
      <c r="N1273" t="s">
        <v>228</v>
      </c>
      <c r="O1273" t="s">
        <v>229</v>
      </c>
      <c r="P1273" t="s">
        <v>3360</v>
      </c>
      <c r="Q1273" t="s">
        <v>37</v>
      </c>
      <c r="R1273" t="s">
        <v>38</v>
      </c>
      <c r="Y1273" t="s">
        <v>44</v>
      </c>
    </row>
    <row r="1274" spans="1:25" x14ac:dyDescent="0.25">
      <c r="A1274" t="s">
        <v>49</v>
      </c>
      <c r="B1274" t="s">
        <v>3361</v>
      </c>
      <c r="C1274" t="s">
        <v>67</v>
      </c>
      <c r="D1274" t="s">
        <v>2436</v>
      </c>
      <c r="E1274" t="s">
        <v>2437</v>
      </c>
      <c r="F1274" t="s">
        <v>2436</v>
      </c>
      <c r="G1274" t="s">
        <v>2438</v>
      </c>
      <c r="H1274" t="s">
        <v>1349</v>
      </c>
      <c r="I1274">
        <v>2</v>
      </c>
      <c r="J1274">
        <v>0</v>
      </c>
      <c r="K1274">
        <v>0</v>
      </c>
      <c r="L1274">
        <v>9.1999999999999993</v>
      </c>
      <c r="M1274" t="s">
        <v>3362</v>
      </c>
      <c r="N1274" t="s">
        <v>115</v>
      </c>
      <c r="O1274" t="s">
        <v>116</v>
      </c>
      <c r="P1274" t="s">
        <v>3363</v>
      </c>
      <c r="Q1274" t="s">
        <v>37</v>
      </c>
      <c r="R1274" t="s">
        <v>38</v>
      </c>
      <c r="S1274" t="s">
        <v>3364</v>
      </c>
      <c r="T1274" t="s">
        <v>3365</v>
      </c>
      <c r="V1274" t="s">
        <v>3366</v>
      </c>
      <c r="Y1274" t="s">
        <v>44</v>
      </c>
    </row>
    <row r="1275" spans="1:25" x14ac:dyDescent="0.25">
      <c r="A1275" t="s">
        <v>49</v>
      </c>
      <c r="B1275" t="s">
        <v>3367</v>
      </c>
      <c r="C1275" t="s">
        <v>67</v>
      </c>
      <c r="D1275" t="s">
        <v>2436</v>
      </c>
      <c r="E1275" t="s">
        <v>2437</v>
      </c>
      <c r="F1275" t="s">
        <v>2436</v>
      </c>
      <c r="G1275" t="s">
        <v>2438</v>
      </c>
      <c r="H1275" t="s">
        <v>1349</v>
      </c>
      <c r="I1275">
        <v>1</v>
      </c>
      <c r="J1275">
        <v>0</v>
      </c>
      <c r="K1275">
        <v>0</v>
      </c>
      <c r="L1275">
        <v>17</v>
      </c>
      <c r="M1275" t="s">
        <v>667</v>
      </c>
      <c r="N1275" t="s">
        <v>255</v>
      </c>
      <c r="O1275" t="s">
        <v>256</v>
      </c>
      <c r="P1275">
        <v>89103</v>
      </c>
      <c r="Q1275" t="s">
        <v>37</v>
      </c>
      <c r="R1275" t="s">
        <v>38</v>
      </c>
      <c r="Y1275" t="s">
        <v>44</v>
      </c>
    </row>
    <row r="1276" spans="1:25" x14ac:dyDescent="0.25">
      <c r="A1276" t="s">
        <v>49</v>
      </c>
      <c r="B1276" t="s">
        <v>3368</v>
      </c>
      <c r="C1276" t="s">
        <v>67</v>
      </c>
      <c r="D1276" t="s">
        <v>2436</v>
      </c>
      <c r="E1276" t="s">
        <v>2437</v>
      </c>
      <c r="F1276" t="s">
        <v>2436</v>
      </c>
      <c r="G1276" t="s">
        <v>2438</v>
      </c>
      <c r="H1276" t="s">
        <v>1349</v>
      </c>
      <c r="I1276">
        <v>1</v>
      </c>
      <c r="J1276">
        <v>0</v>
      </c>
      <c r="K1276">
        <v>0</v>
      </c>
      <c r="L1276">
        <v>15.8</v>
      </c>
      <c r="M1276" t="s">
        <v>3041</v>
      </c>
      <c r="N1276" t="s">
        <v>1682</v>
      </c>
      <c r="O1276" t="s">
        <v>1683</v>
      </c>
      <c r="P1276" t="s">
        <v>3369</v>
      </c>
      <c r="Q1276" t="s">
        <v>37</v>
      </c>
      <c r="R1276" t="s">
        <v>38</v>
      </c>
      <c r="S1276" t="s">
        <v>3370</v>
      </c>
      <c r="T1276" t="s">
        <v>3371</v>
      </c>
      <c r="Y1276" t="s">
        <v>44</v>
      </c>
    </row>
    <row r="1277" spans="1:25" x14ac:dyDescent="0.25">
      <c r="A1277" t="s">
        <v>49</v>
      </c>
      <c r="B1277" t="s">
        <v>3372</v>
      </c>
      <c r="C1277" t="s">
        <v>67</v>
      </c>
      <c r="D1277" t="s">
        <v>2436</v>
      </c>
      <c r="E1277" t="s">
        <v>2437</v>
      </c>
      <c r="F1277" t="s">
        <v>2436</v>
      </c>
      <c r="G1277" t="s">
        <v>2438</v>
      </c>
      <c r="H1277" t="s">
        <v>1349</v>
      </c>
      <c r="I1277">
        <v>1</v>
      </c>
      <c r="J1277">
        <v>0</v>
      </c>
      <c r="K1277">
        <v>0</v>
      </c>
      <c r="L1277">
        <v>13</v>
      </c>
      <c r="M1277" t="s">
        <v>639</v>
      </c>
      <c r="N1277" t="s">
        <v>35</v>
      </c>
      <c r="O1277" t="s">
        <v>36</v>
      </c>
      <c r="P1277" t="s">
        <v>3373</v>
      </c>
      <c r="Q1277" t="s">
        <v>37</v>
      </c>
      <c r="R1277" t="s">
        <v>38</v>
      </c>
      <c r="Y1277" t="s">
        <v>44</v>
      </c>
    </row>
    <row r="1278" spans="1:25" x14ac:dyDescent="0.25">
      <c r="A1278" t="s">
        <v>49</v>
      </c>
      <c r="B1278" t="s">
        <v>3374</v>
      </c>
      <c r="C1278" t="s">
        <v>67</v>
      </c>
      <c r="D1278" t="s">
        <v>2436</v>
      </c>
      <c r="E1278" t="s">
        <v>2437</v>
      </c>
      <c r="F1278" t="s">
        <v>2436</v>
      </c>
      <c r="G1278" t="s">
        <v>2438</v>
      </c>
      <c r="H1278" t="s">
        <v>1349</v>
      </c>
      <c r="I1278">
        <v>1</v>
      </c>
      <c r="J1278">
        <v>0</v>
      </c>
      <c r="K1278">
        <v>0</v>
      </c>
      <c r="L1278">
        <v>8.8000000000000007</v>
      </c>
      <c r="M1278" t="s">
        <v>193</v>
      </c>
      <c r="N1278" t="s">
        <v>395</v>
      </c>
      <c r="O1278" t="s">
        <v>396</v>
      </c>
      <c r="Q1278" t="s">
        <v>37</v>
      </c>
      <c r="R1278" t="s">
        <v>38</v>
      </c>
      <c r="Y1278" t="s">
        <v>44</v>
      </c>
    </row>
    <row r="1279" spans="1:25" x14ac:dyDescent="0.25">
      <c r="A1279" t="s">
        <v>49</v>
      </c>
      <c r="B1279" t="s">
        <v>3375</v>
      </c>
      <c r="C1279" t="s">
        <v>67</v>
      </c>
      <c r="D1279" t="s">
        <v>2436</v>
      </c>
      <c r="E1279" t="s">
        <v>2437</v>
      </c>
      <c r="F1279" t="s">
        <v>2436</v>
      </c>
      <c r="G1279" t="s">
        <v>2438</v>
      </c>
      <c r="H1279" t="s">
        <v>1349</v>
      </c>
      <c r="I1279">
        <v>1</v>
      </c>
      <c r="J1279">
        <v>0</v>
      </c>
      <c r="K1279">
        <v>0</v>
      </c>
      <c r="L1279">
        <v>18.600000000000001</v>
      </c>
      <c r="M1279" t="s">
        <v>476</v>
      </c>
      <c r="N1279" t="s">
        <v>35</v>
      </c>
      <c r="O1279" t="s">
        <v>36</v>
      </c>
      <c r="P1279" t="s">
        <v>3376</v>
      </c>
      <c r="Q1279" t="s">
        <v>37</v>
      </c>
      <c r="R1279" t="s">
        <v>38</v>
      </c>
      <c r="S1279" t="s">
        <v>3377</v>
      </c>
      <c r="T1279" t="s">
        <v>3378</v>
      </c>
      <c r="Y1279" t="s">
        <v>44</v>
      </c>
    </row>
    <row r="1280" spans="1:25" x14ac:dyDescent="0.25">
      <c r="A1280" t="s">
        <v>49</v>
      </c>
      <c r="B1280" t="s">
        <v>3379</v>
      </c>
      <c r="C1280" t="s">
        <v>67</v>
      </c>
      <c r="D1280" t="s">
        <v>2436</v>
      </c>
      <c r="E1280" t="s">
        <v>2437</v>
      </c>
      <c r="F1280" t="s">
        <v>2436</v>
      </c>
      <c r="G1280" t="s">
        <v>2438</v>
      </c>
      <c r="H1280" t="s">
        <v>1349</v>
      </c>
      <c r="I1280">
        <v>1</v>
      </c>
      <c r="J1280">
        <v>0</v>
      </c>
      <c r="K1280">
        <v>0</v>
      </c>
      <c r="L1280">
        <v>3.3</v>
      </c>
      <c r="M1280" t="s">
        <v>667</v>
      </c>
      <c r="N1280" t="s">
        <v>255</v>
      </c>
      <c r="O1280" t="s">
        <v>256</v>
      </c>
      <c r="P1280">
        <v>89109</v>
      </c>
      <c r="Q1280" t="s">
        <v>37</v>
      </c>
      <c r="R1280" t="s">
        <v>38</v>
      </c>
      <c r="S1280" t="s">
        <v>3380</v>
      </c>
      <c r="V1280" t="s">
        <v>3381</v>
      </c>
      <c r="Y1280" t="s">
        <v>44</v>
      </c>
    </row>
    <row r="1281" spans="1:25" x14ac:dyDescent="0.25">
      <c r="A1281" t="s">
        <v>49</v>
      </c>
      <c r="B1281" t="s">
        <v>3382</v>
      </c>
      <c r="C1281" t="s">
        <v>67</v>
      </c>
      <c r="D1281" t="s">
        <v>2436</v>
      </c>
      <c r="E1281" t="s">
        <v>2437</v>
      </c>
      <c r="F1281" t="s">
        <v>2436</v>
      </c>
      <c r="G1281" t="s">
        <v>2438</v>
      </c>
      <c r="H1281" t="s">
        <v>1349</v>
      </c>
      <c r="I1281">
        <v>1</v>
      </c>
      <c r="J1281">
        <v>0</v>
      </c>
      <c r="K1281">
        <v>0</v>
      </c>
      <c r="L1281">
        <v>1.5</v>
      </c>
      <c r="M1281" t="s">
        <v>193</v>
      </c>
      <c r="Q1281" t="s">
        <v>457</v>
      </c>
      <c r="R1281" t="s">
        <v>383</v>
      </c>
      <c r="Y1281" t="s">
        <v>44</v>
      </c>
    </row>
    <row r="1282" spans="1:25" x14ac:dyDescent="0.25">
      <c r="A1282" t="s">
        <v>49</v>
      </c>
      <c r="B1282" t="s">
        <v>3383</v>
      </c>
      <c r="C1282" t="s">
        <v>67</v>
      </c>
      <c r="D1282" t="s">
        <v>2436</v>
      </c>
      <c r="E1282" t="s">
        <v>2437</v>
      </c>
      <c r="F1282" t="s">
        <v>2436</v>
      </c>
      <c r="G1282" t="s">
        <v>2438</v>
      </c>
      <c r="H1282" t="s">
        <v>1349</v>
      </c>
      <c r="I1282">
        <v>1</v>
      </c>
      <c r="J1282">
        <v>0</v>
      </c>
      <c r="K1282">
        <v>0</v>
      </c>
      <c r="L1282">
        <v>10.8</v>
      </c>
      <c r="M1282" t="s">
        <v>450</v>
      </c>
      <c r="P1282" t="s">
        <v>1864</v>
      </c>
      <c r="Q1282" t="s">
        <v>451</v>
      </c>
      <c r="R1282" t="s">
        <v>383</v>
      </c>
      <c r="Y1282" t="s">
        <v>44</v>
      </c>
    </row>
    <row r="1283" spans="1:25" x14ac:dyDescent="0.25">
      <c r="A1283" t="s">
        <v>49</v>
      </c>
      <c r="B1283" t="s">
        <v>3384</v>
      </c>
      <c r="C1283" t="s">
        <v>67</v>
      </c>
      <c r="D1283" t="s">
        <v>2436</v>
      </c>
      <c r="E1283" t="s">
        <v>2437</v>
      </c>
      <c r="F1283" t="s">
        <v>2436</v>
      </c>
      <c r="G1283" t="s">
        <v>2438</v>
      </c>
      <c r="H1283" t="s">
        <v>1349</v>
      </c>
      <c r="I1283">
        <v>1</v>
      </c>
      <c r="J1283">
        <v>0</v>
      </c>
      <c r="K1283">
        <v>0</v>
      </c>
      <c r="L1283">
        <v>6.9</v>
      </c>
      <c r="M1283" t="s">
        <v>1301</v>
      </c>
      <c r="N1283" t="s">
        <v>189</v>
      </c>
      <c r="O1283" t="s">
        <v>190</v>
      </c>
      <c r="P1283" t="s">
        <v>1302</v>
      </c>
      <c r="Q1283" t="s">
        <v>37</v>
      </c>
      <c r="R1283" t="s">
        <v>38</v>
      </c>
      <c r="Y1283" t="s">
        <v>44</v>
      </c>
    </row>
    <row r="1284" spans="1:25" x14ac:dyDescent="0.25">
      <c r="A1284" t="s">
        <v>49</v>
      </c>
      <c r="B1284" t="s">
        <v>3385</v>
      </c>
      <c r="C1284" t="s">
        <v>67</v>
      </c>
      <c r="D1284" t="s">
        <v>2436</v>
      </c>
      <c r="E1284" t="s">
        <v>2437</v>
      </c>
      <c r="F1284" t="s">
        <v>2436</v>
      </c>
      <c r="G1284" t="s">
        <v>2438</v>
      </c>
      <c r="H1284" t="s">
        <v>1349</v>
      </c>
      <c r="I1284">
        <v>1</v>
      </c>
      <c r="J1284">
        <v>0</v>
      </c>
      <c r="K1284">
        <v>0</v>
      </c>
      <c r="L1284">
        <v>11.5</v>
      </c>
      <c r="M1284" t="s">
        <v>3386</v>
      </c>
      <c r="N1284" t="s">
        <v>217</v>
      </c>
      <c r="O1284" t="s">
        <v>218</v>
      </c>
      <c r="P1284">
        <v>74014</v>
      </c>
      <c r="Q1284" t="s">
        <v>37</v>
      </c>
      <c r="R1284" t="s">
        <v>38</v>
      </c>
      <c r="Y1284" t="s">
        <v>44</v>
      </c>
    </row>
    <row r="1285" spans="1:25" x14ac:dyDescent="0.25">
      <c r="A1285" t="s">
        <v>49</v>
      </c>
      <c r="B1285" t="s">
        <v>3387</v>
      </c>
      <c r="C1285" t="s">
        <v>67</v>
      </c>
      <c r="D1285" t="s">
        <v>2436</v>
      </c>
      <c r="E1285" t="s">
        <v>2437</v>
      </c>
      <c r="F1285" t="s">
        <v>2436</v>
      </c>
      <c r="G1285" t="s">
        <v>2438</v>
      </c>
      <c r="H1285" t="s">
        <v>1349</v>
      </c>
      <c r="I1285">
        <v>1</v>
      </c>
      <c r="J1285">
        <v>0</v>
      </c>
      <c r="K1285">
        <v>0</v>
      </c>
      <c r="L1285">
        <v>7.8</v>
      </c>
      <c r="M1285" t="s">
        <v>193</v>
      </c>
      <c r="Q1285" t="s">
        <v>1884</v>
      </c>
      <c r="R1285" t="s">
        <v>238</v>
      </c>
      <c r="Y1285" t="s">
        <v>44</v>
      </c>
    </row>
    <row r="1286" spans="1:25" x14ac:dyDescent="0.25">
      <c r="A1286" t="s">
        <v>49</v>
      </c>
      <c r="B1286" t="s">
        <v>3388</v>
      </c>
      <c r="C1286" t="s">
        <v>67</v>
      </c>
      <c r="D1286" t="s">
        <v>2436</v>
      </c>
      <c r="E1286" t="s">
        <v>2437</v>
      </c>
      <c r="F1286" t="s">
        <v>2436</v>
      </c>
      <c r="G1286" t="s">
        <v>2438</v>
      </c>
      <c r="H1286" t="s">
        <v>1349</v>
      </c>
      <c r="I1286">
        <v>1</v>
      </c>
      <c r="J1286">
        <v>0</v>
      </c>
      <c r="K1286">
        <v>0</v>
      </c>
      <c r="L1286">
        <v>9</v>
      </c>
      <c r="M1286" t="s">
        <v>3389</v>
      </c>
      <c r="N1286" t="s">
        <v>767</v>
      </c>
      <c r="O1286" t="s">
        <v>768</v>
      </c>
      <c r="P1286" t="s">
        <v>3390</v>
      </c>
      <c r="Q1286" t="s">
        <v>37</v>
      </c>
      <c r="R1286" t="s">
        <v>38</v>
      </c>
      <c r="S1286" t="s">
        <v>3391</v>
      </c>
      <c r="T1286" t="s">
        <v>3392</v>
      </c>
      <c r="Y1286" t="s">
        <v>44</v>
      </c>
    </row>
    <row r="1287" spans="1:25" x14ac:dyDescent="0.25">
      <c r="A1287" t="s">
        <v>49</v>
      </c>
      <c r="B1287" t="s">
        <v>3393</v>
      </c>
      <c r="C1287" t="s">
        <v>67</v>
      </c>
      <c r="D1287" t="s">
        <v>2436</v>
      </c>
      <c r="E1287" t="s">
        <v>2437</v>
      </c>
      <c r="F1287" t="s">
        <v>2436</v>
      </c>
      <c r="G1287" t="s">
        <v>2438</v>
      </c>
      <c r="H1287" t="s">
        <v>1349</v>
      </c>
      <c r="I1287">
        <v>1</v>
      </c>
      <c r="J1287">
        <v>0</v>
      </c>
      <c r="K1287">
        <v>0</v>
      </c>
      <c r="L1287">
        <v>14.5</v>
      </c>
      <c r="M1287" t="s">
        <v>197</v>
      </c>
      <c r="N1287" t="s">
        <v>197</v>
      </c>
      <c r="O1287" t="s">
        <v>198</v>
      </c>
      <c r="P1287" t="s">
        <v>3394</v>
      </c>
      <c r="Q1287" t="s">
        <v>37</v>
      </c>
      <c r="R1287" t="s">
        <v>38</v>
      </c>
      <c r="S1287" t="s">
        <v>3395</v>
      </c>
      <c r="T1287" t="s">
        <v>3396</v>
      </c>
      <c r="Y1287" t="s">
        <v>44</v>
      </c>
    </row>
    <row r="1288" spans="1:25" x14ac:dyDescent="0.25">
      <c r="A1288" t="s">
        <v>49</v>
      </c>
      <c r="B1288" t="s">
        <v>3397</v>
      </c>
      <c r="C1288" t="s">
        <v>67</v>
      </c>
      <c r="D1288" t="s">
        <v>3398</v>
      </c>
      <c r="E1288" t="s">
        <v>3399</v>
      </c>
      <c r="F1288" t="s">
        <v>3398</v>
      </c>
      <c r="G1288" t="s">
        <v>3400</v>
      </c>
      <c r="H1288" t="s">
        <v>1349</v>
      </c>
      <c r="I1288">
        <v>2</v>
      </c>
      <c r="J1288">
        <v>0</v>
      </c>
      <c r="K1288">
        <v>0</v>
      </c>
      <c r="L1288">
        <v>2.1</v>
      </c>
      <c r="M1288" t="s">
        <v>345</v>
      </c>
      <c r="N1288" t="s">
        <v>189</v>
      </c>
      <c r="O1288" t="s">
        <v>190</v>
      </c>
      <c r="P1288" t="s">
        <v>346</v>
      </c>
      <c r="Q1288" t="s">
        <v>37</v>
      </c>
      <c r="R1288" t="s">
        <v>38</v>
      </c>
      <c r="U1288" t="s">
        <v>347</v>
      </c>
      <c r="V1288" t="s">
        <v>348</v>
      </c>
      <c r="Y1288" t="s">
        <v>44</v>
      </c>
    </row>
    <row r="1289" spans="1:25" x14ac:dyDescent="0.25">
      <c r="A1289" t="s">
        <v>49</v>
      </c>
      <c r="B1289" t="s">
        <v>3401</v>
      </c>
      <c r="C1289" t="s">
        <v>67</v>
      </c>
      <c r="D1289" t="s">
        <v>3398</v>
      </c>
      <c r="E1289" t="s">
        <v>3399</v>
      </c>
      <c r="F1289" t="s">
        <v>3398</v>
      </c>
      <c r="G1289" t="s">
        <v>3400</v>
      </c>
      <c r="H1289" t="s">
        <v>1349</v>
      </c>
      <c r="I1289">
        <v>1</v>
      </c>
      <c r="J1289">
        <v>0</v>
      </c>
      <c r="K1289">
        <v>0</v>
      </c>
      <c r="L1289">
        <v>8</v>
      </c>
      <c r="M1289" t="s">
        <v>345</v>
      </c>
      <c r="O1289" t="s">
        <v>1279</v>
      </c>
      <c r="P1289" t="s">
        <v>346</v>
      </c>
      <c r="Q1289" t="s">
        <v>37</v>
      </c>
      <c r="R1289" t="s">
        <v>38</v>
      </c>
      <c r="U1289" t="s">
        <v>347</v>
      </c>
      <c r="V1289" t="s">
        <v>348</v>
      </c>
      <c r="Y1289" t="s">
        <v>44</v>
      </c>
    </row>
    <row r="1290" spans="1:25" x14ac:dyDescent="0.25">
      <c r="A1290" t="s">
        <v>49</v>
      </c>
      <c r="B1290" t="s">
        <v>3402</v>
      </c>
      <c r="C1290" t="s">
        <v>67</v>
      </c>
      <c r="D1290" t="s">
        <v>3398</v>
      </c>
      <c r="E1290" t="s">
        <v>3399</v>
      </c>
      <c r="F1290" t="s">
        <v>3398</v>
      </c>
      <c r="G1290" t="s">
        <v>3400</v>
      </c>
      <c r="H1290" t="s">
        <v>1349</v>
      </c>
      <c r="I1290">
        <v>1</v>
      </c>
      <c r="J1290">
        <v>0</v>
      </c>
      <c r="K1290">
        <v>0</v>
      </c>
      <c r="L1290">
        <v>1.8</v>
      </c>
      <c r="M1290" t="s">
        <v>345</v>
      </c>
      <c r="O1290" t="s">
        <v>1279</v>
      </c>
      <c r="P1290" t="s">
        <v>346</v>
      </c>
      <c r="Q1290" t="s">
        <v>37</v>
      </c>
      <c r="R1290" t="s">
        <v>38</v>
      </c>
      <c r="U1290" t="s">
        <v>347</v>
      </c>
      <c r="V1290" t="s">
        <v>348</v>
      </c>
      <c r="Y1290" t="s">
        <v>44</v>
      </c>
    </row>
    <row r="1291" spans="1:25" x14ac:dyDescent="0.25">
      <c r="A1291" t="s">
        <v>49</v>
      </c>
      <c r="B1291" t="s">
        <v>3403</v>
      </c>
      <c r="C1291" t="s">
        <v>67</v>
      </c>
      <c r="D1291" t="s">
        <v>3398</v>
      </c>
      <c r="E1291" t="s">
        <v>3399</v>
      </c>
      <c r="F1291" t="s">
        <v>3398</v>
      </c>
      <c r="G1291" t="s">
        <v>3400</v>
      </c>
      <c r="H1291" t="s">
        <v>1349</v>
      </c>
      <c r="I1291">
        <v>1</v>
      </c>
      <c r="J1291">
        <v>0</v>
      </c>
      <c r="K1291">
        <v>0</v>
      </c>
      <c r="L1291">
        <v>1.8</v>
      </c>
      <c r="M1291" t="s">
        <v>345</v>
      </c>
      <c r="O1291" t="s">
        <v>1279</v>
      </c>
      <c r="P1291" t="s">
        <v>346</v>
      </c>
      <c r="Q1291" t="s">
        <v>37</v>
      </c>
      <c r="R1291" t="s">
        <v>38</v>
      </c>
      <c r="U1291" t="s">
        <v>347</v>
      </c>
      <c r="V1291" t="s">
        <v>348</v>
      </c>
      <c r="Y1291" t="s">
        <v>44</v>
      </c>
    </row>
    <row r="1292" spans="1:25" x14ac:dyDescent="0.25">
      <c r="A1292" t="s">
        <v>49</v>
      </c>
      <c r="B1292" t="s">
        <v>3404</v>
      </c>
      <c r="C1292" t="s">
        <v>67</v>
      </c>
      <c r="D1292" t="s">
        <v>3398</v>
      </c>
      <c r="E1292" t="s">
        <v>3399</v>
      </c>
      <c r="F1292" t="s">
        <v>3398</v>
      </c>
      <c r="G1292" t="s">
        <v>3400</v>
      </c>
      <c r="H1292" t="s">
        <v>1349</v>
      </c>
      <c r="I1292">
        <v>1</v>
      </c>
      <c r="J1292">
        <v>0</v>
      </c>
      <c r="K1292">
        <v>0</v>
      </c>
      <c r="L1292">
        <v>1.7</v>
      </c>
      <c r="M1292" t="s">
        <v>345</v>
      </c>
      <c r="O1292" t="s">
        <v>1279</v>
      </c>
      <c r="P1292" t="s">
        <v>346</v>
      </c>
      <c r="Q1292" t="s">
        <v>37</v>
      </c>
      <c r="R1292" t="s">
        <v>38</v>
      </c>
      <c r="U1292" t="s">
        <v>347</v>
      </c>
      <c r="V1292" t="s">
        <v>348</v>
      </c>
      <c r="Y1292" t="s">
        <v>44</v>
      </c>
    </row>
    <row r="1293" spans="1:25" x14ac:dyDescent="0.25">
      <c r="A1293" t="s">
        <v>49</v>
      </c>
      <c r="B1293" t="s">
        <v>2445</v>
      </c>
      <c r="C1293" t="s">
        <v>67</v>
      </c>
      <c r="D1293" t="s">
        <v>3398</v>
      </c>
      <c r="E1293" t="s">
        <v>3399</v>
      </c>
      <c r="F1293" t="s">
        <v>3398</v>
      </c>
      <c r="G1293" t="s">
        <v>3400</v>
      </c>
      <c r="H1293" t="s">
        <v>1349</v>
      </c>
      <c r="I1293">
        <v>1</v>
      </c>
      <c r="J1293">
        <v>0</v>
      </c>
      <c r="K1293">
        <v>0</v>
      </c>
      <c r="L1293">
        <v>3.2</v>
      </c>
      <c r="M1293" t="s">
        <v>1496</v>
      </c>
      <c r="N1293" t="s">
        <v>386</v>
      </c>
      <c r="O1293" t="s">
        <v>387</v>
      </c>
      <c r="P1293" t="s">
        <v>2446</v>
      </c>
      <c r="Q1293" t="s">
        <v>37</v>
      </c>
      <c r="R1293" t="s">
        <v>38</v>
      </c>
      <c r="S1293" t="s">
        <v>2447</v>
      </c>
      <c r="T1293" t="s">
        <v>2448</v>
      </c>
      <c r="V1293" t="s">
        <v>2449</v>
      </c>
      <c r="Y1293" t="s">
        <v>44</v>
      </c>
    </row>
    <row r="1294" spans="1:25" x14ac:dyDescent="0.25">
      <c r="A1294" t="s">
        <v>49</v>
      </c>
      <c r="B1294" t="s">
        <v>3405</v>
      </c>
      <c r="C1294" t="s">
        <v>67</v>
      </c>
      <c r="D1294" t="s">
        <v>3398</v>
      </c>
      <c r="E1294" t="s">
        <v>3406</v>
      </c>
      <c r="F1294" t="s">
        <v>3398</v>
      </c>
      <c r="G1294" t="s">
        <v>3407</v>
      </c>
      <c r="H1294" t="s">
        <v>1349</v>
      </c>
      <c r="I1294">
        <v>1</v>
      </c>
      <c r="J1294">
        <v>0</v>
      </c>
      <c r="K1294">
        <v>0</v>
      </c>
      <c r="L1294">
        <v>5.3</v>
      </c>
      <c r="M1294" t="s">
        <v>593</v>
      </c>
      <c r="N1294" t="s">
        <v>805</v>
      </c>
      <c r="O1294" t="s">
        <v>806</v>
      </c>
      <c r="P1294" t="s">
        <v>3408</v>
      </c>
      <c r="Q1294" t="s">
        <v>37</v>
      </c>
      <c r="R1294" t="s">
        <v>38</v>
      </c>
      <c r="Y1294" t="s">
        <v>44</v>
      </c>
    </row>
    <row r="1295" spans="1:25" x14ac:dyDescent="0.25">
      <c r="A1295" t="s">
        <v>49</v>
      </c>
      <c r="B1295" t="s">
        <v>3409</v>
      </c>
      <c r="C1295" t="s">
        <v>67</v>
      </c>
      <c r="D1295" t="s">
        <v>3398</v>
      </c>
      <c r="E1295" t="s">
        <v>3399</v>
      </c>
      <c r="F1295" t="s">
        <v>3398</v>
      </c>
      <c r="G1295" t="s">
        <v>3400</v>
      </c>
      <c r="H1295" t="s">
        <v>1349</v>
      </c>
      <c r="I1295">
        <v>1</v>
      </c>
      <c r="J1295">
        <v>0</v>
      </c>
      <c r="K1295">
        <v>0</v>
      </c>
      <c r="L1295">
        <v>3.7</v>
      </c>
      <c r="M1295" t="s">
        <v>193</v>
      </c>
      <c r="N1295" t="s">
        <v>182</v>
      </c>
      <c r="O1295" t="s">
        <v>183</v>
      </c>
      <c r="Q1295" t="s">
        <v>37</v>
      </c>
      <c r="R1295" t="s">
        <v>38</v>
      </c>
      <c r="Y1295" t="s">
        <v>44</v>
      </c>
    </row>
    <row r="1296" spans="1:25" x14ac:dyDescent="0.25">
      <c r="A1296" t="s">
        <v>49</v>
      </c>
      <c r="B1296" t="s">
        <v>3410</v>
      </c>
      <c r="C1296" t="s">
        <v>67</v>
      </c>
      <c r="D1296" t="s">
        <v>3398</v>
      </c>
      <c r="E1296" t="s">
        <v>3406</v>
      </c>
      <c r="F1296" t="s">
        <v>3398</v>
      </c>
      <c r="G1296" t="s">
        <v>3407</v>
      </c>
      <c r="H1296" t="s">
        <v>1349</v>
      </c>
      <c r="I1296">
        <v>1</v>
      </c>
      <c r="J1296">
        <v>0</v>
      </c>
      <c r="K1296">
        <v>0</v>
      </c>
      <c r="L1296">
        <v>5.0999999999999996</v>
      </c>
      <c r="M1296" t="s">
        <v>2860</v>
      </c>
      <c r="P1296" t="s">
        <v>3064</v>
      </c>
      <c r="Q1296" t="s">
        <v>1426</v>
      </c>
      <c r="R1296" t="s">
        <v>38</v>
      </c>
      <c r="Y1296" t="s">
        <v>44</v>
      </c>
    </row>
    <row r="1297" spans="1:25" x14ac:dyDescent="0.25">
      <c r="A1297" t="s">
        <v>26</v>
      </c>
      <c r="B1297" t="s">
        <v>2452</v>
      </c>
      <c r="C1297" t="s">
        <v>67</v>
      </c>
      <c r="D1297" t="s">
        <v>3398</v>
      </c>
      <c r="E1297" t="s">
        <v>3399</v>
      </c>
      <c r="F1297" t="s">
        <v>3398</v>
      </c>
      <c r="G1297" t="s">
        <v>3400</v>
      </c>
      <c r="H1297" t="s">
        <v>1349</v>
      </c>
      <c r="I1297">
        <v>2</v>
      </c>
      <c r="J1297">
        <v>0</v>
      </c>
      <c r="K1297">
        <v>0</v>
      </c>
      <c r="L1297">
        <v>3.5</v>
      </c>
      <c r="M1297" t="s">
        <v>2453</v>
      </c>
      <c r="P1297" t="s">
        <v>2454</v>
      </c>
      <c r="Q1297" t="s">
        <v>2455</v>
      </c>
      <c r="R1297" t="s">
        <v>358</v>
      </c>
      <c r="S1297" t="s">
        <v>2456</v>
      </c>
      <c r="T1297" t="s">
        <v>2457</v>
      </c>
      <c r="U1297" t="s">
        <v>2458</v>
      </c>
      <c r="V1297" t="s">
        <v>2459</v>
      </c>
      <c r="W1297">
        <v>2004</v>
      </c>
      <c r="X1297" t="s">
        <v>1576</v>
      </c>
      <c r="Y1297" t="s">
        <v>44</v>
      </c>
    </row>
    <row r="1298" spans="1:25" x14ac:dyDescent="0.25">
      <c r="A1298" t="s">
        <v>26</v>
      </c>
      <c r="B1298" t="s">
        <v>2452</v>
      </c>
      <c r="C1298" t="s">
        <v>67</v>
      </c>
      <c r="D1298" t="s">
        <v>3398</v>
      </c>
      <c r="E1298" t="s">
        <v>3406</v>
      </c>
      <c r="F1298" t="s">
        <v>3398</v>
      </c>
      <c r="G1298" t="s">
        <v>3407</v>
      </c>
      <c r="H1298" t="s">
        <v>1349</v>
      </c>
      <c r="I1298">
        <v>1</v>
      </c>
      <c r="J1298">
        <v>0</v>
      </c>
      <c r="K1298">
        <v>0</v>
      </c>
      <c r="L1298">
        <v>2.9</v>
      </c>
      <c r="M1298" t="s">
        <v>2453</v>
      </c>
      <c r="P1298" t="s">
        <v>2454</v>
      </c>
      <c r="Q1298" t="s">
        <v>2455</v>
      </c>
      <c r="R1298" t="s">
        <v>358</v>
      </c>
      <c r="S1298" t="s">
        <v>2456</v>
      </c>
      <c r="T1298" t="s">
        <v>2457</v>
      </c>
      <c r="U1298" t="s">
        <v>2458</v>
      </c>
      <c r="V1298" t="s">
        <v>2459</v>
      </c>
      <c r="W1298">
        <v>2004</v>
      </c>
      <c r="X1298" t="s">
        <v>1576</v>
      </c>
      <c r="Y1298" t="s">
        <v>44</v>
      </c>
    </row>
    <row r="1299" spans="1:25" x14ac:dyDescent="0.25">
      <c r="A1299" t="s">
        <v>26</v>
      </c>
      <c r="B1299" t="s">
        <v>3411</v>
      </c>
      <c r="C1299" t="s">
        <v>67</v>
      </c>
      <c r="D1299" t="s">
        <v>3398</v>
      </c>
      <c r="E1299" t="s">
        <v>3406</v>
      </c>
      <c r="F1299" t="s">
        <v>3398</v>
      </c>
      <c r="G1299" t="s">
        <v>3407</v>
      </c>
      <c r="H1299" t="s">
        <v>1349</v>
      </c>
      <c r="I1299">
        <v>1</v>
      </c>
      <c r="J1299">
        <v>0</v>
      </c>
      <c r="K1299">
        <v>0</v>
      </c>
      <c r="L1299">
        <v>6.3</v>
      </c>
      <c r="M1299" t="s">
        <v>3412</v>
      </c>
      <c r="N1299" t="s">
        <v>1180</v>
      </c>
      <c r="O1299" t="s">
        <v>1181</v>
      </c>
      <c r="P1299" t="s">
        <v>3413</v>
      </c>
      <c r="Q1299" t="s">
        <v>432</v>
      </c>
      <c r="R1299" t="s">
        <v>38</v>
      </c>
      <c r="S1299" t="s">
        <v>3414</v>
      </c>
      <c r="T1299" t="s">
        <v>3415</v>
      </c>
      <c r="U1299" t="s">
        <v>3416</v>
      </c>
      <c r="V1299" t="s">
        <v>3417</v>
      </c>
      <c r="W1299">
        <v>1994</v>
      </c>
      <c r="X1299" t="s">
        <v>362</v>
      </c>
      <c r="Y1299" t="s">
        <v>44</v>
      </c>
    </row>
    <row r="1300" spans="1:25" x14ac:dyDescent="0.25">
      <c r="A1300" t="s">
        <v>26</v>
      </c>
      <c r="B1300" t="s">
        <v>1766</v>
      </c>
      <c r="C1300" t="s">
        <v>67</v>
      </c>
      <c r="D1300" t="s">
        <v>3398</v>
      </c>
      <c r="E1300" t="s">
        <v>3406</v>
      </c>
      <c r="F1300" t="s">
        <v>3398</v>
      </c>
      <c r="G1300" t="s">
        <v>3407</v>
      </c>
      <c r="H1300" t="s">
        <v>1349</v>
      </c>
      <c r="I1300">
        <v>2</v>
      </c>
      <c r="J1300">
        <v>0</v>
      </c>
      <c r="K1300">
        <v>0</v>
      </c>
      <c r="L1300">
        <v>6.9</v>
      </c>
      <c r="M1300" t="s">
        <v>1767</v>
      </c>
      <c r="Q1300" t="s">
        <v>1768</v>
      </c>
      <c r="R1300" t="s">
        <v>358</v>
      </c>
      <c r="S1300">
        <v>-4373802</v>
      </c>
      <c r="T1300">
        <v>-4373054</v>
      </c>
      <c r="U1300" t="s">
        <v>1769</v>
      </c>
      <c r="V1300" t="s">
        <v>1770</v>
      </c>
      <c r="X1300" t="s">
        <v>443</v>
      </c>
      <c r="Y1300" t="s">
        <v>44</v>
      </c>
    </row>
    <row r="1301" spans="1:25" x14ac:dyDescent="0.25">
      <c r="A1301" t="s">
        <v>49</v>
      </c>
      <c r="B1301" t="s">
        <v>3418</v>
      </c>
      <c r="C1301" t="s">
        <v>67</v>
      </c>
      <c r="D1301" t="s">
        <v>3398</v>
      </c>
      <c r="E1301" t="s">
        <v>3399</v>
      </c>
      <c r="F1301" t="s">
        <v>3398</v>
      </c>
      <c r="G1301" t="s">
        <v>3400</v>
      </c>
      <c r="H1301" t="s">
        <v>1349</v>
      </c>
      <c r="I1301">
        <v>1</v>
      </c>
      <c r="J1301">
        <v>0</v>
      </c>
      <c r="K1301">
        <v>0</v>
      </c>
      <c r="L1301">
        <v>4.9000000000000004</v>
      </c>
      <c r="M1301" t="s">
        <v>193</v>
      </c>
      <c r="Q1301" t="s">
        <v>451</v>
      </c>
      <c r="R1301" t="s">
        <v>383</v>
      </c>
      <c r="Y1301" t="s">
        <v>44</v>
      </c>
    </row>
    <row r="1302" spans="1:25" x14ac:dyDescent="0.25">
      <c r="A1302" t="s">
        <v>49</v>
      </c>
      <c r="B1302" t="s">
        <v>1771</v>
      </c>
      <c r="C1302" t="s">
        <v>67</v>
      </c>
      <c r="D1302" t="s">
        <v>3398</v>
      </c>
      <c r="E1302" t="s">
        <v>3399</v>
      </c>
      <c r="F1302" t="s">
        <v>3398</v>
      </c>
      <c r="G1302" t="s">
        <v>3400</v>
      </c>
      <c r="H1302" t="s">
        <v>1349</v>
      </c>
      <c r="I1302">
        <v>1</v>
      </c>
      <c r="J1302">
        <v>0</v>
      </c>
      <c r="K1302">
        <v>0</v>
      </c>
      <c r="L1302">
        <v>1.4</v>
      </c>
      <c r="M1302" t="s">
        <v>1772</v>
      </c>
      <c r="N1302" t="s">
        <v>805</v>
      </c>
      <c r="O1302" t="s">
        <v>806</v>
      </c>
      <c r="P1302" t="s">
        <v>1773</v>
      </c>
      <c r="Q1302" t="s">
        <v>37</v>
      </c>
      <c r="R1302" t="s">
        <v>38</v>
      </c>
      <c r="S1302" t="s">
        <v>1774</v>
      </c>
      <c r="V1302" t="s">
        <v>1775</v>
      </c>
      <c r="Y1302" t="s">
        <v>44</v>
      </c>
    </row>
    <row r="1303" spans="1:25" x14ac:dyDescent="0.25">
      <c r="A1303" t="s">
        <v>49</v>
      </c>
      <c r="B1303" t="s">
        <v>3419</v>
      </c>
      <c r="C1303" t="s">
        <v>67</v>
      </c>
      <c r="D1303" t="s">
        <v>3398</v>
      </c>
      <c r="E1303" t="s">
        <v>3406</v>
      </c>
      <c r="F1303" t="s">
        <v>3398</v>
      </c>
      <c r="G1303" t="s">
        <v>3407</v>
      </c>
      <c r="H1303" t="s">
        <v>1349</v>
      </c>
      <c r="I1303">
        <v>1</v>
      </c>
      <c r="J1303">
        <v>0</v>
      </c>
      <c r="K1303">
        <v>0</v>
      </c>
      <c r="L1303">
        <v>9</v>
      </c>
      <c r="M1303" t="s">
        <v>193</v>
      </c>
      <c r="Q1303" t="s">
        <v>438</v>
      </c>
      <c r="R1303" t="s">
        <v>439</v>
      </c>
      <c r="Y1303" t="s">
        <v>44</v>
      </c>
    </row>
    <row r="1304" spans="1:25" x14ac:dyDescent="0.25">
      <c r="A1304" t="s">
        <v>49</v>
      </c>
      <c r="B1304" t="s">
        <v>2464</v>
      </c>
      <c r="C1304" t="s">
        <v>67</v>
      </c>
      <c r="D1304" t="s">
        <v>3398</v>
      </c>
      <c r="E1304" t="s">
        <v>3406</v>
      </c>
      <c r="F1304" t="s">
        <v>3398</v>
      </c>
      <c r="G1304" t="s">
        <v>3407</v>
      </c>
      <c r="H1304" t="s">
        <v>1349</v>
      </c>
      <c r="I1304">
        <v>1</v>
      </c>
      <c r="J1304">
        <v>0</v>
      </c>
      <c r="K1304">
        <v>0</v>
      </c>
      <c r="L1304">
        <v>8.6999999999999993</v>
      </c>
      <c r="M1304" t="s">
        <v>1434</v>
      </c>
      <c r="N1304" t="s">
        <v>123</v>
      </c>
      <c r="O1304" t="s">
        <v>124</v>
      </c>
      <c r="P1304" t="s">
        <v>2465</v>
      </c>
      <c r="Q1304" t="s">
        <v>37</v>
      </c>
      <c r="R1304" t="s">
        <v>38</v>
      </c>
      <c r="V1304" t="s">
        <v>2466</v>
      </c>
      <c r="Y1304" t="s">
        <v>44</v>
      </c>
    </row>
    <row r="1305" spans="1:25" x14ac:dyDescent="0.25">
      <c r="A1305" t="s">
        <v>49</v>
      </c>
      <c r="B1305" t="s">
        <v>3420</v>
      </c>
      <c r="C1305" t="s">
        <v>67</v>
      </c>
      <c r="D1305" t="s">
        <v>3398</v>
      </c>
      <c r="E1305" t="s">
        <v>3399</v>
      </c>
      <c r="F1305" t="s">
        <v>3398</v>
      </c>
      <c r="G1305" t="s">
        <v>3400</v>
      </c>
      <c r="H1305" t="s">
        <v>1349</v>
      </c>
      <c r="I1305">
        <v>1</v>
      </c>
      <c r="J1305">
        <v>0</v>
      </c>
      <c r="K1305">
        <v>0</v>
      </c>
      <c r="L1305">
        <v>1.6</v>
      </c>
      <c r="M1305" t="s">
        <v>3421</v>
      </c>
      <c r="N1305" t="s">
        <v>80</v>
      </c>
      <c r="O1305" t="s">
        <v>413</v>
      </c>
      <c r="P1305">
        <v>98110</v>
      </c>
      <c r="Q1305" t="s">
        <v>37</v>
      </c>
      <c r="R1305" t="s">
        <v>38</v>
      </c>
      <c r="Y1305" t="s">
        <v>44</v>
      </c>
    </row>
    <row r="1306" spans="1:25" x14ac:dyDescent="0.25">
      <c r="A1306" t="s">
        <v>49</v>
      </c>
      <c r="B1306" t="s">
        <v>3422</v>
      </c>
      <c r="C1306" t="s">
        <v>67</v>
      </c>
      <c r="D1306" t="s">
        <v>3398</v>
      </c>
      <c r="E1306" t="s">
        <v>3406</v>
      </c>
      <c r="F1306" t="s">
        <v>3398</v>
      </c>
      <c r="G1306" t="s">
        <v>3407</v>
      </c>
      <c r="H1306" t="s">
        <v>1349</v>
      </c>
      <c r="I1306">
        <v>1</v>
      </c>
      <c r="J1306">
        <v>0</v>
      </c>
      <c r="K1306">
        <v>0</v>
      </c>
      <c r="L1306">
        <v>7.6</v>
      </c>
      <c r="M1306" t="s">
        <v>197</v>
      </c>
      <c r="N1306" t="s">
        <v>197</v>
      </c>
      <c r="O1306" t="s">
        <v>198</v>
      </c>
      <c r="P1306">
        <v>10021</v>
      </c>
      <c r="Q1306" t="s">
        <v>37</v>
      </c>
      <c r="R1306" t="s">
        <v>38</v>
      </c>
      <c r="S1306" t="s">
        <v>3423</v>
      </c>
      <c r="T1306" t="s">
        <v>3424</v>
      </c>
      <c r="U1306" t="s">
        <v>3425</v>
      </c>
      <c r="V1306" t="s">
        <v>3426</v>
      </c>
      <c r="Y1306" t="s">
        <v>44</v>
      </c>
    </row>
    <row r="1307" spans="1:25" x14ac:dyDescent="0.25">
      <c r="A1307" t="s">
        <v>49</v>
      </c>
      <c r="B1307" t="s">
        <v>3427</v>
      </c>
      <c r="C1307" t="s">
        <v>67</v>
      </c>
      <c r="D1307" t="s">
        <v>3398</v>
      </c>
      <c r="E1307" t="s">
        <v>3406</v>
      </c>
      <c r="F1307" t="s">
        <v>3398</v>
      </c>
      <c r="G1307" t="s">
        <v>3407</v>
      </c>
      <c r="H1307" t="s">
        <v>1349</v>
      </c>
      <c r="I1307">
        <v>1</v>
      </c>
      <c r="J1307">
        <v>0</v>
      </c>
      <c r="K1307">
        <v>0</v>
      </c>
      <c r="L1307">
        <v>8.1</v>
      </c>
      <c r="M1307" t="s">
        <v>3428</v>
      </c>
      <c r="N1307" t="s">
        <v>128</v>
      </c>
      <c r="O1307" t="s">
        <v>129</v>
      </c>
      <c r="P1307" t="s">
        <v>3429</v>
      </c>
      <c r="Q1307" t="s">
        <v>37</v>
      </c>
      <c r="R1307" t="s">
        <v>38</v>
      </c>
      <c r="Y1307" t="s">
        <v>44</v>
      </c>
    </row>
    <row r="1308" spans="1:25" x14ac:dyDescent="0.25">
      <c r="A1308" t="s">
        <v>49</v>
      </c>
      <c r="B1308" t="s">
        <v>3430</v>
      </c>
      <c r="C1308" t="s">
        <v>67</v>
      </c>
      <c r="D1308" t="s">
        <v>3398</v>
      </c>
      <c r="E1308" t="s">
        <v>3399</v>
      </c>
      <c r="F1308" t="s">
        <v>3398</v>
      </c>
      <c r="G1308" t="s">
        <v>3400</v>
      </c>
      <c r="H1308" t="s">
        <v>1349</v>
      </c>
      <c r="I1308">
        <v>1</v>
      </c>
      <c r="J1308">
        <v>0</v>
      </c>
      <c r="K1308">
        <v>0</v>
      </c>
      <c r="L1308">
        <v>3.1</v>
      </c>
      <c r="M1308" t="s">
        <v>197</v>
      </c>
      <c r="N1308" t="s">
        <v>197</v>
      </c>
      <c r="O1308" t="s">
        <v>198</v>
      </c>
      <c r="P1308" t="s">
        <v>3431</v>
      </c>
      <c r="Q1308" t="s">
        <v>37</v>
      </c>
      <c r="R1308" t="s">
        <v>38</v>
      </c>
      <c r="Y1308" t="s">
        <v>44</v>
      </c>
    </row>
    <row r="1309" spans="1:25" x14ac:dyDescent="0.25">
      <c r="A1309" t="s">
        <v>49</v>
      </c>
      <c r="B1309" t="s">
        <v>3432</v>
      </c>
      <c r="C1309" t="s">
        <v>67</v>
      </c>
      <c r="D1309" t="s">
        <v>3398</v>
      </c>
      <c r="E1309" t="s">
        <v>3399</v>
      </c>
      <c r="F1309" t="s">
        <v>3398</v>
      </c>
      <c r="G1309" t="s">
        <v>3400</v>
      </c>
      <c r="H1309" t="s">
        <v>1349</v>
      </c>
      <c r="I1309">
        <v>1</v>
      </c>
      <c r="J1309">
        <v>0</v>
      </c>
      <c r="K1309">
        <v>0</v>
      </c>
      <c r="L1309">
        <v>5.7</v>
      </c>
      <c r="M1309" t="s">
        <v>450</v>
      </c>
      <c r="Q1309" t="s">
        <v>451</v>
      </c>
      <c r="R1309" t="s">
        <v>383</v>
      </c>
      <c r="Y1309" t="s">
        <v>44</v>
      </c>
    </row>
    <row r="1310" spans="1:25" x14ac:dyDescent="0.25">
      <c r="A1310" t="s">
        <v>49</v>
      </c>
      <c r="B1310" t="s">
        <v>3433</v>
      </c>
      <c r="C1310" t="s">
        <v>67</v>
      </c>
      <c r="D1310" t="s">
        <v>3398</v>
      </c>
      <c r="E1310" t="s">
        <v>3406</v>
      </c>
      <c r="F1310" t="s">
        <v>3398</v>
      </c>
      <c r="G1310" t="s">
        <v>3407</v>
      </c>
      <c r="H1310" t="s">
        <v>1349</v>
      </c>
      <c r="I1310">
        <v>1</v>
      </c>
      <c r="J1310">
        <v>0</v>
      </c>
      <c r="K1310">
        <v>0</v>
      </c>
      <c r="L1310">
        <v>6.6</v>
      </c>
      <c r="Y1310" t="s">
        <v>44</v>
      </c>
    </row>
    <row r="1311" spans="1:25" x14ac:dyDescent="0.25">
      <c r="A1311" t="s">
        <v>49</v>
      </c>
      <c r="B1311" t="s">
        <v>3434</v>
      </c>
      <c r="C1311" t="s">
        <v>67</v>
      </c>
      <c r="D1311" t="s">
        <v>3398</v>
      </c>
      <c r="E1311" t="s">
        <v>3399</v>
      </c>
      <c r="F1311" t="s">
        <v>3398</v>
      </c>
      <c r="G1311" t="s">
        <v>3400</v>
      </c>
      <c r="H1311" t="s">
        <v>1349</v>
      </c>
      <c r="I1311">
        <v>1</v>
      </c>
      <c r="J1311">
        <v>0</v>
      </c>
      <c r="K1311">
        <v>0</v>
      </c>
      <c r="L1311">
        <v>6.2</v>
      </c>
      <c r="M1311" t="s">
        <v>197</v>
      </c>
      <c r="N1311" t="s">
        <v>197</v>
      </c>
      <c r="O1311" t="s">
        <v>198</v>
      </c>
      <c r="P1311" t="s">
        <v>3435</v>
      </c>
      <c r="Q1311" t="s">
        <v>37</v>
      </c>
      <c r="R1311" t="s">
        <v>38</v>
      </c>
      <c r="Y1311" t="s">
        <v>44</v>
      </c>
    </row>
    <row r="1312" spans="1:25" x14ac:dyDescent="0.25">
      <c r="A1312" t="s">
        <v>49</v>
      </c>
      <c r="B1312" t="s">
        <v>3436</v>
      </c>
      <c r="C1312" t="s">
        <v>67</v>
      </c>
      <c r="D1312" t="s">
        <v>3398</v>
      </c>
      <c r="E1312" t="s">
        <v>3399</v>
      </c>
      <c r="F1312" t="s">
        <v>3398</v>
      </c>
      <c r="G1312" t="s">
        <v>3400</v>
      </c>
      <c r="H1312" t="s">
        <v>1349</v>
      </c>
      <c r="I1312">
        <v>1</v>
      </c>
      <c r="J1312">
        <v>0</v>
      </c>
      <c r="K1312">
        <v>0</v>
      </c>
      <c r="L1312">
        <v>2.5</v>
      </c>
      <c r="M1312" t="s">
        <v>926</v>
      </c>
      <c r="O1312" t="s">
        <v>633</v>
      </c>
      <c r="P1312">
        <v>33139</v>
      </c>
      <c r="Q1312" t="s">
        <v>37</v>
      </c>
      <c r="R1312" t="s">
        <v>38</v>
      </c>
      <c r="Y1312" t="s">
        <v>44</v>
      </c>
    </row>
    <row r="1313" spans="1:25" x14ac:dyDescent="0.25">
      <c r="A1313" t="s">
        <v>49</v>
      </c>
      <c r="B1313" t="s">
        <v>3437</v>
      </c>
      <c r="C1313" t="s">
        <v>67</v>
      </c>
      <c r="D1313" t="s">
        <v>3398</v>
      </c>
      <c r="E1313" t="s">
        <v>3399</v>
      </c>
      <c r="F1313" t="s">
        <v>3398</v>
      </c>
      <c r="G1313" t="s">
        <v>3400</v>
      </c>
      <c r="H1313" t="s">
        <v>1349</v>
      </c>
      <c r="I1313">
        <v>2</v>
      </c>
      <c r="J1313">
        <v>0</v>
      </c>
      <c r="K1313">
        <v>0</v>
      </c>
      <c r="L1313">
        <v>4.5</v>
      </c>
      <c r="M1313" t="s">
        <v>472</v>
      </c>
      <c r="N1313" t="s">
        <v>123</v>
      </c>
      <c r="O1313" t="s">
        <v>124</v>
      </c>
      <c r="P1313">
        <v>90067</v>
      </c>
      <c r="Q1313" t="s">
        <v>37</v>
      </c>
      <c r="R1313" t="s">
        <v>38</v>
      </c>
      <c r="S1313" t="s">
        <v>3438</v>
      </c>
      <c r="T1313" t="s">
        <v>3439</v>
      </c>
      <c r="U1313" t="s">
        <v>3440</v>
      </c>
      <c r="V1313" t="s">
        <v>3441</v>
      </c>
      <c r="Y1313" t="s">
        <v>44</v>
      </c>
    </row>
    <row r="1314" spans="1:25" x14ac:dyDescent="0.25">
      <c r="A1314" t="s">
        <v>49</v>
      </c>
      <c r="B1314" t="s">
        <v>3442</v>
      </c>
      <c r="C1314" t="s">
        <v>67</v>
      </c>
      <c r="D1314" t="s">
        <v>3398</v>
      </c>
      <c r="E1314" t="s">
        <v>3399</v>
      </c>
      <c r="F1314" t="s">
        <v>3398</v>
      </c>
      <c r="G1314" t="s">
        <v>3400</v>
      </c>
      <c r="H1314" t="s">
        <v>1349</v>
      </c>
      <c r="I1314">
        <v>1</v>
      </c>
      <c r="J1314">
        <v>0</v>
      </c>
      <c r="K1314">
        <v>0</v>
      </c>
      <c r="L1314">
        <v>3.9</v>
      </c>
      <c r="M1314" t="s">
        <v>1608</v>
      </c>
      <c r="N1314" t="s">
        <v>351</v>
      </c>
      <c r="O1314" t="s">
        <v>352</v>
      </c>
      <c r="P1314">
        <v>18195</v>
      </c>
      <c r="Q1314" t="s">
        <v>37</v>
      </c>
      <c r="R1314" t="s">
        <v>38</v>
      </c>
      <c r="Y1314" t="s">
        <v>44</v>
      </c>
    </row>
    <row r="1315" spans="1:25" x14ac:dyDescent="0.25">
      <c r="A1315" t="s">
        <v>49</v>
      </c>
      <c r="B1315" t="s">
        <v>3443</v>
      </c>
      <c r="C1315" t="s">
        <v>67</v>
      </c>
      <c r="D1315" t="s">
        <v>3398</v>
      </c>
      <c r="E1315" t="s">
        <v>3399</v>
      </c>
      <c r="F1315" t="s">
        <v>3398</v>
      </c>
      <c r="G1315" t="s">
        <v>3400</v>
      </c>
      <c r="H1315" t="s">
        <v>1349</v>
      </c>
      <c r="I1315">
        <v>1</v>
      </c>
      <c r="J1315">
        <v>0</v>
      </c>
      <c r="K1315">
        <v>0</v>
      </c>
      <c r="L1315">
        <v>10</v>
      </c>
      <c r="M1315" t="s">
        <v>281</v>
      </c>
      <c r="N1315" t="s">
        <v>151</v>
      </c>
      <c r="O1315" t="s">
        <v>152</v>
      </c>
      <c r="P1315">
        <v>30309</v>
      </c>
      <c r="Q1315" t="s">
        <v>37</v>
      </c>
      <c r="R1315" t="s">
        <v>38</v>
      </c>
      <c r="Y1315" t="s">
        <v>44</v>
      </c>
    </row>
    <row r="1316" spans="1:25" x14ac:dyDescent="0.25">
      <c r="A1316" t="s">
        <v>49</v>
      </c>
      <c r="B1316" t="s">
        <v>411</v>
      </c>
      <c r="C1316" t="s">
        <v>67</v>
      </c>
      <c r="D1316" t="s">
        <v>3398</v>
      </c>
      <c r="E1316" t="s">
        <v>3399</v>
      </c>
      <c r="F1316" t="s">
        <v>3398</v>
      </c>
      <c r="G1316" t="s">
        <v>3400</v>
      </c>
      <c r="H1316" t="s">
        <v>1349</v>
      </c>
      <c r="I1316">
        <v>1</v>
      </c>
      <c r="J1316">
        <v>0</v>
      </c>
      <c r="K1316">
        <v>0</v>
      </c>
      <c r="L1316">
        <v>9.3000000000000007</v>
      </c>
      <c r="M1316" t="s">
        <v>412</v>
      </c>
      <c r="N1316" t="s">
        <v>80</v>
      </c>
      <c r="O1316" t="s">
        <v>413</v>
      </c>
      <c r="P1316">
        <v>98040</v>
      </c>
      <c r="Q1316" t="s">
        <v>37</v>
      </c>
      <c r="R1316" t="s">
        <v>38</v>
      </c>
      <c r="Y1316" t="s">
        <v>44</v>
      </c>
    </row>
    <row r="1317" spans="1:25" x14ac:dyDescent="0.25">
      <c r="A1317" t="s">
        <v>49</v>
      </c>
      <c r="B1317" t="s">
        <v>3444</v>
      </c>
      <c r="C1317" t="s">
        <v>67</v>
      </c>
      <c r="D1317" t="s">
        <v>3398</v>
      </c>
      <c r="E1317" t="s">
        <v>3406</v>
      </c>
      <c r="F1317" t="s">
        <v>3398</v>
      </c>
      <c r="G1317" t="s">
        <v>3407</v>
      </c>
      <c r="H1317" t="s">
        <v>1349</v>
      </c>
      <c r="I1317">
        <v>1</v>
      </c>
      <c r="J1317">
        <v>0</v>
      </c>
      <c r="K1317">
        <v>0</v>
      </c>
      <c r="L1317">
        <v>4.4000000000000004</v>
      </c>
      <c r="M1317" t="s">
        <v>193</v>
      </c>
      <c r="Q1317" t="s">
        <v>1415</v>
      </c>
      <c r="R1317" t="s">
        <v>238</v>
      </c>
      <c r="Y1317" t="s">
        <v>44</v>
      </c>
    </row>
    <row r="1318" spans="1:25" x14ac:dyDescent="0.25">
      <c r="A1318" t="s">
        <v>49</v>
      </c>
      <c r="B1318" t="s">
        <v>2499</v>
      </c>
      <c r="C1318" t="s">
        <v>67</v>
      </c>
      <c r="D1318" t="s">
        <v>3398</v>
      </c>
      <c r="E1318" t="s">
        <v>3399</v>
      </c>
      <c r="F1318" t="s">
        <v>3398</v>
      </c>
      <c r="G1318" t="s">
        <v>3400</v>
      </c>
      <c r="H1318" t="s">
        <v>1349</v>
      </c>
      <c r="I1318">
        <v>2</v>
      </c>
      <c r="J1318">
        <v>0</v>
      </c>
      <c r="K1318">
        <v>0</v>
      </c>
      <c r="L1318">
        <v>2.7</v>
      </c>
      <c r="M1318" t="s">
        <v>2500</v>
      </c>
      <c r="N1318" t="s">
        <v>197</v>
      </c>
      <c r="O1318" t="s">
        <v>198</v>
      </c>
      <c r="P1318" t="s">
        <v>2501</v>
      </c>
      <c r="Q1318" t="s">
        <v>37</v>
      </c>
      <c r="R1318" t="s">
        <v>38</v>
      </c>
      <c r="Y1318" t="s">
        <v>44</v>
      </c>
    </row>
    <row r="1319" spans="1:25" x14ac:dyDescent="0.25">
      <c r="A1319" t="s">
        <v>49</v>
      </c>
      <c r="B1319" t="s">
        <v>3445</v>
      </c>
      <c r="C1319" t="s">
        <v>67</v>
      </c>
      <c r="D1319" t="s">
        <v>3398</v>
      </c>
      <c r="E1319" t="s">
        <v>3399</v>
      </c>
      <c r="F1319" t="s">
        <v>3398</v>
      </c>
      <c r="G1319" t="s">
        <v>3400</v>
      </c>
      <c r="H1319" t="s">
        <v>1349</v>
      </c>
      <c r="I1319">
        <v>1</v>
      </c>
      <c r="J1319">
        <v>0</v>
      </c>
      <c r="K1319">
        <v>0</v>
      </c>
      <c r="L1319">
        <v>5</v>
      </c>
      <c r="M1319" t="s">
        <v>3446</v>
      </c>
      <c r="N1319" t="s">
        <v>151</v>
      </c>
      <c r="O1319" t="s">
        <v>152</v>
      </c>
      <c r="P1319">
        <v>30067</v>
      </c>
      <c r="Q1319" t="s">
        <v>37</v>
      </c>
      <c r="R1319" t="s">
        <v>38</v>
      </c>
      <c r="S1319" t="s">
        <v>3447</v>
      </c>
      <c r="T1319" t="s">
        <v>3448</v>
      </c>
      <c r="Y1319" t="s">
        <v>44</v>
      </c>
    </row>
    <row r="1320" spans="1:25" x14ac:dyDescent="0.25">
      <c r="A1320" t="s">
        <v>49</v>
      </c>
      <c r="B1320" t="s">
        <v>3449</v>
      </c>
      <c r="C1320" t="s">
        <v>67</v>
      </c>
      <c r="D1320" t="s">
        <v>3398</v>
      </c>
      <c r="E1320" t="s">
        <v>3399</v>
      </c>
      <c r="F1320" t="s">
        <v>3398</v>
      </c>
      <c r="G1320" t="s">
        <v>3400</v>
      </c>
      <c r="H1320" t="s">
        <v>1349</v>
      </c>
      <c r="I1320">
        <v>1</v>
      </c>
      <c r="J1320">
        <v>0</v>
      </c>
      <c r="K1320">
        <v>0</v>
      </c>
      <c r="L1320">
        <v>8.6</v>
      </c>
      <c r="M1320" t="s">
        <v>261</v>
      </c>
      <c r="N1320" t="s">
        <v>182</v>
      </c>
      <c r="O1320" t="s">
        <v>183</v>
      </c>
      <c r="P1320" t="s">
        <v>262</v>
      </c>
      <c r="Q1320" t="s">
        <v>37</v>
      </c>
      <c r="R1320" t="s">
        <v>38</v>
      </c>
      <c r="Y1320" t="s">
        <v>44</v>
      </c>
    </row>
    <row r="1321" spans="1:25" x14ac:dyDescent="0.25">
      <c r="A1321" t="s">
        <v>49</v>
      </c>
      <c r="B1321" t="s">
        <v>1817</v>
      </c>
      <c r="C1321" t="s">
        <v>67</v>
      </c>
      <c r="D1321" t="s">
        <v>3398</v>
      </c>
      <c r="E1321" t="s">
        <v>3399</v>
      </c>
      <c r="F1321" t="s">
        <v>3398</v>
      </c>
      <c r="G1321" t="s">
        <v>3400</v>
      </c>
      <c r="H1321" t="s">
        <v>1349</v>
      </c>
      <c r="I1321">
        <v>2</v>
      </c>
      <c r="J1321">
        <v>0</v>
      </c>
      <c r="K1321">
        <v>0</v>
      </c>
      <c r="L1321">
        <v>5.3</v>
      </c>
      <c r="M1321" t="s">
        <v>127</v>
      </c>
      <c r="N1321" t="s">
        <v>128</v>
      </c>
      <c r="O1321" t="s">
        <v>129</v>
      </c>
      <c r="P1321" t="s">
        <v>1818</v>
      </c>
      <c r="Q1321" t="s">
        <v>37</v>
      </c>
      <c r="R1321" t="s">
        <v>38</v>
      </c>
      <c r="S1321" t="s">
        <v>1819</v>
      </c>
      <c r="T1321" t="s">
        <v>1820</v>
      </c>
      <c r="V1321" t="s">
        <v>1821</v>
      </c>
      <c r="Y1321" t="s">
        <v>44</v>
      </c>
    </row>
    <row r="1322" spans="1:25" x14ac:dyDescent="0.25">
      <c r="A1322" t="s">
        <v>49</v>
      </c>
      <c r="B1322" t="s">
        <v>3450</v>
      </c>
      <c r="C1322" t="s">
        <v>67</v>
      </c>
      <c r="D1322" t="s">
        <v>3398</v>
      </c>
      <c r="E1322" t="s">
        <v>3399</v>
      </c>
      <c r="F1322" t="s">
        <v>3398</v>
      </c>
      <c r="G1322" t="s">
        <v>3400</v>
      </c>
      <c r="H1322" t="s">
        <v>1349</v>
      </c>
      <c r="I1322">
        <v>1</v>
      </c>
      <c r="J1322">
        <v>0</v>
      </c>
      <c r="K1322">
        <v>0</v>
      </c>
      <c r="L1322">
        <v>4.2</v>
      </c>
      <c r="M1322" t="s">
        <v>934</v>
      </c>
      <c r="N1322" t="s">
        <v>277</v>
      </c>
      <c r="O1322" t="s">
        <v>278</v>
      </c>
      <c r="P1322">
        <v>80206</v>
      </c>
      <c r="Q1322" t="s">
        <v>37</v>
      </c>
      <c r="R1322" t="s">
        <v>38</v>
      </c>
      <c r="S1322" t="s">
        <v>3451</v>
      </c>
      <c r="V1322" t="s">
        <v>3452</v>
      </c>
      <c r="Y1322" t="s">
        <v>44</v>
      </c>
    </row>
    <row r="1323" spans="1:25" x14ac:dyDescent="0.25">
      <c r="A1323" t="s">
        <v>49</v>
      </c>
      <c r="B1323" t="s">
        <v>3453</v>
      </c>
      <c r="C1323" t="s">
        <v>67</v>
      </c>
      <c r="D1323" t="s">
        <v>3398</v>
      </c>
      <c r="E1323" t="s">
        <v>3399</v>
      </c>
      <c r="F1323" t="s">
        <v>3398</v>
      </c>
      <c r="G1323" t="s">
        <v>3400</v>
      </c>
      <c r="H1323" t="s">
        <v>1349</v>
      </c>
      <c r="I1323">
        <v>1</v>
      </c>
      <c r="J1323">
        <v>0</v>
      </c>
      <c r="K1323">
        <v>0</v>
      </c>
      <c r="L1323">
        <v>8.6999999999999993</v>
      </c>
      <c r="M1323" t="s">
        <v>2837</v>
      </c>
      <c r="N1323" t="s">
        <v>756</v>
      </c>
      <c r="O1323" t="s">
        <v>757</v>
      </c>
      <c r="P1323" t="s">
        <v>3454</v>
      </c>
      <c r="Q1323" t="s">
        <v>37</v>
      </c>
      <c r="R1323" t="s">
        <v>38</v>
      </c>
      <c r="Y1323" t="s">
        <v>44</v>
      </c>
    </row>
    <row r="1324" spans="1:25" x14ac:dyDescent="0.25">
      <c r="A1324" t="s">
        <v>26</v>
      </c>
      <c r="B1324" t="s">
        <v>1841</v>
      </c>
      <c r="C1324" t="s">
        <v>67</v>
      </c>
      <c r="D1324" t="s">
        <v>3398</v>
      </c>
      <c r="E1324" t="s">
        <v>3406</v>
      </c>
      <c r="F1324" t="s">
        <v>3398</v>
      </c>
      <c r="G1324" t="s">
        <v>3407</v>
      </c>
      <c r="H1324" t="s">
        <v>1349</v>
      </c>
      <c r="I1324">
        <v>1</v>
      </c>
      <c r="J1324">
        <v>0</v>
      </c>
      <c r="K1324">
        <v>0</v>
      </c>
      <c r="L1324">
        <v>10.4</v>
      </c>
      <c r="M1324" t="s">
        <v>1842</v>
      </c>
      <c r="P1324">
        <v>1040</v>
      </c>
      <c r="Q1324" t="s">
        <v>1508</v>
      </c>
      <c r="R1324" t="s">
        <v>358</v>
      </c>
      <c r="S1324" t="s">
        <v>1843</v>
      </c>
      <c r="T1324">
        <v>-9285</v>
      </c>
      <c r="U1324" t="s">
        <v>1844</v>
      </c>
      <c r="V1324" t="s">
        <v>1845</v>
      </c>
      <c r="W1324">
        <v>2007</v>
      </c>
      <c r="X1324" t="s">
        <v>362</v>
      </c>
      <c r="Y1324" t="s">
        <v>44</v>
      </c>
    </row>
    <row r="1325" spans="1:25" x14ac:dyDescent="0.25">
      <c r="A1325" t="s">
        <v>49</v>
      </c>
      <c r="B1325" t="s">
        <v>3455</v>
      </c>
      <c r="C1325" t="s">
        <v>67</v>
      </c>
      <c r="D1325" t="s">
        <v>3398</v>
      </c>
      <c r="E1325" t="s">
        <v>3406</v>
      </c>
      <c r="F1325" t="s">
        <v>3398</v>
      </c>
      <c r="G1325" t="s">
        <v>3407</v>
      </c>
      <c r="H1325" t="s">
        <v>1349</v>
      </c>
      <c r="I1325">
        <v>1</v>
      </c>
      <c r="J1325">
        <v>0</v>
      </c>
      <c r="K1325">
        <v>0</v>
      </c>
      <c r="L1325">
        <v>3.6</v>
      </c>
      <c r="M1325" t="s">
        <v>193</v>
      </c>
      <c r="Q1325" t="s">
        <v>3456</v>
      </c>
      <c r="R1325" t="s">
        <v>383</v>
      </c>
      <c r="Y1325" t="s">
        <v>44</v>
      </c>
    </row>
    <row r="1326" spans="1:25" x14ac:dyDescent="0.25">
      <c r="A1326" t="s">
        <v>49</v>
      </c>
      <c r="B1326" t="s">
        <v>3457</v>
      </c>
      <c r="C1326" t="s">
        <v>67</v>
      </c>
      <c r="D1326" t="s">
        <v>3398</v>
      </c>
      <c r="E1326" t="s">
        <v>3406</v>
      </c>
      <c r="F1326" t="s">
        <v>3398</v>
      </c>
      <c r="G1326" t="s">
        <v>3407</v>
      </c>
      <c r="H1326" t="s">
        <v>1349</v>
      </c>
      <c r="I1326">
        <v>1</v>
      </c>
      <c r="J1326">
        <v>0</v>
      </c>
      <c r="K1326">
        <v>0</v>
      </c>
      <c r="L1326">
        <v>5.7</v>
      </c>
      <c r="M1326" t="s">
        <v>193</v>
      </c>
      <c r="Q1326" t="s">
        <v>1884</v>
      </c>
      <c r="R1326" t="s">
        <v>238</v>
      </c>
      <c r="Y1326" t="s">
        <v>44</v>
      </c>
    </row>
    <row r="1327" spans="1:25" x14ac:dyDescent="0.25">
      <c r="A1327" t="s">
        <v>49</v>
      </c>
      <c r="B1327" t="s">
        <v>3458</v>
      </c>
      <c r="C1327" t="s">
        <v>67</v>
      </c>
      <c r="D1327" t="s">
        <v>3398</v>
      </c>
      <c r="E1327" t="s">
        <v>3399</v>
      </c>
      <c r="F1327" t="s">
        <v>3398</v>
      </c>
      <c r="G1327" t="s">
        <v>3400</v>
      </c>
      <c r="H1327" t="s">
        <v>1349</v>
      </c>
      <c r="I1327">
        <v>1</v>
      </c>
      <c r="J1327">
        <v>0</v>
      </c>
      <c r="K1327">
        <v>0</v>
      </c>
      <c r="L1327">
        <v>4.0999999999999996</v>
      </c>
      <c r="M1327" t="s">
        <v>1296</v>
      </c>
      <c r="N1327" t="s">
        <v>80</v>
      </c>
      <c r="O1327" t="s">
        <v>413</v>
      </c>
      <c r="P1327" t="s">
        <v>3459</v>
      </c>
      <c r="Q1327" t="s">
        <v>37</v>
      </c>
      <c r="R1327" t="s">
        <v>38</v>
      </c>
      <c r="S1327" t="s">
        <v>3460</v>
      </c>
      <c r="Y1327" t="s">
        <v>44</v>
      </c>
    </row>
    <row r="1328" spans="1:25" x14ac:dyDescent="0.25">
      <c r="A1328" t="s">
        <v>49</v>
      </c>
      <c r="B1328" t="s">
        <v>3461</v>
      </c>
      <c r="C1328" t="s">
        <v>67</v>
      </c>
      <c r="D1328" t="s">
        <v>3398</v>
      </c>
      <c r="E1328" t="s">
        <v>3399</v>
      </c>
      <c r="F1328" t="s">
        <v>3398</v>
      </c>
      <c r="G1328" t="s">
        <v>3400</v>
      </c>
      <c r="H1328" t="s">
        <v>1349</v>
      </c>
      <c r="I1328">
        <v>2</v>
      </c>
      <c r="J1328">
        <v>0</v>
      </c>
      <c r="K1328">
        <v>0</v>
      </c>
      <c r="L1328">
        <v>5.4</v>
      </c>
      <c r="M1328" t="s">
        <v>318</v>
      </c>
      <c r="N1328" t="s">
        <v>319</v>
      </c>
      <c r="O1328" t="s">
        <v>320</v>
      </c>
      <c r="P1328" t="s">
        <v>3462</v>
      </c>
      <c r="Q1328" t="s">
        <v>37</v>
      </c>
      <c r="R1328" t="s">
        <v>38</v>
      </c>
      <c r="S1328" t="s">
        <v>3463</v>
      </c>
      <c r="T1328" t="s">
        <v>3464</v>
      </c>
      <c r="V1328" t="s">
        <v>3465</v>
      </c>
      <c r="Y1328" t="s">
        <v>44</v>
      </c>
    </row>
    <row r="1329" spans="1:25" x14ac:dyDescent="0.25">
      <c r="A1329" t="s">
        <v>49</v>
      </c>
      <c r="B1329" t="s">
        <v>3466</v>
      </c>
      <c r="C1329" t="s">
        <v>67</v>
      </c>
      <c r="D1329" t="s">
        <v>3398</v>
      </c>
      <c r="E1329" t="s">
        <v>3399</v>
      </c>
      <c r="F1329" t="s">
        <v>3398</v>
      </c>
      <c r="G1329" t="s">
        <v>3400</v>
      </c>
      <c r="H1329" t="s">
        <v>1349</v>
      </c>
      <c r="I1329">
        <v>1</v>
      </c>
      <c r="J1329">
        <v>0</v>
      </c>
      <c r="K1329">
        <v>0</v>
      </c>
      <c r="L1329">
        <v>5.2</v>
      </c>
      <c r="M1329" t="s">
        <v>294</v>
      </c>
      <c r="N1329" t="s">
        <v>123</v>
      </c>
      <c r="O1329" t="s">
        <v>124</v>
      </c>
      <c r="P1329" t="s">
        <v>3467</v>
      </c>
      <c r="Q1329" t="s">
        <v>37</v>
      </c>
      <c r="R1329" t="s">
        <v>38</v>
      </c>
      <c r="Y1329" t="s">
        <v>44</v>
      </c>
    </row>
    <row r="1330" spans="1:25" x14ac:dyDescent="0.25">
      <c r="A1330" t="s">
        <v>49</v>
      </c>
      <c r="B1330" t="s">
        <v>3468</v>
      </c>
      <c r="C1330" t="s">
        <v>67</v>
      </c>
      <c r="D1330" t="s">
        <v>3398</v>
      </c>
      <c r="E1330" t="s">
        <v>3399</v>
      </c>
      <c r="F1330" t="s">
        <v>3398</v>
      </c>
      <c r="G1330" t="s">
        <v>3400</v>
      </c>
      <c r="H1330" t="s">
        <v>1349</v>
      </c>
      <c r="I1330">
        <v>1</v>
      </c>
      <c r="J1330">
        <v>0</v>
      </c>
      <c r="K1330">
        <v>0</v>
      </c>
      <c r="L1330">
        <v>5</v>
      </c>
      <c r="M1330" t="s">
        <v>193</v>
      </c>
      <c r="Q1330" t="s">
        <v>1426</v>
      </c>
      <c r="R1330" t="s">
        <v>38</v>
      </c>
      <c r="Y1330" t="s">
        <v>44</v>
      </c>
    </row>
    <row r="1331" spans="1:25" x14ac:dyDescent="0.25">
      <c r="A1331" t="s">
        <v>49</v>
      </c>
      <c r="B1331" t="s">
        <v>3469</v>
      </c>
      <c r="C1331" t="s">
        <v>67</v>
      </c>
      <c r="D1331" t="s">
        <v>3398</v>
      </c>
      <c r="E1331" t="s">
        <v>3399</v>
      </c>
      <c r="F1331" t="s">
        <v>3398</v>
      </c>
      <c r="G1331" t="s">
        <v>3400</v>
      </c>
      <c r="H1331" t="s">
        <v>1349</v>
      </c>
      <c r="I1331">
        <v>2</v>
      </c>
      <c r="J1331">
        <v>0</v>
      </c>
      <c r="K1331">
        <v>0</v>
      </c>
      <c r="L1331">
        <v>4.4000000000000004</v>
      </c>
      <c r="M1331" t="s">
        <v>1296</v>
      </c>
      <c r="N1331" t="s">
        <v>80</v>
      </c>
      <c r="O1331" t="s">
        <v>413</v>
      </c>
      <c r="P1331">
        <v>98124</v>
      </c>
      <c r="Q1331" t="s">
        <v>37</v>
      </c>
      <c r="R1331" t="s">
        <v>38</v>
      </c>
      <c r="S1331" t="s">
        <v>3470</v>
      </c>
      <c r="Y1331" t="s">
        <v>44</v>
      </c>
    </row>
    <row r="1332" spans="1:25" x14ac:dyDescent="0.25">
      <c r="A1332" t="s">
        <v>49</v>
      </c>
      <c r="B1332" t="s">
        <v>3471</v>
      </c>
      <c r="C1332" t="s">
        <v>67</v>
      </c>
      <c r="D1332" t="s">
        <v>3398</v>
      </c>
      <c r="E1332" t="s">
        <v>3406</v>
      </c>
      <c r="F1332" t="s">
        <v>3398</v>
      </c>
      <c r="G1332" t="s">
        <v>3407</v>
      </c>
      <c r="H1332" t="s">
        <v>1349</v>
      </c>
      <c r="I1332">
        <v>1</v>
      </c>
      <c r="J1332">
        <v>0</v>
      </c>
      <c r="K1332">
        <v>0</v>
      </c>
      <c r="L1332">
        <v>4.9000000000000004</v>
      </c>
      <c r="M1332" t="s">
        <v>426</v>
      </c>
      <c r="N1332" t="s">
        <v>35</v>
      </c>
      <c r="O1332" t="s">
        <v>36</v>
      </c>
      <c r="P1332">
        <v>34102</v>
      </c>
      <c r="Q1332" t="s">
        <v>37</v>
      </c>
      <c r="R1332" t="s">
        <v>38</v>
      </c>
      <c r="Y1332" t="s">
        <v>44</v>
      </c>
    </row>
    <row r="1333" spans="1:25" x14ac:dyDescent="0.25">
      <c r="A1333" t="s">
        <v>49</v>
      </c>
      <c r="B1333" t="s">
        <v>3472</v>
      </c>
      <c r="C1333" t="s">
        <v>67</v>
      </c>
      <c r="D1333" t="s">
        <v>3398</v>
      </c>
      <c r="E1333" t="s">
        <v>3406</v>
      </c>
      <c r="F1333" t="s">
        <v>3398</v>
      </c>
      <c r="G1333" t="s">
        <v>3407</v>
      </c>
      <c r="H1333" t="s">
        <v>1349</v>
      </c>
      <c r="I1333">
        <v>1</v>
      </c>
      <c r="J1333">
        <v>0</v>
      </c>
      <c r="K1333">
        <v>0</v>
      </c>
      <c r="L1333">
        <v>7.7</v>
      </c>
      <c r="M1333" t="s">
        <v>810</v>
      </c>
      <c r="O1333" t="s">
        <v>866</v>
      </c>
      <c r="P1333">
        <v>90401</v>
      </c>
      <c r="Q1333" t="s">
        <v>37</v>
      </c>
      <c r="R1333" t="s">
        <v>38</v>
      </c>
      <c r="Y1333" t="s">
        <v>44</v>
      </c>
    </row>
    <row r="1334" spans="1:25" x14ac:dyDescent="0.25">
      <c r="A1334" t="s">
        <v>49</v>
      </c>
      <c r="B1334" t="s">
        <v>3473</v>
      </c>
      <c r="C1334" t="s">
        <v>67</v>
      </c>
      <c r="D1334" t="s">
        <v>3398</v>
      </c>
      <c r="E1334" t="s">
        <v>3399</v>
      </c>
      <c r="F1334" t="s">
        <v>3398</v>
      </c>
      <c r="G1334" t="s">
        <v>3400</v>
      </c>
      <c r="H1334" t="s">
        <v>1349</v>
      </c>
      <c r="I1334">
        <v>1</v>
      </c>
      <c r="J1334">
        <v>0</v>
      </c>
      <c r="K1334">
        <v>0</v>
      </c>
      <c r="L1334">
        <v>2.4</v>
      </c>
      <c r="M1334" t="s">
        <v>988</v>
      </c>
      <c r="P1334" t="s">
        <v>3474</v>
      </c>
      <c r="Q1334" t="s">
        <v>990</v>
      </c>
      <c r="R1334" t="s">
        <v>383</v>
      </c>
      <c r="S1334" t="s">
        <v>3475</v>
      </c>
      <c r="T1334" t="s">
        <v>3476</v>
      </c>
      <c r="U1334" t="s">
        <v>3477</v>
      </c>
      <c r="V1334" t="s">
        <v>3478</v>
      </c>
      <c r="Y1334" t="s">
        <v>44</v>
      </c>
    </row>
    <row r="1335" spans="1:25" x14ac:dyDescent="0.25">
      <c r="A1335" t="s">
        <v>49</v>
      </c>
      <c r="B1335" t="s">
        <v>3479</v>
      </c>
      <c r="C1335" t="s">
        <v>67</v>
      </c>
      <c r="D1335" t="s">
        <v>3398</v>
      </c>
      <c r="E1335" t="s">
        <v>3399</v>
      </c>
      <c r="F1335" t="s">
        <v>3398</v>
      </c>
      <c r="G1335" t="s">
        <v>3400</v>
      </c>
      <c r="H1335" t="s">
        <v>1349</v>
      </c>
      <c r="I1335">
        <v>1</v>
      </c>
      <c r="J1335">
        <v>0</v>
      </c>
      <c r="K1335">
        <v>0</v>
      </c>
      <c r="L1335">
        <v>3.2</v>
      </c>
      <c r="M1335" t="s">
        <v>193</v>
      </c>
      <c r="Q1335" t="s">
        <v>457</v>
      </c>
      <c r="R1335" t="s">
        <v>383</v>
      </c>
      <c r="Y1335" t="s">
        <v>44</v>
      </c>
    </row>
    <row r="1336" spans="1:25" x14ac:dyDescent="0.25">
      <c r="A1336" t="s">
        <v>49</v>
      </c>
      <c r="B1336" t="s">
        <v>3480</v>
      </c>
      <c r="C1336" t="s">
        <v>67</v>
      </c>
      <c r="D1336" t="s">
        <v>3398</v>
      </c>
      <c r="E1336" t="s">
        <v>3406</v>
      </c>
      <c r="F1336" t="s">
        <v>3398</v>
      </c>
      <c r="G1336" t="s">
        <v>3407</v>
      </c>
      <c r="H1336" t="s">
        <v>1349</v>
      </c>
      <c r="I1336">
        <v>1</v>
      </c>
      <c r="J1336">
        <v>0</v>
      </c>
      <c r="K1336">
        <v>0</v>
      </c>
      <c r="L1336">
        <v>6.3</v>
      </c>
      <c r="M1336" t="s">
        <v>193</v>
      </c>
      <c r="Q1336" t="s">
        <v>1415</v>
      </c>
      <c r="R1336" t="s">
        <v>238</v>
      </c>
      <c r="Y1336" t="s">
        <v>44</v>
      </c>
    </row>
    <row r="1337" spans="1:25" x14ac:dyDescent="0.25">
      <c r="A1337" t="s">
        <v>49</v>
      </c>
      <c r="B1337" t="s">
        <v>3481</v>
      </c>
      <c r="C1337" t="s">
        <v>67</v>
      </c>
      <c r="D1337" t="s">
        <v>3398</v>
      </c>
      <c r="E1337" t="s">
        <v>3399</v>
      </c>
      <c r="F1337" t="s">
        <v>3398</v>
      </c>
      <c r="G1337" t="s">
        <v>3400</v>
      </c>
      <c r="H1337" t="s">
        <v>1349</v>
      </c>
      <c r="I1337">
        <v>1</v>
      </c>
      <c r="J1337">
        <v>0</v>
      </c>
      <c r="K1337">
        <v>0</v>
      </c>
      <c r="L1337">
        <v>1.9</v>
      </c>
      <c r="M1337" t="s">
        <v>988</v>
      </c>
      <c r="P1337" t="s">
        <v>3474</v>
      </c>
      <c r="Q1337" t="s">
        <v>990</v>
      </c>
      <c r="R1337" t="s">
        <v>383</v>
      </c>
      <c r="S1337" t="s">
        <v>3475</v>
      </c>
      <c r="T1337" t="s">
        <v>3476</v>
      </c>
      <c r="U1337" t="s">
        <v>3477</v>
      </c>
      <c r="V1337" t="s">
        <v>3478</v>
      </c>
      <c r="Y1337" t="s">
        <v>44</v>
      </c>
    </row>
    <row r="1338" spans="1:25" x14ac:dyDescent="0.25">
      <c r="A1338" t="s">
        <v>49</v>
      </c>
      <c r="B1338" t="s">
        <v>3482</v>
      </c>
      <c r="C1338" t="s">
        <v>67</v>
      </c>
      <c r="D1338" t="s">
        <v>3398</v>
      </c>
      <c r="E1338" t="s">
        <v>3399</v>
      </c>
      <c r="F1338" t="s">
        <v>3398</v>
      </c>
      <c r="G1338" t="s">
        <v>3400</v>
      </c>
      <c r="H1338" t="s">
        <v>1349</v>
      </c>
      <c r="I1338">
        <v>1</v>
      </c>
      <c r="J1338">
        <v>0</v>
      </c>
      <c r="K1338">
        <v>0</v>
      </c>
      <c r="L1338">
        <v>3.3</v>
      </c>
      <c r="M1338" t="s">
        <v>193</v>
      </c>
      <c r="N1338" t="s">
        <v>489</v>
      </c>
      <c r="O1338" t="s">
        <v>490</v>
      </c>
      <c r="Q1338" t="s">
        <v>37</v>
      </c>
      <c r="R1338" t="s">
        <v>38</v>
      </c>
      <c r="Y1338" t="s">
        <v>44</v>
      </c>
    </row>
    <row r="1339" spans="1:25" x14ac:dyDescent="0.25">
      <c r="A1339" t="s">
        <v>49</v>
      </c>
      <c r="B1339" t="s">
        <v>3483</v>
      </c>
      <c r="C1339" t="s">
        <v>67</v>
      </c>
      <c r="D1339" t="s">
        <v>3398</v>
      </c>
      <c r="E1339" t="s">
        <v>3406</v>
      </c>
      <c r="F1339" t="s">
        <v>3398</v>
      </c>
      <c r="G1339" t="s">
        <v>3407</v>
      </c>
      <c r="H1339" t="s">
        <v>1349</v>
      </c>
      <c r="I1339">
        <v>1</v>
      </c>
      <c r="J1339">
        <v>0</v>
      </c>
      <c r="K1339">
        <v>0</v>
      </c>
      <c r="L1339">
        <v>8.1999999999999993</v>
      </c>
      <c r="M1339" t="s">
        <v>261</v>
      </c>
      <c r="N1339" t="s">
        <v>182</v>
      </c>
      <c r="O1339" t="s">
        <v>183</v>
      </c>
      <c r="P1339" t="s">
        <v>3484</v>
      </c>
      <c r="Q1339" t="s">
        <v>37</v>
      </c>
      <c r="R1339" t="s">
        <v>38</v>
      </c>
      <c r="S1339" t="s">
        <v>3485</v>
      </c>
      <c r="Y1339" t="s">
        <v>44</v>
      </c>
    </row>
    <row r="1340" spans="1:25" x14ac:dyDescent="0.25">
      <c r="A1340" t="s">
        <v>49</v>
      </c>
      <c r="B1340" t="s">
        <v>3486</v>
      </c>
      <c r="C1340" t="s">
        <v>67</v>
      </c>
      <c r="D1340" t="s">
        <v>3398</v>
      </c>
      <c r="E1340" t="s">
        <v>3399</v>
      </c>
      <c r="F1340" t="s">
        <v>3398</v>
      </c>
      <c r="G1340" t="s">
        <v>3400</v>
      </c>
      <c r="H1340" t="s">
        <v>1349</v>
      </c>
      <c r="I1340">
        <v>1</v>
      </c>
      <c r="J1340">
        <v>0</v>
      </c>
      <c r="K1340">
        <v>0</v>
      </c>
      <c r="L1340">
        <v>3.3</v>
      </c>
      <c r="M1340" t="s">
        <v>193</v>
      </c>
      <c r="Q1340" t="s">
        <v>457</v>
      </c>
      <c r="R1340" t="s">
        <v>383</v>
      </c>
      <c r="Y1340" t="s">
        <v>44</v>
      </c>
    </row>
    <row r="1341" spans="1:25" x14ac:dyDescent="0.25">
      <c r="A1341" t="s">
        <v>49</v>
      </c>
      <c r="B1341" t="s">
        <v>1396</v>
      </c>
      <c r="C1341" t="s">
        <v>67</v>
      </c>
      <c r="D1341" t="s">
        <v>3398</v>
      </c>
      <c r="E1341" t="s">
        <v>3399</v>
      </c>
      <c r="F1341" t="s">
        <v>3398</v>
      </c>
      <c r="G1341" t="s">
        <v>3400</v>
      </c>
      <c r="H1341" t="s">
        <v>1349</v>
      </c>
      <c r="I1341">
        <v>1</v>
      </c>
      <c r="J1341">
        <v>0</v>
      </c>
      <c r="K1341">
        <v>0</v>
      </c>
      <c r="L1341">
        <v>6.6</v>
      </c>
      <c r="M1341" t="s">
        <v>1397</v>
      </c>
      <c r="N1341" t="s">
        <v>386</v>
      </c>
      <c r="O1341" t="s">
        <v>387</v>
      </c>
      <c r="P1341" t="s">
        <v>1398</v>
      </c>
      <c r="Q1341" t="s">
        <v>37</v>
      </c>
      <c r="R1341" t="s">
        <v>38</v>
      </c>
      <c r="V1341" t="s">
        <v>1399</v>
      </c>
      <c r="Y1341" t="s">
        <v>44</v>
      </c>
    </row>
    <row r="1342" spans="1:25" x14ac:dyDescent="0.25">
      <c r="A1342" t="s">
        <v>49</v>
      </c>
      <c r="B1342" t="s">
        <v>3487</v>
      </c>
      <c r="C1342" t="s">
        <v>67</v>
      </c>
      <c r="D1342" t="s">
        <v>3398</v>
      </c>
      <c r="E1342" t="s">
        <v>3399</v>
      </c>
      <c r="F1342" t="s">
        <v>3398</v>
      </c>
      <c r="G1342" t="s">
        <v>3400</v>
      </c>
      <c r="H1342" t="s">
        <v>1349</v>
      </c>
      <c r="I1342">
        <v>3</v>
      </c>
      <c r="J1342">
        <v>0</v>
      </c>
      <c r="K1342">
        <v>0</v>
      </c>
      <c r="L1342">
        <v>3.2</v>
      </c>
      <c r="M1342" t="s">
        <v>529</v>
      </c>
      <c r="N1342" t="s">
        <v>530</v>
      </c>
      <c r="O1342" t="s">
        <v>531</v>
      </c>
      <c r="P1342">
        <v>63105</v>
      </c>
      <c r="Q1342" t="s">
        <v>37</v>
      </c>
      <c r="R1342" t="s">
        <v>38</v>
      </c>
      <c r="S1342" t="s">
        <v>3488</v>
      </c>
      <c r="V1342" t="s">
        <v>3489</v>
      </c>
      <c r="Y1342" t="s">
        <v>44</v>
      </c>
    </row>
    <row r="1343" spans="1:25" x14ac:dyDescent="0.25">
      <c r="A1343" t="s">
        <v>49</v>
      </c>
      <c r="B1343" t="s">
        <v>3490</v>
      </c>
      <c r="C1343" t="s">
        <v>67</v>
      </c>
      <c r="D1343" t="s">
        <v>3398</v>
      </c>
      <c r="E1343" t="s">
        <v>3406</v>
      </c>
      <c r="F1343" t="s">
        <v>3398</v>
      </c>
      <c r="G1343" t="s">
        <v>3407</v>
      </c>
      <c r="H1343" t="s">
        <v>1349</v>
      </c>
      <c r="I1343">
        <v>1</v>
      </c>
      <c r="J1343">
        <v>0</v>
      </c>
      <c r="K1343">
        <v>0</v>
      </c>
      <c r="L1343">
        <v>7.2</v>
      </c>
      <c r="M1343" t="s">
        <v>656</v>
      </c>
      <c r="N1343" t="s">
        <v>197</v>
      </c>
      <c r="O1343" t="s">
        <v>198</v>
      </c>
      <c r="P1343" t="s">
        <v>3491</v>
      </c>
      <c r="Q1343" t="s">
        <v>37</v>
      </c>
      <c r="R1343" t="s">
        <v>38</v>
      </c>
      <c r="Y1343" t="s">
        <v>44</v>
      </c>
    </row>
    <row r="1344" spans="1:25" x14ac:dyDescent="0.25">
      <c r="A1344" t="s">
        <v>49</v>
      </c>
      <c r="B1344" t="s">
        <v>3492</v>
      </c>
      <c r="C1344" t="s">
        <v>67</v>
      </c>
      <c r="D1344" t="s">
        <v>3398</v>
      </c>
      <c r="E1344" t="s">
        <v>3406</v>
      </c>
      <c r="F1344" t="s">
        <v>3398</v>
      </c>
      <c r="G1344" t="s">
        <v>3407</v>
      </c>
      <c r="H1344" t="s">
        <v>1349</v>
      </c>
      <c r="I1344">
        <v>1</v>
      </c>
      <c r="J1344">
        <v>0</v>
      </c>
      <c r="K1344">
        <v>0</v>
      </c>
      <c r="L1344">
        <v>4.8</v>
      </c>
      <c r="M1344" t="s">
        <v>493</v>
      </c>
      <c r="N1344" t="s">
        <v>3493</v>
      </c>
      <c r="O1344" t="s">
        <v>3494</v>
      </c>
      <c r="P1344">
        <v>88220</v>
      </c>
      <c r="Q1344" t="s">
        <v>37</v>
      </c>
      <c r="R1344" t="s">
        <v>38</v>
      </c>
      <c r="Y1344" t="s">
        <v>44</v>
      </c>
    </row>
    <row r="1345" spans="1:25" x14ac:dyDescent="0.25">
      <c r="A1345" t="s">
        <v>49</v>
      </c>
      <c r="B1345" t="s">
        <v>3495</v>
      </c>
      <c r="C1345" t="s">
        <v>67</v>
      </c>
      <c r="D1345" t="s">
        <v>3398</v>
      </c>
      <c r="E1345" t="s">
        <v>3406</v>
      </c>
      <c r="F1345" t="s">
        <v>3398</v>
      </c>
      <c r="G1345" t="s">
        <v>3407</v>
      </c>
      <c r="H1345" t="s">
        <v>1349</v>
      </c>
      <c r="I1345">
        <v>1</v>
      </c>
      <c r="J1345">
        <v>0</v>
      </c>
      <c r="K1345">
        <v>0</v>
      </c>
      <c r="L1345">
        <v>4.2</v>
      </c>
      <c r="M1345" t="s">
        <v>193</v>
      </c>
      <c r="Q1345" t="s">
        <v>1794</v>
      </c>
      <c r="R1345" t="s">
        <v>238</v>
      </c>
      <c r="Y1345" t="s">
        <v>44</v>
      </c>
    </row>
    <row r="1346" spans="1:25" x14ac:dyDescent="0.25">
      <c r="A1346" t="s">
        <v>49</v>
      </c>
      <c r="B1346" t="s">
        <v>3496</v>
      </c>
      <c r="C1346" t="s">
        <v>67</v>
      </c>
      <c r="D1346" t="s">
        <v>3398</v>
      </c>
      <c r="E1346" t="s">
        <v>3406</v>
      </c>
      <c r="F1346" t="s">
        <v>3398</v>
      </c>
      <c r="G1346" t="s">
        <v>3407</v>
      </c>
      <c r="H1346" t="s">
        <v>1349</v>
      </c>
      <c r="I1346">
        <v>1</v>
      </c>
      <c r="J1346">
        <v>0</v>
      </c>
      <c r="K1346">
        <v>0</v>
      </c>
      <c r="L1346">
        <v>4.2</v>
      </c>
      <c r="M1346" t="s">
        <v>294</v>
      </c>
      <c r="N1346" t="s">
        <v>123</v>
      </c>
      <c r="O1346" t="s">
        <v>124</v>
      </c>
      <c r="P1346">
        <v>94105</v>
      </c>
      <c r="Q1346" t="s">
        <v>37</v>
      </c>
      <c r="R1346" t="s">
        <v>38</v>
      </c>
      <c r="S1346" t="s">
        <v>3497</v>
      </c>
      <c r="V1346" t="s">
        <v>3498</v>
      </c>
      <c r="Y1346" t="s">
        <v>44</v>
      </c>
    </row>
    <row r="1347" spans="1:25" x14ac:dyDescent="0.25">
      <c r="A1347" t="s">
        <v>49</v>
      </c>
      <c r="B1347" t="s">
        <v>3499</v>
      </c>
      <c r="C1347" t="s">
        <v>67</v>
      </c>
      <c r="D1347" t="s">
        <v>3398</v>
      </c>
      <c r="E1347" t="s">
        <v>3399</v>
      </c>
      <c r="F1347" t="s">
        <v>3398</v>
      </c>
      <c r="G1347" t="s">
        <v>3400</v>
      </c>
      <c r="H1347" t="s">
        <v>1349</v>
      </c>
      <c r="I1347">
        <v>3</v>
      </c>
      <c r="J1347">
        <v>0</v>
      </c>
      <c r="K1347">
        <v>0</v>
      </c>
      <c r="L1347">
        <v>3.2</v>
      </c>
      <c r="M1347" t="s">
        <v>3500</v>
      </c>
      <c r="O1347" t="s">
        <v>3501</v>
      </c>
      <c r="P1347">
        <v>94583</v>
      </c>
      <c r="Q1347" t="s">
        <v>37</v>
      </c>
      <c r="R1347" t="s">
        <v>38</v>
      </c>
      <c r="S1347" t="s">
        <v>3502</v>
      </c>
      <c r="V1347" t="s">
        <v>3503</v>
      </c>
      <c r="Y1347" t="s">
        <v>44</v>
      </c>
    </row>
    <row r="1348" spans="1:25" x14ac:dyDescent="0.25">
      <c r="A1348" t="s">
        <v>49</v>
      </c>
      <c r="B1348" t="s">
        <v>3504</v>
      </c>
      <c r="C1348" t="s">
        <v>67</v>
      </c>
      <c r="D1348" t="s">
        <v>3398</v>
      </c>
      <c r="E1348" t="s">
        <v>3399</v>
      </c>
      <c r="F1348" t="s">
        <v>3398</v>
      </c>
      <c r="G1348" t="s">
        <v>3400</v>
      </c>
      <c r="H1348" t="s">
        <v>1349</v>
      </c>
      <c r="I1348">
        <v>1</v>
      </c>
      <c r="J1348">
        <v>0</v>
      </c>
      <c r="K1348">
        <v>0</v>
      </c>
      <c r="L1348">
        <v>3.5</v>
      </c>
      <c r="M1348" t="s">
        <v>193</v>
      </c>
      <c r="Q1348" t="s">
        <v>1794</v>
      </c>
      <c r="R1348" t="s">
        <v>238</v>
      </c>
      <c r="Y1348" t="s">
        <v>44</v>
      </c>
    </row>
    <row r="1349" spans="1:25" x14ac:dyDescent="0.25">
      <c r="A1349" t="s">
        <v>49</v>
      </c>
      <c r="B1349" t="s">
        <v>3505</v>
      </c>
      <c r="C1349" t="s">
        <v>67</v>
      </c>
      <c r="D1349" t="s">
        <v>3398</v>
      </c>
      <c r="E1349" t="s">
        <v>3399</v>
      </c>
      <c r="F1349" t="s">
        <v>3398</v>
      </c>
      <c r="G1349" t="s">
        <v>3400</v>
      </c>
      <c r="H1349" t="s">
        <v>1349</v>
      </c>
      <c r="I1349">
        <v>1</v>
      </c>
      <c r="J1349">
        <v>0</v>
      </c>
      <c r="K1349">
        <v>0</v>
      </c>
      <c r="L1349">
        <v>4.7</v>
      </c>
      <c r="M1349" t="s">
        <v>193</v>
      </c>
      <c r="Q1349" t="s">
        <v>1794</v>
      </c>
      <c r="R1349" t="s">
        <v>238</v>
      </c>
      <c r="Y1349" t="s">
        <v>44</v>
      </c>
    </row>
    <row r="1350" spans="1:25" x14ac:dyDescent="0.25">
      <c r="A1350" t="s">
        <v>49</v>
      </c>
      <c r="B1350" t="s">
        <v>3506</v>
      </c>
      <c r="C1350" t="s">
        <v>67</v>
      </c>
      <c r="D1350" t="s">
        <v>3398</v>
      </c>
      <c r="E1350" t="s">
        <v>3399</v>
      </c>
      <c r="F1350" t="s">
        <v>3398</v>
      </c>
      <c r="G1350" t="s">
        <v>3400</v>
      </c>
      <c r="H1350" t="s">
        <v>1349</v>
      </c>
      <c r="I1350">
        <v>1</v>
      </c>
      <c r="J1350">
        <v>0</v>
      </c>
      <c r="K1350">
        <v>0</v>
      </c>
      <c r="L1350">
        <v>3.5</v>
      </c>
      <c r="M1350" t="s">
        <v>3507</v>
      </c>
      <c r="Q1350" t="s">
        <v>1884</v>
      </c>
      <c r="R1350" t="s">
        <v>238</v>
      </c>
      <c r="Y1350" t="s">
        <v>44</v>
      </c>
    </row>
    <row r="1351" spans="1:25" x14ac:dyDescent="0.25">
      <c r="A1351" t="s">
        <v>49</v>
      </c>
      <c r="B1351" t="s">
        <v>1904</v>
      </c>
      <c r="C1351" t="s">
        <v>67</v>
      </c>
      <c r="D1351" t="s">
        <v>3398</v>
      </c>
      <c r="E1351" t="s">
        <v>3399</v>
      </c>
      <c r="F1351" t="s">
        <v>3398</v>
      </c>
      <c r="G1351" t="s">
        <v>3400</v>
      </c>
      <c r="H1351" t="s">
        <v>1349</v>
      </c>
      <c r="I1351">
        <v>1</v>
      </c>
      <c r="J1351">
        <v>0</v>
      </c>
      <c r="K1351">
        <v>0</v>
      </c>
      <c r="L1351">
        <v>4.3</v>
      </c>
      <c r="M1351" t="s">
        <v>1281</v>
      </c>
      <c r="N1351" t="s">
        <v>756</v>
      </c>
      <c r="O1351" t="s">
        <v>757</v>
      </c>
      <c r="P1351">
        <v>7059</v>
      </c>
      <c r="Q1351" t="s">
        <v>37</v>
      </c>
      <c r="R1351" t="s">
        <v>38</v>
      </c>
      <c r="S1351" t="s">
        <v>1905</v>
      </c>
      <c r="V1351" t="s">
        <v>1906</v>
      </c>
      <c r="Y1351" t="s">
        <v>44</v>
      </c>
    </row>
    <row r="1352" spans="1:25" x14ac:dyDescent="0.25">
      <c r="A1352" t="s">
        <v>49</v>
      </c>
      <c r="B1352" t="s">
        <v>3508</v>
      </c>
      <c r="C1352" t="s">
        <v>67</v>
      </c>
      <c r="D1352" t="s">
        <v>3398</v>
      </c>
      <c r="E1352" t="s">
        <v>3399</v>
      </c>
      <c r="F1352" t="s">
        <v>3398</v>
      </c>
      <c r="G1352" t="s">
        <v>3400</v>
      </c>
      <c r="H1352" t="s">
        <v>1349</v>
      </c>
      <c r="I1352">
        <v>1</v>
      </c>
      <c r="J1352">
        <v>0</v>
      </c>
      <c r="K1352">
        <v>0</v>
      </c>
      <c r="L1352">
        <v>5.5</v>
      </c>
      <c r="M1352" t="s">
        <v>2230</v>
      </c>
      <c r="Q1352" t="s">
        <v>1884</v>
      </c>
      <c r="R1352" t="s">
        <v>238</v>
      </c>
      <c r="Y1352" t="s">
        <v>44</v>
      </c>
    </row>
    <row r="1353" spans="1:25" x14ac:dyDescent="0.25">
      <c r="A1353" t="s">
        <v>49</v>
      </c>
      <c r="B1353" t="s">
        <v>3509</v>
      </c>
      <c r="C1353" t="s">
        <v>67</v>
      </c>
      <c r="D1353" t="s">
        <v>3398</v>
      </c>
      <c r="E1353" t="s">
        <v>3399</v>
      </c>
      <c r="F1353" t="s">
        <v>3398</v>
      </c>
      <c r="G1353" t="s">
        <v>3400</v>
      </c>
      <c r="H1353" t="s">
        <v>1349</v>
      </c>
      <c r="I1353">
        <v>1</v>
      </c>
      <c r="J1353">
        <v>0</v>
      </c>
      <c r="K1353">
        <v>0</v>
      </c>
      <c r="L1353">
        <v>6.3</v>
      </c>
      <c r="M1353" t="s">
        <v>193</v>
      </c>
      <c r="N1353" t="s">
        <v>182</v>
      </c>
      <c r="O1353" t="s">
        <v>183</v>
      </c>
      <c r="Q1353" t="s">
        <v>37</v>
      </c>
      <c r="R1353" t="s">
        <v>38</v>
      </c>
      <c r="Y1353" t="s">
        <v>44</v>
      </c>
    </row>
    <row r="1354" spans="1:25" x14ac:dyDescent="0.25">
      <c r="A1354" t="s">
        <v>49</v>
      </c>
      <c r="B1354" t="s">
        <v>548</v>
      </c>
      <c r="C1354" t="s">
        <v>67</v>
      </c>
      <c r="D1354" t="s">
        <v>3398</v>
      </c>
      <c r="E1354" t="s">
        <v>3399</v>
      </c>
      <c r="F1354" t="s">
        <v>3398</v>
      </c>
      <c r="G1354" t="s">
        <v>3400</v>
      </c>
      <c r="H1354" t="s">
        <v>1349</v>
      </c>
      <c r="I1354">
        <v>1</v>
      </c>
      <c r="J1354">
        <v>0</v>
      </c>
      <c r="K1354">
        <v>0</v>
      </c>
      <c r="L1354">
        <v>3.1</v>
      </c>
      <c r="M1354" t="s">
        <v>197</v>
      </c>
      <c r="O1354" t="s">
        <v>549</v>
      </c>
      <c r="P1354">
        <v>10019</v>
      </c>
      <c r="Q1354" t="s">
        <v>37</v>
      </c>
      <c r="R1354" t="s">
        <v>38</v>
      </c>
      <c r="U1354" t="s">
        <v>550</v>
      </c>
      <c r="V1354" t="s">
        <v>551</v>
      </c>
      <c r="Y1354" t="s">
        <v>44</v>
      </c>
    </row>
    <row r="1355" spans="1:25" x14ac:dyDescent="0.25">
      <c r="A1355" t="s">
        <v>49</v>
      </c>
      <c r="B1355" t="s">
        <v>3510</v>
      </c>
      <c r="C1355" t="s">
        <v>67</v>
      </c>
      <c r="D1355" t="s">
        <v>3398</v>
      </c>
      <c r="E1355" t="s">
        <v>3399</v>
      </c>
      <c r="F1355" t="s">
        <v>3398</v>
      </c>
      <c r="G1355" t="s">
        <v>3400</v>
      </c>
      <c r="H1355" t="s">
        <v>1349</v>
      </c>
      <c r="I1355">
        <v>1</v>
      </c>
      <c r="J1355">
        <v>0</v>
      </c>
      <c r="K1355">
        <v>0</v>
      </c>
      <c r="L1355">
        <v>1.2</v>
      </c>
      <c r="M1355" t="s">
        <v>610</v>
      </c>
      <c r="N1355" t="s">
        <v>351</v>
      </c>
      <c r="O1355" t="s">
        <v>352</v>
      </c>
      <c r="P1355" t="s">
        <v>3511</v>
      </c>
      <c r="Q1355" t="s">
        <v>37</v>
      </c>
      <c r="R1355" t="s">
        <v>38</v>
      </c>
      <c r="Y1355" t="s">
        <v>44</v>
      </c>
    </row>
    <row r="1356" spans="1:25" x14ac:dyDescent="0.25">
      <c r="A1356" t="s">
        <v>49</v>
      </c>
      <c r="B1356" t="s">
        <v>3512</v>
      </c>
      <c r="C1356" t="s">
        <v>67</v>
      </c>
      <c r="D1356" t="s">
        <v>3398</v>
      </c>
      <c r="E1356" t="s">
        <v>3399</v>
      </c>
      <c r="F1356" t="s">
        <v>3398</v>
      </c>
      <c r="G1356" t="s">
        <v>3400</v>
      </c>
      <c r="H1356" t="s">
        <v>1349</v>
      </c>
      <c r="I1356">
        <v>1</v>
      </c>
      <c r="J1356">
        <v>0</v>
      </c>
      <c r="K1356">
        <v>0</v>
      </c>
      <c r="L1356">
        <v>3.2</v>
      </c>
      <c r="M1356" t="s">
        <v>481</v>
      </c>
      <c r="P1356" t="s">
        <v>3513</v>
      </c>
      <c r="Q1356" t="s">
        <v>483</v>
      </c>
      <c r="R1356" t="s">
        <v>358</v>
      </c>
      <c r="Y1356" t="s">
        <v>44</v>
      </c>
    </row>
    <row r="1357" spans="1:25" x14ac:dyDescent="0.25">
      <c r="A1357" t="s">
        <v>49</v>
      </c>
      <c r="B1357" t="s">
        <v>1924</v>
      </c>
      <c r="C1357" t="s">
        <v>67</v>
      </c>
      <c r="D1357" t="s">
        <v>3398</v>
      </c>
      <c r="E1357" t="s">
        <v>3399</v>
      </c>
      <c r="F1357" t="s">
        <v>3398</v>
      </c>
      <c r="G1357" t="s">
        <v>3400</v>
      </c>
      <c r="H1357" t="s">
        <v>1349</v>
      </c>
      <c r="I1357">
        <v>1</v>
      </c>
      <c r="J1357">
        <v>0</v>
      </c>
      <c r="K1357">
        <v>0</v>
      </c>
      <c r="L1357">
        <v>1.1000000000000001</v>
      </c>
      <c r="M1357" t="s">
        <v>193</v>
      </c>
      <c r="O1357" t="s">
        <v>1925</v>
      </c>
      <c r="Q1357" t="s">
        <v>37</v>
      </c>
      <c r="R1357" t="s">
        <v>38</v>
      </c>
      <c r="Y1357" t="s">
        <v>44</v>
      </c>
    </row>
    <row r="1358" spans="1:25" x14ac:dyDescent="0.25">
      <c r="A1358" t="s">
        <v>49</v>
      </c>
      <c r="B1358" t="s">
        <v>3514</v>
      </c>
      <c r="C1358" t="s">
        <v>67</v>
      </c>
      <c r="D1358" t="s">
        <v>3398</v>
      </c>
      <c r="E1358" t="s">
        <v>3399</v>
      </c>
      <c r="F1358" t="s">
        <v>3398</v>
      </c>
      <c r="G1358" t="s">
        <v>3400</v>
      </c>
      <c r="H1358" t="s">
        <v>1349</v>
      </c>
      <c r="I1358">
        <v>1</v>
      </c>
      <c r="J1358">
        <v>0</v>
      </c>
      <c r="K1358">
        <v>0</v>
      </c>
      <c r="L1358">
        <v>2</v>
      </c>
      <c r="M1358" t="s">
        <v>3515</v>
      </c>
      <c r="N1358" t="s">
        <v>35</v>
      </c>
      <c r="O1358" t="s">
        <v>36</v>
      </c>
      <c r="P1358">
        <v>34134</v>
      </c>
      <c r="Q1358" t="s">
        <v>37</v>
      </c>
      <c r="R1358" t="s">
        <v>38</v>
      </c>
      <c r="V1358" t="s">
        <v>3516</v>
      </c>
      <c r="Y1358" t="s">
        <v>44</v>
      </c>
    </row>
    <row r="1359" spans="1:25" x14ac:dyDescent="0.25">
      <c r="A1359" t="s">
        <v>49</v>
      </c>
      <c r="B1359" t="s">
        <v>3517</v>
      </c>
      <c r="C1359" t="s">
        <v>67</v>
      </c>
      <c r="D1359" t="s">
        <v>3398</v>
      </c>
      <c r="E1359" t="s">
        <v>3399</v>
      </c>
      <c r="F1359" t="s">
        <v>3398</v>
      </c>
      <c r="G1359" t="s">
        <v>3400</v>
      </c>
      <c r="H1359" t="s">
        <v>1349</v>
      </c>
      <c r="I1359">
        <v>1</v>
      </c>
      <c r="J1359">
        <v>0</v>
      </c>
      <c r="K1359">
        <v>0</v>
      </c>
      <c r="L1359">
        <v>1.5</v>
      </c>
      <c r="M1359" t="s">
        <v>193</v>
      </c>
      <c r="Q1359" t="s">
        <v>457</v>
      </c>
      <c r="R1359" t="s">
        <v>383</v>
      </c>
      <c r="Y1359" t="s">
        <v>44</v>
      </c>
    </row>
    <row r="1360" spans="1:25" x14ac:dyDescent="0.25">
      <c r="A1360" t="s">
        <v>49</v>
      </c>
      <c r="B1360" t="s">
        <v>3518</v>
      </c>
      <c r="C1360" t="s">
        <v>67</v>
      </c>
      <c r="D1360" t="s">
        <v>3398</v>
      </c>
      <c r="E1360" t="s">
        <v>3399</v>
      </c>
      <c r="F1360" t="s">
        <v>3398</v>
      </c>
      <c r="G1360" t="s">
        <v>3400</v>
      </c>
      <c r="H1360" t="s">
        <v>1349</v>
      </c>
      <c r="I1360">
        <v>1</v>
      </c>
      <c r="J1360">
        <v>0</v>
      </c>
      <c r="K1360">
        <v>0</v>
      </c>
      <c r="L1360">
        <v>0.7</v>
      </c>
      <c r="M1360" t="s">
        <v>3519</v>
      </c>
      <c r="N1360" t="s">
        <v>80</v>
      </c>
      <c r="O1360" t="s">
        <v>413</v>
      </c>
      <c r="P1360" t="s">
        <v>3520</v>
      </c>
      <c r="Q1360" t="s">
        <v>37</v>
      </c>
      <c r="R1360" t="s">
        <v>38</v>
      </c>
      <c r="S1360" t="s">
        <v>3521</v>
      </c>
      <c r="T1360" t="s">
        <v>3522</v>
      </c>
      <c r="V1360" t="s">
        <v>3523</v>
      </c>
      <c r="Y1360" t="s">
        <v>44</v>
      </c>
    </row>
    <row r="1361" spans="1:25" x14ac:dyDescent="0.25">
      <c r="A1361" t="s">
        <v>49</v>
      </c>
      <c r="B1361" t="s">
        <v>3524</v>
      </c>
      <c r="C1361" t="s">
        <v>67</v>
      </c>
      <c r="D1361" t="s">
        <v>3398</v>
      </c>
      <c r="E1361" t="s">
        <v>3399</v>
      </c>
      <c r="F1361" t="s">
        <v>3398</v>
      </c>
      <c r="G1361" t="s">
        <v>3400</v>
      </c>
      <c r="H1361" t="s">
        <v>1349</v>
      </c>
      <c r="I1361">
        <v>1</v>
      </c>
      <c r="J1361">
        <v>0</v>
      </c>
      <c r="K1361">
        <v>0</v>
      </c>
      <c r="L1361">
        <v>3.9</v>
      </c>
      <c r="M1361" t="s">
        <v>281</v>
      </c>
      <c r="N1361" t="s">
        <v>151</v>
      </c>
      <c r="O1361" t="s">
        <v>152</v>
      </c>
      <c r="P1361" t="s">
        <v>3525</v>
      </c>
      <c r="Q1361" t="s">
        <v>37</v>
      </c>
      <c r="R1361" t="s">
        <v>38</v>
      </c>
      <c r="S1361" t="s">
        <v>3526</v>
      </c>
      <c r="T1361" t="s">
        <v>3527</v>
      </c>
      <c r="U1361" t="s">
        <v>3528</v>
      </c>
      <c r="V1361" t="s">
        <v>3529</v>
      </c>
      <c r="Y1361" t="s">
        <v>44</v>
      </c>
    </row>
    <row r="1362" spans="1:25" x14ac:dyDescent="0.25">
      <c r="A1362" t="s">
        <v>49</v>
      </c>
      <c r="B1362" t="s">
        <v>3530</v>
      </c>
      <c r="C1362" t="s">
        <v>67</v>
      </c>
      <c r="D1362" t="s">
        <v>3398</v>
      </c>
      <c r="E1362" t="s">
        <v>3406</v>
      </c>
      <c r="F1362" t="s">
        <v>3398</v>
      </c>
      <c r="G1362" t="s">
        <v>3407</v>
      </c>
      <c r="H1362" t="s">
        <v>1349</v>
      </c>
      <c r="I1362">
        <v>1</v>
      </c>
      <c r="J1362">
        <v>0</v>
      </c>
      <c r="K1362">
        <v>0</v>
      </c>
      <c r="L1362">
        <v>7.9</v>
      </c>
      <c r="M1362" t="s">
        <v>814</v>
      </c>
      <c r="Q1362" t="s">
        <v>816</v>
      </c>
      <c r="R1362" t="s">
        <v>238</v>
      </c>
      <c r="Y1362" t="s">
        <v>44</v>
      </c>
    </row>
    <row r="1363" spans="1:25" x14ac:dyDescent="0.25">
      <c r="A1363" t="s">
        <v>49</v>
      </c>
      <c r="B1363" t="s">
        <v>3531</v>
      </c>
      <c r="C1363" t="s">
        <v>67</v>
      </c>
      <c r="D1363" t="s">
        <v>3398</v>
      </c>
      <c r="E1363" t="s">
        <v>3399</v>
      </c>
      <c r="F1363" t="s">
        <v>3398</v>
      </c>
      <c r="G1363" t="s">
        <v>3400</v>
      </c>
      <c r="H1363" t="s">
        <v>1349</v>
      </c>
      <c r="I1363">
        <v>1</v>
      </c>
      <c r="J1363">
        <v>0</v>
      </c>
      <c r="K1363">
        <v>0</v>
      </c>
      <c r="L1363">
        <v>0.8</v>
      </c>
      <c r="M1363" t="s">
        <v>80</v>
      </c>
      <c r="N1363" t="s">
        <v>81</v>
      </c>
      <c r="O1363" t="s">
        <v>82</v>
      </c>
      <c r="P1363">
        <v>20004</v>
      </c>
      <c r="Q1363" t="s">
        <v>37</v>
      </c>
      <c r="R1363" t="s">
        <v>38</v>
      </c>
      <c r="S1363" t="s">
        <v>3532</v>
      </c>
      <c r="Y1363" t="s">
        <v>44</v>
      </c>
    </row>
    <row r="1364" spans="1:25" x14ac:dyDescent="0.25">
      <c r="A1364" t="s">
        <v>26</v>
      </c>
      <c r="B1364" t="s">
        <v>2656</v>
      </c>
      <c r="C1364" t="s">
        <v>67</v>
      </c>
      <c r="D1364" t="s">
        <v>3398</v>
      </c>
      <c r="E1364" t="s">
        <v>3406</v>
      </c>
      <c r="F1364" t="s">
        <v>3398</v>
      </c>
      <c r="G1364" t="s">
        <v>3407</v>
      </c>
      <c r="H1364" t="s">
        <v>1349</v>
      </c>
      <c r="I1364">
        <v>1</v>
      </c>
      <c r="J1364">
        <v>0</v>
      </c>
      <c r="K1364">
        <v>0</v>
      </c>
      <c r="L1364">
        <v>5.2</v>
      </c>
      <c r="M1364" t="s">
        <v>2657</v>
      </c>
      <c r="P1364">
        <v>70629</v>
      </c>
      <c r="Q1364" t="s">
        <v>1836</v>
      </c>
      <c r="R1364" t="s">
        <v>358</v>
      </c>
      <c r="S1364" t="s">
        <v>2658</v>
      </c>
      <c r="T1364">
        <v>-16473</v>
      </c>
      <c r="U1364" t="s">
        <v>2659</v>
      </c>
      <c r="V1364" t="s">
        <v>2660</v>
      </c>
      <c r="W1364">
        <v>1998</v>
      </c>
      <c r="X1364" t="s">
        <v>1576</v>
      </c>
      <c r="Y1364" t="s">
        <v>541</v>
      </c>
    </row>
    <row r="1365" spans="1:25" x14ac:dyDescent="0.25">
      <c r="A1365" t="s">
        <v>49</v>
      </c>
      <c r="B1365" t="s">
        <v>3533</v>
      </c>
      <c r="C1365" t="s">
        <v>67</v>
      </c>
      <c r="D1365" t="s">
        <v>3398</v>
      </c>
      <c r="E1365" t="s">
        <v>3399</v>
      </c>
      <c r="F1365" t="s">
        <v>3398</v>
      </c>
      <c r="G1365" t="s">
        <v>3400</v>
      </c>
      <c r="H1365" t="s">
        <v>1349</v>
      </c>
      <c r="I1365">
        <v>1</v>
      </c>
      <c r="J1365">
        <v>0</v>
      </c>
      <c r="K1365">
        <v>0</v>
      </c>
      <c r="L1365">
        <v>2.6</v>
      </c>
      <c r="M1365" t="s">
        <v>1446</v>
      </c>
      <c r="O1365" t="s">
        <v>633</v>
      </c>
      <c r="P1365">
        <v>33401</v>
      </c>
      <c r="Q1365" t="s">
        <v>37</v>
      </c>
      <c r="R1365" t="s">
        <v>38</v>
      </c>
      <c r="S1365" t="s">
        <v>3534</v>
      </c>
      <c r="Y1365" t="s">
        <v>44</v>
      </c>
    </row>
    <row r="1366" spans="1:25" x14ac:dyDescent="0.25">
      <c r="A1366" t="s">
        <v>49</v>
      </c>
      <c r="B1366" t="s">
        <v>3535</v>
      </c>
      <c r="C1366" t="s">
        <v>67</v>
      </c>
      <c r="D1366" t="s">
        <v>3398</v>
      </c>
      <c r="E1366" t="s">
        <v>3406</v>
      </c>
      <c r="F1366" t="s">
        <v>3398</v>
      </c>
      <c r="G1366" t="s">
        <v>3407</v>
      </c>
      <c r="H1366" t="s">
        <v>1349</v>
      </c>
      <c r="I1366">
        <v>1</v>
      </c>
      <c r="J1366">
        <v>0</v>
      </c>
      <c r="K1366">
        <v>0</v>
      </c>
      <c r="L1366">
        <v>8.8000000000000007</v>
      </c>
      <c r="M1366" t="s">
        <v>193</v>
      </c>
      <c r="Q1366" t="s">
        <v>816</v>
      </c>
      <c r="R1366" t="s">
        <v>238</v>
      </c>
      <c r="Y1366" t="s">
        <v>44</v>
      </c>
    </row>
    <row r="1367" spans="1:25" x14ac:dyDescent="0.25">
      <c r="A1367" t="s">
        <v>49</v>
      </c>
      <c r="B1367" t="s">
        <v>3536</v>
      </c>
      <c r="C1367" t="s">
        <v>67</v>
      </c>
      <c r="D1367" t="s">
        <v>3398</v>
      </c>
      <c r="E1367" t="s">
        <v>3399</v>
      </c>
      <c r="F1367" t="s">
        <v>3398</v>
      </c>
      <c r="G1367" t="s">
        <v>3400</v>
      </c>
      <c r="H1367" t="s">
        <v>1349</v>
      </c>
      <c r="I1367">
        <v>1</v>
      </c>
      <c r="J1367">
        <v>0</v>
      </c>
      <c r="K1367">
        <v>0</v>
      </c>
      <c r="L1367">
        <v>4.5999999999999996</v>
      </c>
      <c r="M1367" t="s">
        <v>2549</v>
      </c>
      <c r="P1367">
        <v>100022</v>
      </c>
      <c r="Q1367" t="s">
        <v>1794</v>
      </c>
      <c r="R1367" t="s">
        <v>238</v>
      </c>
      <c r="Y1367" t="s">
        <v>44</v>
      </c>
    </row>
    <row r="1368" spans="1:25" x14ac:dyDescent="0.25">
      <c r="A1368" t="s">
        <v>49</v>
      </c>
      <c r="B1368" t="s">
        <v>3537</v>
      </c>
      <c r="C1368" t="s">
        <v>67</v>
      </c>
      <c r="D1368" t="s">
        <v>3398</v>
      </c>
      <c r="E1368" t="s">
        <v>3406</v>
      </c>
      <c r="F1368" t="s">
        <v>3398</v>
      </c>
      <c r="G1368" t="s">
        <v>3407</v>
      </c>
      <c r="H1368" t="s">
        <v>1349</v>
      </c>
      <c r="I1368">
        <v>1</v>
      </c>
      <c r="J1368">
        <v>0</v>
      </c>
      <c r="K1368">
        <v>0</v>
      </c>
      <c r="L1368">
        <v>8</v>
      </c>
      <c r="M1368" t="s">
        <v>472</v>
      </c>
      <c r="N1368" t="s">
        <v>1682</v>
      </c>
      <c r="O1368" t="s">
        <v>1683</v>
      </c>
      <c r="P1368" t="s">
        <v>3538</v>
      </c>
      <c r="Q1368" t="s">
        <v>37</v>
      </c>
      <c r="R1368" t="s">
        <v>38</v>
      </c>
      <c r="S1368" t="s">
        <v>3539</v>
      </c>
      <c r="V1368" t="s">
        <v>3540</v>
      </c>
      <c r="Y1368" t="s">
        <v>44</v>
      </c>
    </row>
    <row r="1369" spans="1:25" x14ac:dyDescent="0.25">
      <c r="A1369" t="s">
        <v>26</v>
      </c>
      <c r="B1369" t="s">
        <v>3541</v>
      </c>
      <c r="C1369" t="s">
        <v>67</v>
      </c>
      <c r="D1369" t="s">
        <v>3398</v>
      </c>
      <c r="E1369" t="s">
        <v>3399</v>
      </c>
      <c r="F1369" t="s">
        <v>3398</v>
      </c>
      <c r="G1369" t="s">
        <v>3400</v>
      </c>
      <c r="H1369" t="s">
        <v>1349</v>
      </c>
      <c r="I1369">
        <v>1</v>
      </c>
      <c r="J1369">
        <v>0</v>
      </c>
      <c r="K1369">
        <v>0</v>
      </c>
      <c r="L1369">
        <v>4</v>
      </c>
      <c r="M1369" t="s">
        <v>2549</v>
      </c>
      <c r="O1369" t="s">
        <v>2549</v>
      </c>
      <c r="Q1369" t="s">
        <v>1794</v>
      </c>
      <c r="R1369" t="s">
        <v>238</v>
      </c>
      <c r="S1369">
        <v>-5468</v>
      </c>
      <c r="T1369">
        <v>-57816929</v>
      </c>
      <c r="U1369" t="s">
        <v>3542</v>
      </c>
      <c r="V1369" t="s">
        <v>3543</v>
      </c>
      <c r="X1369" t="s">
        <v>443</v>
      </c>
      <c r="Y1369" t="s">
        <v>44</v>
      </c>
    </row>
    <row r="1370" spans="1:25" x14ac:dyDescent="0.25">
      <c r="A1370" t="s">
        <v>49</v>
      </c>
      <c r="B1370" t="s">
        <v>3544</v>
      </c>
      <c r="C1370" t="s">
        <v>67</v>
      </c>
      <c r="D1370" t="s">
        <v>3398</v>
      </c>
      <c r="E1370" t="s">
        <v>3399</v>
      </c>
      <c r="F1370" t="s">
        <v>3398</v>
      </c>
      <c r="G1370" t="s">
        <v>3400</v>
      </c>
      <c r="H1370" t="s">
        <v>1349</v>
      </c>
      <c r="I1370">
        <v>1</v>
      </c>
      <c r="J1370">
        <v>0</v>
      </c>
      <c r="K1370">
        <v>0</v>
      </c>
      <c r="L1370">
        <v>5.9</v>
      </c>
      <c r="M1370" t="s">
        <v>1887</v>
      </c>
      <c r="P1370">
        <v>85016</v>
      </c>
      <c r="Q1370" t="s">
        <v>37</v>
      </c>
      <c r="R1370" t="s">
        <v>38</v>
      </c>
      <c r="S1370" t="s">
        <v>3545</v>
      </c>
      <c r="Y1370" t="s">
        <v>44</v>
      </c>
    </row>
    <row r="1371" spans="1:25" x14ac:dyDescent="0.25">
      <c r="A1371" t="s">
        <v>49</v>
      </c>
      <c r="B1371" t="s">
        <v>1941</v>
      </c>
      <c r="C1371" t="s">
        <v>67</v>
      </c>
      <c r="D1371" t="s">
        <v>3398</v>
      </c>
      <c r="E1371" t="s">
        <v>3406</v>
      </c>
      <c r="F1371" t="s">
        <v>3398</v>
      </c>
      <c r="G1371" t="s">
        <v>3407</v>
      </c>
      <c r="H1371" t="s">
        <v>1349</v>
      </c>
      <c r="I1371">
        <v>1</v>
      </c>
      <c r="J1371">
        <v>0</v>
      </c>
      <c r="K1371">
        <v>0</v>
      </c>
      <c r="L1371">
        <v>3.2</v>
      </c>
      <c r="M1371" t="s">
        <v>1022</v>
      </c>
      <c r="N1371" t="s">
        <v>351</v>
      </c>
      <c r="O1371" t="s">
        <v>352</v>
      </c>
      <c r="P1371" t="s">
        <v>1942</v>
      </c>
      <c r="Q1371" t="s">
        <v>37</v>
      </c>
      <c r="R1371" t="s">
        <v>38</v>
      </c>
      <c r="S1371" t="s">
        <v>1943</v>
      </c>
      <c r="T1371" t="s">
        <v>1944</v>
      </c>
      <c r="V1371" t="s">
        <v>1945</v>
      </c>
      <c r="Y1371" t="s">
        <v>44</v>
      </c>
    </row>
    <row r="1372" spans="1:25" x14ac:dyDescent="0.25">
      <c r="A1372" t="s">
        <v>49</v>
      </c>
      <c r="B1372" t="s">
        <v>1427</v>
      </c>
      <c r="C1372" t="s">
        <v>67</v>
      </c>
      <c r="D1372" t="s">
        <v>3398</v>
      </c>
      <c r="E1372" t="s">
        <v>3399</v>
      </c>
      <c r="F1372" t="s">
        <v>3398</v>
      </c>
      <c r="G1372" t="s">
        <v>3400</v>
      </c>
      <c r="H1372" t="s">
        <v>1349</v>
      </c>
      <c r="I1372">
        <v>1</v>
      </c>
      <c r="J1372">
        <v>0</v>
      </c>
      <c r="K1372">
        <v>0</v>
      </c>
      <c r="L1372">
        <v>10.6</v>
      </c>
      <c r="M1372" t="s">
        <v>1428</v>
      </c>
      <c r="O1372" t="s">
        <v>1429</v>
      </c>
      <c r="P1372" t="s">
        <v>1430</v>
      </c>
      <c r="Q1372" t="s">
        <v>37</v>
      </c>
      <c r="R1372" t="s">
        <v>38</v>
      </c>
      <c r="S1372" t="s">
        <v>1431</v>
      </c>
      <c r="V1372" t="s">
        <v>1432</v>
      </c>
      <c r="Y1372" t="s">
        <v>44</v>
      </c>
    </row>
    <row r="1373" spans="1:25" x14ac:dyDescent="0.25">
      <c r="A1373" t="s">
        <v>49</v>
      </c>
      <c r="B1373" t="s">
        <v>3546</v>
      </c>
      <c r="C1373" t="s">
        <v>67</v>
      </c>
      <c r="D1373" t="s">
        <v>3398</v>
      </c>
      <c r="E1373" t="s">
        <v>3406</v>
      </c>
      <c r="F1373" t="s">
        <v>3398</v>
      </c>
      <c r="G1373" t="s">
        <v>3407</v>
      </c>
      <c r="H1373" t="s">
        <v>1349</v>
      </c>
      <c r="I1373">
        <v>1</v>
      </c>
      <c r="J1373">
        <v>0</v>
      </c>
      <c r="K1373">
        <v>0</v>
      </c>
      <c r="L1373">
        <v>5.6</v>
      </c>
      <c r="M1373" t="s">
        <v>593</v>
      </c>
      <c r="O1373" t="s">
        <v>3547</v>
      </c>
      <c r="P1373">
        <v>60603</v>
      </c>
      <c r="Q1373" t="s">
        <v>37</v>
      </c>
      <c r="R1373" t="s">
        <v>38</v>
      </c>
      <c r="Y1373" t="s">
        <v>44</v>
      </c>
    </row>
    <row r="1374" spans="1:25" x14ac:dyDescent="0.25">
      <c r="A1374" t="s">
        <v>49</v>
      </c>
      <c r="B1374" t="s">
        <v>2682</v>
      </c>
      <c r="C1374" t="s">
        <v>67</v>
      </c>
      <c r="D1374" t="s">
        <v>3398</v>
      </c>
      <c r="E1374" t="s">
        <v>3399</v>
      </c>
      <c r="F1374" t="s">
        <v>3398</v>
      </c>
      <c r="G1374" t="s">
        <v>3400</v>
      </c>
      <c r="H1374" t="s">
        <v>1349</v>
      </c>
      <c r="I1374">
        <v>1</v>
      </c>
      <c r="J1374">
        <v>0</v>
      </c>
      <c r="K1374">
        <v>0</v>
      </c>
      <c r="L1374">
        <v>6.7</v>
      </c>
      <c r="M1374" t="s">
        <v>261</v>
      </c>
      <c r="N1374" t="s">
        <v>182</v>
      </c>
      <c r="O1374" t="s">
        <v>183</v>
      </c>
      <c r="P1374">
        <v>19805</v>
      </c>
      <c r="Q1374" t="s">
        <v>37</v>
      </c>
      <c r="R1374" t="s">
        <v>38</v>
      </c>
      <c r="V1374" t="s">
        <v>2683</v>
      </c>
      <c r="Y1374" t="s">
        <v>44</v>
      </c>
    </row>
    <row r="1375" spans="1:25" x14ac:dyDescent="0.25">
      <c r="A1375" t="s">
        <v>49</v>
      </c>
      <c r="B1375" t="s">
        <v>3548</v>
      </c>
      <c r="C1375" t="s">
        <v>67</v>
      </c>
      <c r="D1375" t="s">
        <v>3398</v>
      </c>
      <c r="E1375" t="s">
        <v>3399</v>
      </c>
      <c r="F1375" t="s">
        <v>3398</v>
      </c>
      <c r="G1375" t="s">
        <v>3400</v>
      </c>
      <c r="H1375" t="s">
        <v>1349</v>
      </c>
      <c r="I1375">
        <v>1</v>
      </c>
      <c r="J1375">
        <v>0</v>
      </c>
      <c r="K1375">
        <v>0</v>
      </c>
      <c r="L1375">
        <v>0.8</v>
      </c>
      <c r="M1375" t="s">
        <v>1190</v>
      </c>
      <c r="N1375" t="s">
        <v>123</v>
      </c>
      <c r="O1375" t="s">
        <v>124</v>
      </c>
      <c r="P1375">
        <v>92130</v>
      </c>
      <c r="Q1375" t="s">
        <v>37</v>
      </c>
      <c r="R1375" t="s">
        <v>38</v>
      </c>
      <c r="Y1375" t="s">
        <v>44</v>
      </c>
    </row>
    <row r="1376" spans="1:25" x14ac:dyDescent="0.25">
      <c r="A1376" t="s">
        <v>49</v>
      </c>
      <c r="B1376" t="s">
        <v>3549</v>
      </c>
      <c r="C1376" t="s">
        <v>67</v>
      </c>
      <c r="D1376" t="s">
        <v>3398</v>
      </c>
      <c r="E1376" t="s">
        <v>3399</v>
      </c>
      <c r="F1376" t="s">
        <v>3398</v>
      </c>
      <c r="G1376" t="s">
        <v>3400</v>
      </c>
      <c r="H1376" t="s">
        <v>1349</v>
      </c>
      <c r="I1376">
        <v>1</v>
      </c>
      <c r="J1376">
        <v>0</v>
      </c>
      <c r="K1376">
        <v>0</v>
      </c>
      <c r="L1376">
        <v>4</v>
      </c>
      <c r="M1376" t="s">
        <v>160</v>
      </c>
      <c r="N1376" t="s">
        <v>123</v>
      </c>
      <c r="O1376" t="s">
        <v>124</v>
      </c>
      <c r="P1376">
        <v>95110</v>
      </c>
      <c r="Q1376" t="s">
        <v>37</v>
      </c>
      <c r="R1376" t="s">
        <v>38</v>
      </c>
      <c r="V1376" t="s">
        <v>3550</v>
      </c>
      <c r="Y1376" t="s">
        <v>44</v>
      </c>
    </row>
    <row r="1377" spans="1:25" x14ac:dyDescent="0.25">
      <c r="A1377" t="s">
        <v>49</v>
      </c>
      <c r="B1377" t="s">
        <v>3551</v>
      </c>
      <c r="C1377" t="s">
        <v>67</v>
      </c>
      <c r="D1377" t="s">
        <v>3398</v>
      </c>
      <c r="E1377" t="s">
        <v>3399</v>
      </c>
      <c r="F1377" t="s">
        <v>3398</v>
      </c>
      <c r="G1377" t="s">
        <v>3400</v>
      </c>
      <c r="H1377" t="s">
        <v>1349</v>
      </c>
      <c r="I1377">
        <v>1</v>
      </c>
      <c r="J1377">
        <v>0</v>
      </c>
      <c r="K1377">
        <v>0</v>
      </c>
      <c r="L1377">
        <v>2.6</v>
      </c>
      <c r="M1377" t="s">
        <v>193</v>
      </c>
      <c r="Q1377" t="s">
        <v>1794</v>
      </c>
      <c r="R1377" t="s">
        <v>238</v>
      </c>
      <c r="Y1377" t="s">
        <v>44</v>
      </c>
    </row>
    <row r="1378" spans="1:25" x14ac:dyDescent="0.25">
      <c r="A1378" t="s">
        <v>26</v>
      </c>
      <c r="B1378" t="s">
        <v>3552</v>
      </c>
      <c r="C1378" t="s">
        <v>67</v>
      </c>
      <c r="D1378" t="s">
        <v>3398</v>
      </c>
      <c r="E1378" t="s">
        <v>3406</v>
      </c>
      <c r="F1378" t="s">
        <v>3398</v>
      </c>
      <c r="G1378" t="s">
        <v>3407</v>
      </c>
      <c r="H1378" t="s">
        <v>1349</v>
      </c>
      <c r="I1378">
        <v>1</v>
      </c>
      <c r="J1378">
        <v>0</v>
      </c>
      <c r="K1378">
        <v>0</v>
      </c>
      <c r="L1378">
        <v>7.4</v>
      </c>
      <c r="M1378" t="s">
        <v>3553</v>
      </c>
      <c r="P1378">
        <v>47891</v>
      </c>
      <c r="Q1378" t="s">
        <v>1847</v>
      </c>
      <c r="R1378" t="s">
        <v>358</v>
      </c>
      <c r="S1378" t="s">
        <v>3554</v>
      </c>
      <c r="T1378" t="s">
        <v>3554</v>
      </c>
      <c r="U1378" t="s">
        <v>1969</v>
      </c>
      <c r="V1378" t="s">
        <v>1970</v>
      </c>
      <c r="X1378" t="s">
        <v>443</v>
      </c>
      <c r="Y1378" t="s">
        <v>44</v>
      </c>
    </row>
    <row r="1379" spans="1:25" x14ac:dyDescent="0.25">
      <c r="A1379" t="s">
        <v>26</v>
      </c>
      <c r="B1379" t="s">
        <v>3555</v>
      </c>
      <c r="C1379" t="s">
        <v>67</v>
      </c>
      <c r="D1379" t="s">
        <v>3398</v>
      </c>
      <c r="E1379" t="s">
        <v>3406</v>
      </c>
      <c r="F1379" t="s">
        <v>3398</v>
      </c>
      <c r="G1379" t="s">
        <v>3407</v>
      </c>
      <c r="H1379" t="s">
        <v>1349</v>
      </c>
      <c r="I1379">
        <v>2</v>
      </c>
      <c r="J1379">
        <v>0</v>
      </c>
      <c r="K1379">
        <v>0</v>
      </c>
      <c r="L1379">
        <v>4.0999999999999996</v>
      </c>
      <c r="M1379" t="s">
        <v>3556</v>
      </c>
      <c r="P1379" t="s">
        <v>3557</v>
      </c>
      <c r="Q1379" t="s">
        <v>1363</v>
      </c>
      <c r="R1379" t="s">
        <v>358</v>
      </c>
      <c r="S1379">
        <v>162</v>
      </c>
      <c r="T1379">
        <v>151</v>
      </c>
      <c r="U1379" t="s">
        <v>3558</v>
      </c>
      <c r="V1379" t="s">
        <v>3559</v>
      </c>
      <c r="X1379" t="s">
        <v>443</v>
      </c>
      <c r="Y1379" t="s">
        <v>44</v>
      </c>
    </row>
    <row r="1380" spans="1:25" x14ac:dyDescent="0.25">
      <c r="A1380" t="s">
        <v>26</v>
      </c>
      <c r="B1380" t="s">
        <v>3555</v>
      </c>
      <c r="C1380" t="s">
        <v>67</v>
      </c>
      <c r="D1380" t="s">
        <v>3398</v>
      </c>
      <c r="E1380" t="s">
        <v>3399</v>
      </c>
      <c r="F1380" t="s">
        <v>3398</v>
      </c>
      <c r="G1380" t="s">
        <v>3400</v>
      </c>
      <c r="H1380" t="s">
        <v>1349</v>
      </c>
      <c r="I1380">
        <v>1</v>
      </c>
      <c r="J1380">
        <v>0</v>
      </c>
      <c r="K1380">
        <v>0</v>
      </c>
      <c r="L1380">
        <v>1.9</v>
      </c>
      <c r="M1380" t="s">
        <v>3556</v>
      </c>
      <c r="P1380" t="s">
        <v>3557</v>
      </c>
      <c r="Q1380" t="s">
        <v>1363</v>
      </c>
      <c r="R1380" t="s">
        <v>358</v>
      </c>
      <c r="S1380">
        <v>162</v>
      </c>
      <c r="T1380">
        <v>151</v>
      </c>
      <c r="U1380" t="s">
        <v>3558</v>
      </c>
      <c r="V1380" t="s">
        <v>3559</v>
      </c>
      <c r="X1380" t="s">
        <v>443</v>
      </c>
      <c r="Y1380" t="s">
        <v>44</v>
      </c>
    </row>
    <row r="1381" spans="1:25" x14ac:dyDescent="0.25">
      <c r="A1381" t="s">
        <v>26</v>
      </c>
      <c r="B1381" t="s">
        <v>612</v>
      </c>
      <c r="C1381" t="s">
        <v>67</v>
      </c>
      <c r="D1381" t="s">
        <v>3398</v>
      </c>
      <c r="E1381" t="s">
        <v>3406</v>
      </c>
      <c r="F1381" t="s">
        <v>3398</v>
      </c>
      <c r="G1381" t="s">
        <v>3407</v>
      </c>
      <c r="H1381" t="s">
        <v>1349</v>
      </c>
      <c r="I1381">
        <v>3</v>
      </c>
      <c r="J1381">
        <v>0</v>
      </c>
      <c r="K1381">
        <v>0</v>
      </c>
      <c r="L1381">
        <v>6</v>
      </c>
      <c r="M1381" t="s">
        <v>445</v>
      </c>
      <c r="Q1381" t="s">
        <v>446</v>
      </c>
      <c r="R1381" t="s">
        <v>439</v>
      </c>
      <c r="S1381" t="s">
        <v>613</v>
      </c>
      <c r="T1381" t="s">
        <v>614</v>
      </c>
      <c r="U1381" t="s">
        <v>615</v>
      </c>
      <c r="V1381" t="s">
        <v>616</v>
      </c>
      <c r="X1381" t="s">
        <v>443</v>
      </c>
      <c r="Y1381" t="s">
        <v>44</v>
      </c>
    </row>
    <row r="1382" spans="1:25" x14ac:dyDescent="0.25">
      <c r="A1382" t="s">
        <v>49</v>
      </c>
      <c r="B1382" t="s">
        <v>3560</v>
      </c>
      <c r="C1382" t="s">
        <v>67</v>
      </c>
      <c r="D1382" t="s">
        <v>3398</v>
      </c>
      <c r="E1382" t="s">
        <v>3399</v>
      </c>
      <c r="F1382" t="s">
        <v>3398</v>
      </c>
      <c r="G1382" t="s">
        <v>3400</v>
      </c>
      <c r="H1382" t="s">
        <v>1349</v>
      </c>
      <c r="I1382">
        <v>1</v>
      </c>
      <c r="J1382">
        <v>0</v>
      </c>
      <c r="K1382">
        <v>0</v>
      </c>
      <c r="L1382">
        <v>6.1</v>
      </c>
      <c r="M1382" t="s">
        <v>193</v>
      </c>
      <c r="Q1382" t="s">
        <v>457</v>
      </c>
      <c r="R1382" t="s">
        <v>383</v>
      </c>
      <c r="Y1382" t="s">
        <v>44</v>
      </c>
    </row>
    <row r="1383" spans="1:25" x14ac:dyDescent="0.25">
      <c r="A1383" t="s">
        <v>49</v>
      </c>
      <c r="B1383" t="s">
        <v>3561</v>
      </c>
      <c r="C1383" t="s">
        <v>67</v>
      </c>
      <c r="D1383" t="s">
        <v>3398</v>
      </c>
      <c r="E1383" t="s">
        <v>3399</v>
      </c>
      <c r="F1383" t="s">
        <v>3398</v>
      </c>
      <c r="G1383" t="s">
        <v>3400</v>
      </c>
      <c r="H1383" t="s">
        <v>1349</v>
      </c>
      <c r="I1383">
        <v>1</v>
      </c>
      <c r="J1383">
        <v>0</v>
      </c>
      <c r="K1383">
        <v>0</v>
      </c>
      <c r="L1383">
        <v>5.0999999999999996</v>
      </c>
      <c r="M1383" t="s">
        <v>3562</v>
      </c>
      <c r="Q1383" t="s">
        <v>1794</v>
      </c>
      <c r="R1383" t="s">
        <v>238</v>
      </c>
      <c r="Y1383" t="s">
        <v>44</v>
      </c>
    </row>
    <row r="1384" spans="1:25" x14ac:dyDescent="0.25">
      <c r="A1384" t="s">
        <v>49</v>
      </c>
      <c r="B1384" t="s">
        <v>3563</v>
      </c>
      <c r="C1384" t="s">
        <v>67</v>
      </c>
      <c r="D1384" t="s">
        <v>3398</v>
      </c>
      <c r="E1384" t="s">
        <v>3399</v>
      </c>
      <c r="F1384" t="s">
        <v>3398</v>
      </c>
      <c r="G1384" t="s">
        <v>3400</v>
      </c>
      <c r="H1384" t="s">
        <v>1349</v>
      </c>
      <c r="I1384">
        <v>1</v>
      </c>
      <c r="J1384">
        <v>0</v>
      </c>
      <c r="K1384">
        <v>0</v>
      </c>
      <c r="L1384">
        <v>4.9000000000000004</v>
      </c>
      <c r="M1384" t="s">
        <v>193</v>
      </c>
      <c r="Q1384" t="s">
        <v>990</v>
      </c>
      <c r="R1384" t="s">
        <v>383</v>
      </c>
      <c r="Y1384" t="s">
        <v>44</v>
      </c>
    </row>
    <row r="1385" spans="1:25" x14ac:dyDescent="0.25">
      <c r="A1385" t="s">
        <v>49</v>
      </c>
      <c r="B1385" t="s">
        <v>3564</v>
      </c>
      <c r="C1385" t="s">
        <v>67</v>
      </c>
      <c r="D1385" t="s">
        <v>3398</v>
      </c>
      <c r="E1385" t="s">
        <v>3399</v>
      </c>
      <c r="F1385" t="s">
        <v>3398</v>
      </c>
      <c r="G1385" t="s">
        <v>3400</v>
      </c>
      <c r="H1385" t="s">
        <v>1349</v>
      </c>
      <c r="I1385">
        <v>1</v>
      </c>
      <c r="J1385">
        <v>0</v>
      </c>
      <c r="K1385">
        <v>0</v>
      </c>
      <c r="L1385">
        <v>1.5</v>
      </c>
      <c r="M1385" t="s">
        <v>472</v>
      </c>
      <c r="N1385" t="s">
        <v>123</v>
      </c>
      <c r="O1385" t="s">
        <v>124</v>
      </c>
      <c r="P1385" t="s">
        <v>3565</v>
      </c>
      <c r="Q1385" t="s">
        <v>37</v>
      </c>
      <c r="R1385" t="s">
        <v>38</v>
      </c>
      <c r="S1385" t="s">
        <v>3566</v>
      </c>
      <c r="V1385" t="s">
        <v>3567</v>
      </c>
      <c r="Y1385" t="s">
        <v>44</v>
      </c>
    </row>
    <row r="1386" spans="1:25" x14ac:dyDescent="0.25">
      <c r="A1386" t="s">
        <v>26</v>
      </c>
      <c r="B1386" t="s">
        <v>2706</v>
      </c>
      <c r="C1386" t="s">
        <v>67</v>
      </c>
      <c r="D1386" t="s">
        <v>3398</v>
      </c>
      <c r="E1386" t="s">
        <v>3406</v>
      </c>
      <c r="F1386" t="s">
        <v>3398</v>
      </c>
      <c r="G1386" t="s">
        <v>3407</v>
      </c>
      <c r="H1386" t="s">
        <v>1349</v>
      </c>
      <c r="I1386">
        <v>1</v>
      </c>
      <c r="J1386">
        <v>0</v>
      </c>
      <c r="K1386">
        <v>0</v>
      </c>
      <c r="L1386">
        <v>7.9</v>
      </c>
      <c r="M1386" t="s">
        <v>2109</v>
      </c>
      <c r="P1386">
        <v>8058</v>
      </c>
      <c r="Q1386" t="s">
        <v>357</v>
      </c>
      <c r="R1386" t="s">
        <v>358</v>
      </c>
      <c r="S1386" t="s">
        <v>2707</v>
      </c>
      <c r="T1386" t="s">
        <v>2708</v>
      </c>
      <c r="U1386" t="s">
        <v>2709</v>
      </c>
      <c r="V1386" t="s">
        <v>2710</v>
      </c>
      <c r="W1386">
        <v>1991</v>
      </c>
      <c r="X1386" t="s">
        <v>1323</v>
      </c>
      <c r="Y1386" t="s">
        <v>44</v>
      </c>
    </row>
    <row r="1387" spans="1:25" x14ac:dyDescent="0.25">
      <c r="A1387" t="s">
        <v>26</v>
      </c>
      <c r="B1387" t="s">
        <v>1979</v>
      </c>
      <c r="C1387" t="s">
        <v>67</v>
      </c>
      <c r="D1387" t="s">
        <v>3398</v>
      </c>
      <c r="E1387" t="s">
        <v>3399</v>
      </c>
      <c r="F1387" t="s">
        <v>3398</v>
      </c>
      <c r="G1387" t="s">
        <v>3400</v>
      </c>
      <c r="H1387" t="s">
        <v>1349</v>
      </c>
      <c r="I1387">
        <v>1</v>
      </c>
      <c r="J1387">
        <v>0</v>
      </c>
      <c r="K1387">
        <v>0</v>
      </c>
      <c r="L1387">
        <v>2.8</v>
      </c>
      <c r="M1387" t="s">
        <v>1980</v>
      </c>
      <c r="O1387" t="s">
        <v>1981</v>
      </c>
      <c r="P1387" t="s">
        <v>1982</v>
      </c>
      <c r="Q1387" t="s">
        <v>483</v>
      </c>
      <c r="R1387" t="s">
        <v>358</v>
      </c>
      <c r="S1387">
        <v>-245286</v>
      </c>
      <c r="T1387">
        <v>-245287</v>
      </c>
      <c r="U1387" t="s">
        <v>1983</v>
      </c>
      <c r="V1387" t="s">
        <v>1984</v>
      </c>
      <c r="W1387">
        <v>1994</v>
      </c>
      <c r="X1387" t="s">
        <v>443</v>
      </c>
      <c r="Y1387" t="s">
        <v>44</v>
      </c>
    </row>
    <row r="1388" spans="1:25" x14ac:dyDescent="0.25">
      <c r="A1388" t="s">
        <v>26</v>
      </c>
      <c r="B1388" t="s">
        <v>1979</v>
      </c>
      <c r="C1388" t="s">
        <v>67</v>
      </c>
      <c r="D1388" t="s">
        <v>3398</v>
      </c>
      <c r="E1388" t="s">
        <v>3406</v>
      </c>
      <c r="F1388" t="s">
        <v>3398</v>
      </c>
      <c r="G1388" t="s">
        <v>3407</v>
      </c>
      <c r="H1388" t="s">
        <v>1349</v>
      </c>
      <c r="I1388">
        <v>1</v>
      </c>
      <c r="J1388">
        <v>0</v>
      </c>
      <c r="K1388">
        <v>0</v>
      </c>
      <c r="L1388">
        <v>6</v>
      </c>
      <c r="M1388" t="s">
        <v>1980</v>
      </c>
      <c r="O1388" t="s">
        <v>1981</v>
      </c>
      <c r="P1388" t="s">
        <v>1982</v>
      </c>
      <c r="Q1388" t="s">
        <v>483</v>
      </c>
      <c r="R1388" t="s">
        <v>358</v>
      </c>
      <c r="S1388">
        <v>-245286</v>
      </c>
      <c r="T1388">
        <v>-245287</v>
      </c>
      <c r="U1388" t="s">
        <v>1983</v>
      </c>
      <c r="V1388" t="s">
        <v>1984</v>
      </c>
      <c r="W1388">
        <v>1994</v>
      </c>
      <c r="X1388" t="s">
        <v>443</v>
      </c>
      <c r="Y1388" t="s">
        <v>44</v>
      </c>
    </row>
    <row r="1389" spans="1:25" x14ac:dyDescent="0.25">
      <c r="A1389" t="s">
        <v>49</v>
      </c>
      <c r="B1389" t="s">
        <v>2712</v>
      </c>
      <c r="C1389" t="s">
        <v>67</v>
      </c>
      <c r="D1389" t="s">
        <v>3398</v>
      </c>
      <c r="E1389" t="s">
        <v>3399</v>
      </c>
      <c r="F1389" t="s">
        <v>3398</v>
      </c>
      <c r="G1389" t="s">
        <v>3400</v>
      </c>
      <c r="H1389" t="s">
        <v>1349</v>
      </c>
      <c r="I1389">
        <v>1</v>
      </c>
      <c r="J1389">
        <v>0</v>
      </c>
      <c r="K1389">
        <v>0</v>
      </c>
      <c r="L1389">
        <v>3.2</v>
      </c>
      <c r="M1389" t="s">
        <v>127</v>
      </c>
      <c r="N1389" t="s">
        <v>128</v>
      </c>
      <c r="O1389" t="s">
        <v>129</v>
      </c>
      <c r="P1389" t="s">
        <v>2713</v>
      </c>
      <c r="Q1389" t="s">
        <v>37</v>
      </c>
      <c r="R1389" t="s">
        <v>38</v>
      </c>
      <c r="S1389" t="s">
        <v>2714</v>
      </c>
      <c r="V1389" t="s">
        <v>2715</v>
      </c>
      <c r="Y1389" t="s">
        <v>44</v>
      </c>
    </row>
    <row r="1390" spans="1:25" x14ac:dyDescent="0.25">
      <c r="A1390" t="s">
        <v>49</v>
      </c>
      <c r="B1390" t="s">
        <v>3568</v>
      </c>
      <c r="C1390" t="s">
        <v>67</v>
      </c>
      <c r="D1390" t="s">
        <v>3398</v>
      </c>
      <c r="E1390" t="s">
        <v>3399</v>
      </c>
      <c r="F1390" t="s">
        <v>3398</v>
      </c>
      <c r="G1390" t="s">
        <v>3400</v>
      </c>
      <c r="H1390" t="s">
        <v>1349</v>
      </c>
      <c r="I1390">
        <v>1</v>
      </c>
      <c r="J1390">
        <v>0</v>
      </c>
      <c r="K1390">
        <v>0</v>
      </c>
      <c r="L1390">
        <v>4.5</v>
      </c>
      <c r="M1390" t="s">
        <v>450</v>
      </c>
      <c r="P1390" t="s">
        <v>1864</v>
      </c>
      <c r="Q1390" t="s">
        <v>451</v>
      </c>
      <c r="R1390" t="s">
        <v>383</v>
      </c>
      <c r="Y1390" t="s">
        <v>44</v>
      </c>
    </row>
    <row r="1391" spans="1:25" x14ac:dyDescent="0.25">
      <c r="A1391" t="s">
        <v>49</v>
      </c>
      <c r="B1391" t="s">
        <v>3569</v>
      </c>
      <c r="C1391" t="s">
        <v>67</v>
      </c>
      <c r="D1391" t="s">
        <v>3398</v>
      </c>
      <c r="E1391" t="s">
        <v>3406</v>
      </c>
      <c r="F1391" t="s">
        <v>3398</v>
      </c>
      <c r="G1391" t="s">
        <v>3407</v>
      </c>
      <c r="H1391" t="s">
        <v>1349</v>
      </c>
      <c r="I1391">
        <v>2</v>
      </c>
      <c r="J1391">
        <v>0</v>
      </c>
      <c r="K1391">
        <v>0</v>
      </c>
      <c r="L1391">
        <v>8.1999999999999993</v>
      </c>
      <c r="M1391" t="s">
        <v>481</v>
      </c>
      <c r="P1391" t="s">
        <v>2829</v>
      </c>
      <c r="Q1391" t="s">
        <v>483</v>
      </c>
      <c r="R1391" t="s">
        <v>358</v>
      </c>
      <c r="Y1391" t="s">
        <v>44</v>
      </c>
    </row>
    <row r="1392" spans="1:25" x14ac:dyDescent="0.25">
      <c r="A1392" t="s">
        <v>49</v>
      </c>
      <c r="B1392" t="s">
        <v>3570</v>
      </c>
      <c r="C1392" t="s">
        <v>67</v>
      </c>
      <c r="D1392" t="s">
        <v>3398</v>
      </c>
      <c r="E1392" t="s">
        <v>3399</v>
      </c>
      <c r="F1392" t="s">
        <v>3398</v>
      </c>
      <c r="G1392" t="s">
        <v>3400</v>
      </c>
      <c r="H1392" t="s">
        <v>1349</v>
      </c>
      <c r="I1392">
        <v>1</v>
      </c>
      <c r="J1392">
        <v>0</v>
      </c>
      <c r="K1392">
        <v>0</v>
      </c>
      <c r="L1392">
        <v>1</v>
      </c>
      <c r="M1392" t="s">
        <v>193</v>
      </c>
      <c r="N1392" t="s">
        <v>182</v>
      </c>
      <c r="O1392" t="s">
        <v>183</v>
      </c>
      <c r="Q1392" t="s">
        <v>37</v>
      </c>
      <c r="R1392" t="s">
        <v>38</v>
      </c>
      <c r="Y1392" t="s">
        <v>44</v>
      </c>
    </row>
    <row r="1393" spans="1:25" x14ac:dyDescent="0.25">
      <c r="A1393" t="s">
        <v>49</v>
      </c>
      <c r="B1393" t="s">
        <v>3571</v>
      </c>
      <c r="C1393" t="s">
        <v>67</v>
      </c>
      <c r="D1393" t="s">
        <v>3398</v>
      </c>
      <c r="E1393" t="s">
        <v>3406</v>
      </c>
      <c r="F1393" t="s">
        <v>3398</v>
      </c>
      <c r="G1393" t="s">
        <v>3407</v>
      </c>
      <c r="H1393" t="s">
        <v>1349</v>
      </c>
      <c r="I1393">
        <v>1</v>
      </c>
      <c r="J1393">
        <v>0</v>
      </c>
      <c r="K1393">
        <v>0</v>
      </c>
      <c r="L1393">
        <v>3.7</v>
      </c>
      <c r="M1393" t="s">
        <v>814</v>
      </c>
      <c r="P1393" t="s">
        <v>3572</v>
      </c>
      <c r="Q1393" t="s">
        <v>816</v>
      </c>
      <c r="R1393" t="s">
        <v>238</v>
      </c>
      <c r="Y1393" t="s">
        <v>44</v>
      </c>
    </row>
    <row r="1394" spans="1:25" x14ac:dyDescent="0.25">
      <c r="A1394" t="s">
        <v>26</v>
      </c>
      <c r="B1394" t="s">
        <v>2005</v>
      </c>
      <c r="C1394" t="s">
        <v>67</v>
      </c>
      <c r="D1394" t="s">
        <v>3398</v>
      </c>
      <c r="E1394" t="s">
        <v>3399</v>
      </c>
      <c r="F1394" t="s">
        <v>3398</v>
      </c>
      <c r="G1394" t="s">
        <v>3400</v>
      </c>
      <c r="H1394" t="s">
        <v>1349</v>
      </c>
      <c r="I1394">
        <v>1</v>
      </c>
      <c r="J1394">
        <v>0</v>
      </c>
      <c r="K1394">
        <v>0</v>
      </c>
      <c r="L1394">
        <v>5.2</v>
      </c>
      <c r="M1394" t="s">
        <v>2006</v>
      </c>
      <c r="N1394" t="s">
        <v>128</v>
      </c>
      <c r="O1394" t="s">
        <v>129</v>
      </c>
      <c r="P1394">
        <v>75080</v>
      </c>
      <c r="Q1394" t="s">
        <v>37</v>
      </c>
      <c r="R1394" t="s">
        <v>38</v>
      </c>
      <c r="S1394" t="s">
        <v>2007</v>
      </c>
      <c r="V1394" t="s">
        <v>2008</v>
      </c>
      <c r="W1394">
        <v>1995</v>
      </c>
      <c r="X1394" t="s">
        <v>2009</v>
      </c>
      <c r="Y1394" t="s">
        <v>44</v>
      </c>
    </row>
    <row r="1395" spans="1:25" x14ac:dyDescent="0.25">
      <c r="A1395" t="s">
        <v>26</v>
      </c>
      <c r="B1395" t="s">
        <v>2005</v>
      </c>
      <c r="C1395" t="s">
        <v>67</v>
      </c>
      <c r="D1395" t="s">
        <v>3398</v>
      </c>
      <c r="E1395" t="s">
        <v>3406</v>
      </c>
      <c r="F1395" t="s">
        <v>3398</v>
      </c>
      <c r="G1395" t="s">
        <v>3407</v>
      </c>
      <c r="H1395" t="s">
        <v>1349</v>
      </c>
      <c r="I1395">
        <v>5</v>
      </c>
      <c r="J1395">
        <v>0</v>
      </c>
      <c r="K1395">
        <v>0</v>
      </c>
      <c r="L1395">
        <v>7.1</v>
      </c>
      <c r="M1395" t="s">
        <v>2006</v>
      </c>
      <c r="N1395" t="s">
        <v>128</v>
      </c>
      <c r="O1395" t="s">
        <v>129</v>
      </c>
      <c r="P1395">
        <v>75080</v>
      </c>
      <c r="Q1395" t="s">
        <v>37</v>
      </c>
      <c r="R1395" t="s">
        <v>38</v>
      </c>
      <c r="S1395" t="s">
        <v>2007</v>
      </c>
      <c r="V1395" t="s">
        <v>2008</v>
      </c>
      <c r="W1395">
        <v>1995</v>
      </c>
      <c r="X1395" t="s">
        <v>2009</v>
      </c>
      <c r="Y1395" t="s">
        <v>44</v>
      </c>
    </row>
    <row r="1396" spans="1:25" x14ac:dyDescent="0.25">
      <c r="A1396" t="s">
        <v>49</v>
      </c>
      <c r="B1396" t="s">
        <v>3573</v>
      </c>
      <c r="C1396" t="s">
        <v>67</v>
      </c>
      <c r="D1396" t="s">
        <v>3398</v>
      </c>
      <c r="E1396" t="s">
        <v>3399</v>
      </c>
      <c r="F1396" t="s">
        <v>3398</v>
      </c>
      <c r="G1396" t="s">
        <v>3400</v>
      </c>
      <c r="H1396" t="s">
        <v>1349</v>
      </c>
      <c r="I1396">
        <v>1</v>
      </c>
      <c r="J1396">
        <v>0</v>
      </c>
      <c r="K1396">
        <v>0</v>
      </c>
      <c r="L1396">
        <v>2.4</v>
      </c>
      <c r="M1396" t="s">
        <v>197</v>
      </c>
      <c r="N1396" t="s">
        <v>197</v>
      </c>
      <c r="O1396" t="s">
        <v>198</v>
      </c>
      <c r="P1396">
        <v>10105</v>
      </c>
      <c r="Q1396" t="s">
        <v>37</v>
      </c>
      <c r="R1396" t="s">
        <v>38</v>
      </c>
      <c r="S1396" t="s">
        <v>3574</v>
      </c>
      <c r="V1396" t="s">
        <v>3575</v>
      </c>
      <c r="Y1396" t="s">
        <v>44</v>
      </c>
    </row>
    <row r="1397" spans="1:25" x14ac:dyDescent="0.25">
      <c r="A1397" t="s">
        <v>49</v>
      </c>
      <c r="B1397" t="s">
        <v>3576</v>
      </c>
      <c r="C1397" t="s">
        <v>67</v>
      </c>
      <c r="D1397" t="s">
        <v>3398</v>
      </c>
      <c r="E1397" t="s">
        <v>3406</v>
      </c>
      <c r="F1397" t="s">
        <v>3398</v>
      </c>
      <c r="G1397" t="s">
        <v>3407</v>
      </c>
      <c r="H1397" t="s">
        <v>1349</v>
      </c>
      <c r="I1397">
        <v>1</v>
      </c>
      <c r="J1397">
        <v>0</v>
      </c>
      <c r="K1397">
        <v>0</v>
      </c>
      <c r="L1397">
        <v>8.9</v>
      </c>
      <c r="M1397" t="s">
        <v>493</v>
      </c>
      <c r="N1397" t="s">
        <v>123</v>
      </c>
      <c r="O1397" t="s">
        <v>124</v>
      </c>
      <c r="P1397" t="s">
        <v>3577</v>
      </c>
      <c r="Q1397" t="s">
        <v>37</v>
      </c>
      <c r="R1397" t="s">
        <v>38</v>
      </c>
      <c r="Y1397" t="s">
        <v>44</v>
      </c>
    </row>
    <row r="1398" spans="1:25" x14ac:dyDescent="0.25">
      <c r="A1398" t="s">
        <v>49</v>
      </c>
      <c r="B1398" t="s">
        <v>3578</v>
      </c>
      <c r="C1398" t="s">
        <v>67</v>
      </c>
      <c r="D1398" t="s">
        <v>3398</v>
      </c>
      <c r="E1398" t="s">
        <v>3406</v>
      </c>
      <c r="F1398" t="s">
        <v>3398</v>
      </c>
      <c r="G1398" t="s">
        <v>3407</v>
      </c>
      <c r="H1398" t="s">
        <v>1349</v>
      </c>
      <c r="I1398">
        <v>2</v>
      </c>
      <c r="J1398">
        <v>0</v>
      </c>
      <c r="K1398">
        <v>0</v>
      </c>
      <c r="L1398">
        <v>7.7</v>
      </c>
      <c r="M1398" t="s">
        <v>127</v>
      </c>
      <c r="N1398" t="s">
        <v>128</v>
      </c>
      <c r="O1398" t="s">
        <v>129</v>
      </c>
      <c r="P1398" t="s">
        <v>3579</v>
      </c>
      <c r="Q1398" t="s">
        <v>37</v>
      </c>
      <c r="R1398" t="s">
        <v>38</v>
      </c>
      <c r="S1398" t="s">
        <v>3580</v>
      </c>
      <c r="V1398" t="s">
        <v>3581</v>
      </c>
      <c r="Y1398" t="s">
        <v>44</v>
      </c>
    </row>
    <row r="1399" spans="1:25" x14ac:dyDescent="0.25">
      <c r="A1399" t="s">
        <v>49</v>
      </c>
      <c r="B1399" t="s">
        <v>3582</v>
      </c>
      <c r="C1399" t="s">
        <v>67</v>
      </c>
      <c r="D1399" t="s">
        <v>3398</v>
      </c>
      <c r="E1399" t="s">
        <v>3399</v>
      </c>
      <c r="F1399" t="s">
        <v>3398</v>
      </c>
      <c r="G1399" t="s">
        <v>3400</v>
      </c>
      <c r="H1399" t="s">
        <v>1349</v>
      </c>
      <c r="I1399">
        <v>1</v>
      </c>
      <c r="J1399">
        <v>0</v>
      </c>
      <c r="K1399">
        <v>0</v>
      </c>
      <c r="L1399">
        <v>1.5</v>
      </c>
      <c r="M1399" t="s">
        <v>988</v>
      </c>
      <c r="P1399" t="s">
        <v>3474</v>
      </c>
      <c r="Q1399" t="s">
        <v>990</v>
      </c>
      <c r="R1399" t="s">
        <v>383</v>
      </c>
      <c r="S1399" t="s">
        <v>3475</v>
      </c>
      <c r="T1399" t="s">
        <v>3476</v>
      </c>
      <c r="U1399" t="s">
        <v>3477</v>
      </c>
      <c r="V1399" t="s">
        <v>3478</v>
      </c>
      <c r="Y1399" t="s">
        <v>44</v>
      </c>
    </row>
    <row r="1400" spans="1:25" x14ac:dyDescent="0.25">
      <c r="A1400" t="s">
        <v>49</v>
      </c>
      <c r="B1400" t="s">
        <v>3583</v>
      </c>
      <c r="C1400" t="s">
        <v>67</v>
      </c>
      <c r="D1400" t="s">
        <v>3398</v>
      </c>
      <c r="E1400" t="s">
        <v>3399</v>
      </c>
      <c r="F1400" t="s">
        <v>3398</v>
      </c>
      <c r="G1400" t="s">
        <v>3400</v>
      </c>
      <c r="H1400" t="s">
        <v>1349</v>
      </c>
      <c r="I1400">
        <v>1</v>
      </c>
      <c r="J1400">
        <v>0</v>
      </c>
      <c r="K1400">
        <v>0</v>
      </c>
      <c r="L1400">
        <v>6.3</v>
      </c>
      <c r="M1400" t="s">
        <v>902</v>
      </c>
      <c r="N1400" t="s">
        <v>115</v>
      </c>
      <c r="O1400" t="s">
        <v>116</v>
      </c>
      <c r="P1400" t="s">
        <v>3584</v>
      </c>
      <c r="Q1400" t="s">
        <v>37</v>
      </c>
      <c r="R1400" t="s">
        <v>38</v>
      </c>
      <c r="Y1400" t="s">
        <v>44</v>
      </c>
    </row>
    <row r="1401" spans="1:25" x14ac:dyDescent="0.25">
      <c r="A1401" t="s">
        <v>49</v>
      </c>
      <c r="B1401" t="s">
        <v>3585</v>
      </c>
      <c r="C1401" t="s">
        <v>67</v>
      </c>
      <c r="D1401" t="s">
        <v>3398</v>
      </c>
      <c r="E1401" t="s">
        <v>3399</v>
      </c>
      <c r="F1401" t="s">
        <v>3398</v>
      </c>
      <c r="G1401" t="s">
        <v>3400</v>
      </c>
      <c r="H1401" t="s">
        <v>1349</v>
      </c>
      <c r="I1401">
        <v>1</v>
      </c>
      <c r="J1401">
        <v>0</v>
      </c>
      <c r="K1401">
        <v>0</v>
      </c>
      <c r="L1401">
        <v>4.2</v>
      </c>
      <c r="M1401" t="s">
        <v>345</v>
      </c>
      <c r="N1401" t="s">
        <v>189</v>
      </c>
      <c r="O1401" t="s">
        <v>190</v>
      </c>
      <c r="P1401" t="s">
        <v>346</v>
      </c>
      <c r="Q1401" t="s">
        <v>37</v>
      </c>
      <c r="R1401" t="s">
        <v>38</v>
      </c>
      <c r="U1401" t="s">
        <v>347</v>
      </c>
      <c r="V1401" t="s">
        <v>348</v>
      </c>
      <c r="Y1401" t="s">
        <v>44</v>
      </c>
    </row>
    <row r="1402" spans="1:25" x14ac:dyDescent="0.25">
      <c r="A1402" t="s">
        <v>26</v>
      </c>
      <c r="B1402" t="s">
        <v>3586</v>
      </c>
      <c r="C1402" t="s">
        <v>67</v>
      </c>
      <c r="D1402" t="s">
        <v>3398</v>
      </c>
      <c r="E1402" t="s">
        <v>3399</v>
      </c>
      <c r="F1402" t="s">
        <v>3398</v>
      </c>
      <c r="G1402" t="s">
        <v>3400</v>
      </c>
      <c r="H1402" t="s">
        <v>1349</v>
      </c>
      <c r="I1402">
        <v>1</v>
      </c>
      <c r="J1402">
        <v>0</v>
      </c>
      <c r="K1402">
        <v>0</v>
      </c>
      <c r="L1402">
        <v>3.7</v>
      </c>
      <c r="M1402" t="s">
        <v>1713</v>
      </c>
      <c r="P1402">
        <v>16674</v>
      </c>
      <c r="Q1402" t="s">
        <v>1714</v>
      </c>
      <c r="R1402" t="s">
        <v>358</v>
      </c>
      <c r="S1402" t="s">
        <v>3587</v>
      </c>
      <c r="T1402">
        <v>-7988</v>
      </c>
      <c r="U1402" t="s">
        <v>3588</v>
      </c>
      <c r="V1402" t="s">
        <v>3589</v>
      </c>
      <c r="W1402">
        <v>2005</v>
      </c>
      <c r="X1402" t="s">
        <v>1576</v>
      </c>
      <c r="Y1402" t="s">
        <v>541</v>
      </c>
    </row>
    <row r="1403" spans="1:25" x14ac:dyDescent="0.25">
      <c r="A1403" t="s">
        <v>26</v>
      </c>
      <c r="B1403" t="s">
        <v>2762</v>
      </c>
      <c r="C1403" t="s">
        <v>67</v>
      </c>
      <c r="D1403" t="s">
        <v>3398</v>
      </c>
      <c r="E1403" t="s">
        <v>3406</v>
      </c>
      <c r="F1403" t="s">
        <v>3398</v>
      </c>
      <c r="G1403" t="s">
        <v>3407</v>
      </c>
      <c r="H1403" t="s">
        <v>1349</v>
      </c>
      <c r="I1403">
        <v>1</v>
      </c>
      <c r="J1403">
        <v>0</v>
      </c>
      <c r="K1403">
        <v>0</v>
      </c>
      <c r="L1403">
        <v>7.2</v>
      </c>
      <c r="M1403" t="s">
        <v>2763</v>
      </c>
      <c r="O1403" t="s">
        <v>2764</v>
      </c>
      <c r="Q1403" t="s">
        <v>2765</v>
      </c>
      <c r="R1403" t="s">
        <v>358</v>
      </c>
      <c r="S1403" t="s">
        <v>2766</v>
      </c>
      <c r="T1403">
        <v>-704463</v>
      </c>
      <c r="U1403" t="s">
        <v>2767</v>
      </c>
      <c r="V1403" t="s">
        <v>2768</v>
      </c>
      <c r="X1403" t="s">
        <v>443</v>
      </c>
      <c r="Y1403" t="s">
        <v>44</v>
      </c>
    </row>
    <row r="1404" spans="1:25" x14ac:dyDescent="0.25">
      <c r="A1404" t="s">
        <v>26</v>
      </c>
      <c r="B1404" t="s">
        <v>2762</v>
      </c>
      <c r="C1404" t="s">
        <v>67</v>
      </c>
      <c r="D1404" t="s">
        <v>3398</v>
      </c>
      <c r="E1404" t="s">
        <v>3399</v>
      </c>
      <c r="F1404" t="s">
        <v>3398</v>
      </c>
      <c r="G1404" t="s">
        <v>3400</v>
      </c>
      <c r="H1404" t="s">
        <v>1349</v>
      </c>
      <c r="I1404">
        <v>1</v>
      </c>
      <c r="J1404">
        <v>0</v>
      </c>
      <c r="K1404">
        <v>0</v>
      </c>
      <c r="L1404">
        <v>5.8</v>
      </c>
      <c r="M1404" t="s">
        <v>2763</v>
      </c>
      <c r="O1404" t="s">
        <v>2764</v>
      </c>
      <c r="Q1404" t="s">
        <v>2765</v>
      </c>
      <c r="R1404" t="s">
        <v>358</v>
      </c>
      <c r="S1404" t="s">
        <v>2766</v>
      </c>
      <c r="T1404">
        <v>-704463</v>
      </c>
      <c r="U1404" t="s">
        <v>2767</v>
      </c>
      <c r="V1404" t="s">
        <v>2768</v>
      </c>
      <c r="X1404" t="s">
        <v>443</v>
      </c>
      <c r="Y1404" t="s">
        <v>44</v>
      </c>
    </row>
    <row r="1405" spans="1:25" x14ac:dyDescent="0.25">
      <c r="A1405" t="s">
        <v>49</v>
      </c>
      <c r="B1405" t="s">
        <v>3590</v>
      </c>
      <c r="C1405" t="s">
        <v>67</v>
      </c>
      <c r="D1405" t="s">
        <v>3398</v>
      </c>
      <c r="E1405" t="s">
        <v>3406</v>
      </c>
      <c r="F1405" t="s">
        <v>3398</v>
      </c>
      <c r="G1405" t="s">
        <v>3407</v>
      </c>
      <c r="H1405" t="s">
        <v>1349</v>
      </c>
      <c r="I1405">
        <v>1</v>
      </c>
      <c r="J1405">
        <v>0</v>
      </c>
      <c r="K1405">
        <v>0</v>
      </c>
      <c r="L1405">
        <v>7.3</v>
      </c>
      <c r="M1405" t="s">
        <v>1884</v>
      </c>
      <c r="Q1405" t="s">
        <v>1884</v>
      </c>
      <c r="R1405" t="s">
        <v>238</v>
      </c>
      <c r="S1405" t="s">
        <v>3591</v>
      </c>
      <c r="T1405" t="s">
        <v>3592</v>
      </c>
      <c r="V1405" t="s">
        <v>3593</v>
      </c>
      <c r="Y1405" t="s">
        <v>44</v>
      </c>
    </row>
    <row r="1406" spans="1:25" x14ac:dyDescent="0.25">
      <c r="A1406" t="s">
        <v>49</v>
      </c>
      <c r="B1406" t="s">
        <v>3594</v>
      </c>
      <c r="C1406" t="s">
        <v>67</v>
      </c>
      <c r="D1406" t="s">
        <v>3398</v>
      </c>
      <c r="E1406" t="s">
        <v>3399</v>
      </c>
      <c r="F1406" t="s">
        <v>3398</v>
      </c>
      <c r="G1406" t="s">
        <v>3400</v>
      </c>
      <c r="H1406" t="s">
        <v>1349</v>
      </c>
      <c r="I1406">
        <v>1</v>
      </c>
      <c r="J1406">
        <v>0</v>
      </c>
      <c r="K1406">
        <v>0</v>
      </c>
      <c r="L1406">
        <v>0.6</v>
      </c>
      <c r="M1406" t="s">
        <v>1415</v>
      </c>
      <c r="P1406">
        <v>138522</v>
      </c>
      <c r="Q1406" t="s">
        <v>1415</v>
      </c>
      <c r="R1406" t="s">
        <v>238</v>
      </c>
      <c r="Y1406" t="s">
        <v>44</v>
      </c>
    </row>
    <row r="1407" spans="1:25" x14ac:dyDescent="0.25">
      <c r="A1407" t="s">
        <v>49</v>
      </c>
      <c r="B1407" t="s">
        <v>3595</v>
      </c>
      <c r="C1407" t="s">
        <v>67</v>
      </c>
      <c r="D1407" t="s">
        <v>3398</v>
      </c>
      <c r="E1407" t="s">
        <v>3399</v>
      </c>
      <c r="F1407" t="s">
        <v>3398</v>
      </c>
      <c r="G1407" t="s">
        <v>3400</v>
      </c>
      <c r="H1407" t="s">
        <v>1349</v>
      </c>
      <c r="I1407">
        <v>1</v>
      </c>
      <c r="J1407">
        <v>0</v>
      </c>
      <c r="K1407">
        <v>0</v>
      </c>
      <c r="L1407">
        <v>2.5</v>
      </c>
      <c r="M1407" t="s">
        <v>2629</v>
      </c>
      <c r="N1407" t="s">
        <v>710</v>
      </c>
      <c r="O1407" t="s">
        <v>711</v>
      </c>
      <c r="P1407">
        <v>6902</v>
      </c>
      <c r="Q1407" t="s">
        <v>37</v>
      </c>
      <c r="R1407" t="s">
        <v>38</v>
      </c>
      <c r="S1407" t="s">
        <v>3596</v>
      </c>
      <c r="V1407" t="s">
        <v>3597</v>
      </c>
      <c r="Y1407" t="s">
        <v>44</v>
      </c>
    </row>
    <row r="1408" spans="1:25" x14ac:dyDescent="0.25">
      <c r="A1408" t="s">
        <v>49</v>
      </c>
      <c r="B1408" t="s">
        <v>3598</v>
      </c>
      <c r="C1408" t="s">
        <v>67</v>
      </c>
      <c r="D1408" t="s">
        <v>3398</v>
      </c>
      <c r="E1408" t="s">
        <v>3399</v>
      </c>
      <c r="F1408" t="s">
        <v>3398</v>
      </c>
      <c r="G1408" t="s">
        <v>3400</v>
      </c>
      <c r="H1408" t="s">
        <v>1349</v>
      </c>
      <c r="I1408">
        <v>2</v>
      </c>
      <c r="J1408">
        <v>0</v>
      </c>
      <c r="K1408">
        <v>0</v>
      </c>
      <c r="L1408">
        <v>3.1</v>
      </c>
      <c r="M1408" t="s">
        <v>1307</v>
      </c>
      <c r="N1408" t="s">
        <v>80</v>
      </c>
      <c r="O1408" t="s">
        <v>413</v>
      </c>
      <c r="P1408" t="s">
        <v>3599</v>
      </c>
      <c r="Q1408" t="s">
        <v>37</v>
      </c>
      <c r="R1408" t="s">
        <v>38</v>
      </c>
      <c r="S1408" t="s">
        <v>3600</v>
      </c>
      <c r="Y1408" t="s">
        <v>44</v>
      </c>
    </row>
    <row r="1409" spans="1:25" x14ac:dyDescent="0.25">
      <c r="A1409" t="s">
        <v>49</v>
      </c>
      <c r="B1409" t="s">
        <v>3601</v>
      </c>
      <c r="C1409" t="s">
        <v>67</v>
      </c>
      <c r="D1409" t="s">
        <v>3398</v>
      </c>
      <c r="E1409" t="s">
        <v>3406</v>
      </c>
      <c r="F1409" t="s">
        <v>3398</v>
      </c>
      <c r="G1409" t="s">
        <v>3407</v>
      </c>
      <c r="H1409" t="s">
        <v>1349</v>
      </c>
      <c r="I1409">
        <v>1</v>
      </c>
      <c r="J1409">
        <v>0</v>
      </c>
      <c r="K1409">
        <v>0</v>
      </c>
      <c r="L1409">
        <v>6.8</v>
      </c>
      <c r="M1409" t="s">
        <v>450</v>
      </c>
      <c r="Q1409" t="s">
        <v>451</v>
      </c>
      <c r="R1409" t="s">
        <v>383</v>
      </c>
      <c r="Y1409" t="s">
        <v>44</v>
      </c>
    </row>
    <row r="1410" spans="1:25" x14ac:dyDescent="0.25">
      <c r="A1410" t="s">
        <v>26</v>
      </c>
      <c r="B1410" t="s">
        <v>2779</v>
      </c>
      <c r="C1410" t="s">
        <v>67</v>
      </c>
      <c r="D1410" t="s">
        <v>3398</v>
      </c>
      <c r="E1410" t="s">
        <v>3406</v>
      </c>
      <c r="F1410" t="s">
        <v>3398</v>
      </c>
      <c r="G1410" t="s">
        <v>3407</v>
      </c>
      <c r="H1410" t="s">
        <v>1349</v>
      </c>
      <c r="I1410">
        <v>5</v>
      </c>
      <c r="J1410">
        <v>0</v>
      </c>
      <c r="K1410">
        <v>0</v>
      </c>
      <c r="L1410">
        <v>6.6</v>
      </c>
      <c r="M1410" t="s">
        <v>2780</v>
      </c>
      <c r="P1410" t="s">
        <v>2781</v>
      </c>
      <c r="Q1410" t="s">
        <v>1462</v>
      </c>
      <c r="R1410" t="s">
        <v>358</v>
      </c>
      <c r="S1410" t="s">
        <v>2782</v>
      </c>
      <c r="T1410">
        <v>-7100</v>
      </c>
      <c r="U1410" t="s">
        <v>2783</v>
      </c>
      <c r="V1410" t="s">
        <v>2784</v>
      </c>
      <c r="W1410">
        <v>1977</v>
      </c>
      <c r="X1410" t="s">
        <v>443</v>
      </c>
      <c r="Y1410" t="s">
        <v>44</v>
      </c>
    </row>
    <row r="1411" spans="1:25" x14ac:dyDescent="0.25">
      <c r="A1411" t="s">
        <v>49</v>
      </c>
      <c r="B1411" t="s">
        <v>3602</v>
      </c>
      <c r="C1411" t="s">
        <v>67</v>
      </c>
      <c r="D1411" t="s">
        <v>3398</v>
      </c>
      <c r="E1411" t="s">
        <v>3399</v>
      </c>
      <c r="F1411" t="s">
        <v>3398</v>
      </c>
      <c r="G1411" t="s">
        <v>3400</v>
      </c>
      <c r="H1411" t="s">
        <v>1349</v>
      </c>
      <c r="I1411">
        <v>1</v>
      </c>
      <c r="J1411">
        <v>0</v>
      </c>
      <c r="K1411">
        <v>0</v>
      </c>
      <c r="L1411">
        <v>7.3</v>
      </c>
      <c r="M1411" t="s">
        <v>3603</v>
      </c>
      <c r="N1411" t="s">
        <v>123</v>
      </c>
      <c r="O1411" t="s">
        <v>124</v>
      </c>
      <c r="P1411">
        <v>94404</v>
      </c>
      <c r="Q1411" t="s">
        <v>37</v>
      </c>
      <c r="R1411" t="s">
        <v>38</v>
      </c>
      <c r="S1411" t="s">
        <v>3604</v>
      </c>
      <c r="T1411" t="s">
        <v>3605</v>
      </c>
      <c r="U1411" t="s">
        <v>3606</v>
      </c>
      <c r="V1411" t="s">
        <v>3607</v>
      </c>
      <c r="Y1411" t="s">
        <v>44</v>
      </c>
    </row>
    <row r="1412" spans="1:25" x14ac:dyDescent="0.25">
      <c r="A1412" t="s">
        <v>49</v>
      </c>
      <c r="B1412" t="s">
        <v>3608</v>
      </c>
      <c r="C1412" t="s">
        <v>67</v>
      </c>
      <c r="D1412" t="s">
        <v>3398</v>
      </c>
      <c r="E1412" t="s">
        <v>3399</v>
      </c>
      <c r="F1412" t="s">
        <v>3398</v>
      </c>
      <c r="G1412" t="s">
        <v>3400</v>
      </c>
      <c r="H1412" t="s">
        <v>1349</v>
      </c>
      <c r="I1412">
        <v>1</v>
      </c>
      <c r="J1412">
        <v>0</v>
      </c>
      <c r="K1412">
        <v>0</v>
      </c>
      <c r="L1412">
        <v>3.3</v>
      </c>
      <c r="M1412" t="s">
        <v>193</v>
      </c>
      <c r="Q1412" t="s">
        <v>990</v>
      </c>
      <c r="R1412" t="s">
        <v>383</v>
      </c>
      <c r="Y1412" t="s">
        <v>44</v>
      </c>
    </row>
    <row r="1413" spans="1:25" x14ac:dyDescent="0.25">
      <c r="A1413" t="s">
        <v>26</v>
      </c>
      <c r="B1413" t="s">
        <v>2785</v>
      </c>
      <c r="C1413" t="s">
        <v>67</v>
      </c>
      <c r="D1413" t="s">
        <v>3398</v>
      </c>
      <c r="E1413" t="s">
        <v>3406</v>
      </c>
      <c r="F1413" t="s">
        <v>3398</v>
      </c>
      <c r="G1413" t="s">
        <v>3407</v>
      </c>
      <c r="H1413" t="s">
        <v>1349</v>
      </c>
      <c r="I1413">
        <v>2</v>
      </c>
      <c r="J1413">
        <v>0</v>
      </c>
      <c r="K1413">
        <v>0</v>
      </c>
      <c r="L1413">
        <v>4.4000000000000004</v>
      </c>
      <c r="M1413" t="s">
        <v>1842</v>
      </c>
      <c r="P1413">
        <v>1090</v>
      </c>
      <c r="Q1413" t="s">
        <v>1508</v>
      </c>
      <c r="R1413" t="s">
        <v>358</v>
      </c>
      <c r="S1413">
        <v>-9153</v>
      </c>
      <c r="T1413" t="s">
        <v>2786</v>
      </c>
      <c r="U1413" t="s">
        <v>2787</v>
      </c>
      <c r="V1413" t="s">
        <v>2788</v>
      </c>
      <c r="X1413" t="s">
        <v>443</v>
      </c>
      <c r="Y1413" t="s">
        <v>44</v>
      </c>
    </row>
    <row r="1414" spans="1:25" x14ac:dyDescent="0.25">
      <c r="A1414" t="s">
        <v>26</v>
      </c>
      <c r="B1414" t="s">
        <v>2789</v>
      </c>
      <c r="C1414" t="s">
        <v>67</v>
      </c>
      <c r="D1414" t="s">
        <v>3398</v>
      </c>
      <c r="E1414" t="s">
        <v>3399</v>
      </c>
      <c r="F1414" t="s">
        <v>3398</v>
      </c>
      <c r="G1414" t="s">
        <v>3400</v>
      </c>
      <c r="H1414" t="s">
        <v>1349</v>
      </c>
      <c r="I1414">
        <v>1</v>
      </c>
      <c r="J1414">
        <v>0</v>
      </c>
      <c r="K1414">
        <v>0</v>
      </c>
      <c r="L1414">
        <v>1.7</v>
      </c>
      <c r="M1414" t="s">
        <v>2790</v>
      </c>
      <c r="P1414" t="s">
        <v>2791</v>
      </c>
      <c r="Q1414" t="s">
        <v>2792</v>
      </c>
      <c r="R1414" t="s">
        <v>358</v>
      </c>
      <c r="S1414" t="s">
        <v>2793</v>
      </c>
      <c r="T1414" t="s">
        <v>2794</v>
      </c>
      <c r="U1414" t="s">
        <v>2795</v>
      </c>
      <c r="V1414" t="s">
        <v>2796</v>
      </c>
      <c r="X1414" t="s">
        <v>443</v>
      </c>
      <c r="Y1414" t="s">
        <v>44</v>
      </c>
    </row>
    <row r="1415" spans="1:25" x14ac:dyDescent="0.25">
      <c r="A1415" t="s">
        <v>26</v>
      </c>
      <c r="B1415" t="s">
        <v>2789</v>
      </c>
      <c r="C1415" t="s">
        <v>67</v>
      </c>
      <c r="D1415" t="s">
        <v>3398</v>
      </c>
      <c r="E1415" t="s">
        <v>3406</v>
      </c>
      <c r="F1415" t="s">
        <v>3398</v>
      </c>
      <c r="G1415" t="s">
        <v>3407</v>
      </c>
      <c r="H1415" t="s">
        <v>1349</v>
      </c>
      <c r="I1415">
        <v>4</v>
      </c>
      <c r="J1415">
        <v>0</v>
      </c>
      <c r="K1415">
        <v>0</v>
      </c>
      <c r="L1415">
        <v>6.4</v>
      </c>
      <c r="M1415" t="s">
        <v>2790</v>
      </c>
      <c r="P1415" t="s">
        <v>2791</v>
      </c>
      <c r="Q1415" t="s">
        <v>2792</v>
      </c>
      <c r="R1415" t="s">
        <v>358</v>
      </c>
      <c r="S1415" t="s">
        <v>2793</v>
      </c>
      <c r="T1415" t="s">
        <v>2794</v>
      </c>
      <c r="U1415" t="s">
        <v>2795</v>
      </c>
      <c r="V1415" t="s">
        <v>2796</v>
      </c>
      <c r="X1415" t="s">
        <v>443</v>
      </c>
      <c r="Y1415" t="s">
        <v>44</v>
      </c>
    </row>
    <row r="1416" spans="1:25" x14ac:dyDescent="0.25">
      <c r="A1416" t="s">
        <v>49</v>
      </c>
      <c r="B1416" t="s">
        <v>3609</v>
      </c>
      <c r="C1416" t="s">
        <v>67</v>
      </c>
      <c r="D1416" t="s">
        <v>3398</v>
      </c>
      <c r="E1416" t="s">
        <v>3399</v>
      </c>
      <c r="F1416" t="s">
        <v>3398</v>
      </c>
      <c r="G1416" t="s">
        <v>3400</v>
      </c>
      <c r="H1416" t="s">
        <v>1349</v>
      </c>
      <c r="I1416">
        <v>1</v>
      </c>
      <c r="J1416">
        <v>0</v>
      </c>
      <c r="K1416">
        <v>0</v>
      </c>
      <c r="L1416">
        <v>7.1</v>
      </c>
      <c r="M1416" t="s">
        <v>193</v>
      </c>
      <c r="Q1416" t="s">
        <v>1884</v>
      </c>
      <c r="R1416" t="s">
        <v>238</v>
      </c>
      <c r="Y1416" t="s">
        <v>44</v>
      </c>
    </row>
    <row r="1417" spans="1:25" x14ac:dyDescent="0.25">
      <c r="A1417" t="s">
        <v>49</v>
      </c>
      <c r="B1417" t="s">
        <v>2801</v>
      </c>
      <c r="C1417" t="s">
        <v>67</v>
      </c>
      <c r="D1417" t="s">
        <v>3398</v>
      </c>
      <c r="E1417" t="s">
        <v>3399</v>
      </c>
      <c r="F1417" t="s">
        <v>3398</v>
      </c>
      <c r="G1417" t="s">
        <v>3400</v>
      </c>
      <c r="H1417" t="s">
        <v>1349</v>
      </c>
      <c r="I1417">
        <v>2</v>
      </c>
      <c r="J1417">
        <v>0</v>
      </c>
      <c r="K1417">
        <v>0</v>
      </c>
      <c r="L1417">
        <v>4.9000000000000004</v>
      </c>
      <c r="M1417" t="s">
        <v>2802</v>
      </c>
      <c r="N1417" t="s">
        <v>123</v>
      </c>
      <c r="O1417" t="s">
        <v>124</v>
      </c>
      <c r="P1417">
        <v>94043</v>
      </c>
      <c r="Q1417" t="s">
        <v>37</v>
      </c>
      <c r="R1417" t="s">
        <v>38</v>
      </c>
      <c r="S1417" t="s">
        <v>2803</v>
      </c>
      <c r="T1417" t="s">
        <v>2804</v>
      </c>
      <c r="V1417" t="s">
        <v>2805</v>
      </c>
      <c r="Y1417" t="s">
        <v>44</v>
      </c>
    </row>
    <row r="1418" spans="1:25" x14ac:dyDescent="0.25">
      <c r="A1418" t="s">
        <v>49</v>
      </c>
      <c r="B1418" t="s">
        <v>3610</v>
      </c>
      <c r="C1418" t="s">
        <v>67</v>
      </c>
      <c r="D1418" t="s">
        <v>3398</v>
      </c>
      <c r="E1418" t="s">
        <v>3406</v>
      </c>
      <c r="F1418" t="s">
        <v>3398</v>
      </c>
      <c r="G1418" t="s">
        <v>3407</v>
      </c>
      <c r="H1418" t="s">
        <v>1349</v>
      </c>
      <c r="I1418">
        <v>1</v>
      </c>
      <c r="J1418">
        <v>0</v>
      </c>
      <c r="K1418">
        <v>0</v>
      </c>
      <c r="L1418">
        <v>7.5</v>
      </c>
      <c r="M1418" t="s">
        <v>193</v>
      </c>
      <c r="Q1418" t="s">
        <v>3611</v>
      </c>
      <c r="R1418" t="s">
        <v>238</v>
      </c>
      <c r="Y1418" t="s">
        <v>44</v>
      </c>
    </row>
    <row r="1419" spans="1:25" x14ac:dyDescent="0.25">
      <c r="A1419" t="s">
        <v>49</v>
      </c>
      <c r="B1419" t="s">
        <v>3612</v>
      </c>
      <c r="C1419" t="s">
        <v>67</v>
      </c>
      <c r="D1419" t="s">
        <v>3398</v>
      </c>
      <c r="E1419" t="s">
        <v>3399</v>
      </c>
      <c r="F1419" t="s">
        <v>3398</v>
      </c>
      <c r="G1419" t="s">
        <v>3400</v>
      </c>
      <c r="H1419" t="s">
        <v>1349</v>
      </c>
      <c r="I1419">
        <v>1</v>
      </c>
      <c r="J1419">
        <v>0</v>
      </c>
      <c r="K1419">
        <v>0</v>
      </c>
      <c r="L1419">
        <v>5.5</v>
      </c>
      <c r="M1419" t="s">
        <v>193</v>
      </c>
      <c r="Q1419" t="s">
        <v>816</v>
      </c>
      <c r="R1419" t="s">
        <v>238</v>
      </c>
      <c r="Y1419" t="s">
        <v>44</v>
      </c>
    </row>
    <row r="1420" spans="1:25" x14ac:dyDescent="0.25">
      <c r="A1420" t="s">
        <v>49</v>
      </c>
      <c r="B1420" t="s">
        <v>2810</v>
      </c>
      <c r="C1420" t="s">
        <v>67</v>
      </c>
      <c r="D1420" t="s">
        <v>3398</v>
      </c>
      <c r="E1420" t="s">
        <v>3399</v>
      </c>
      <c r="F1420" t="s">
        <v>3398</v>
      </c>
      <c r="G1420" t="s">
        <v>3400</v>
      </c>
      <c r="H1420" t="s">
        <v>1349</v>
      </c>
      <c r="I1420">
        <v>1</v>
      </c>
      <c r="J1420">
        <v>0</v>
      </c>
      <c r="K1420">
        <v>0</v>
      </c>
      <c r="L1420">
        <v>4.2</v>
      </c>
      <c r="M1420" t="s">
        <v>193</v>
      </c>
      <c r="Q1420" t="s">
        <v>2811</v>
      </c>
      <c r="R1420" t="s">
        <v>238</v>
      </c>
      <c r="Y1420" t="s">
        <v>44</v>
      </c>
    </row>
    <row r="1421" spans="1:25" x14ac:dyDescent="0.25">
      <c r="A1421" t="s">
        <v>49</v>
      </c>
      <c r="B1421" t="s">
        <v>3613</v>
      </c>
      <c r="C1421" t="s">
        <v>67</v>
      </c>
      <c r="D1421" t="s">
        <v>3398</v>
      </c>
      <c r="E1421" t="s">
        <v>3406</v>
      </c>
      <c r="F1421" t="s">
        <v>3398</v>
      </c>
      <c r="G1421" t="s">
        <v>3407</v>
      </c>
      <c r="H1421" t="s">
        <v>1349</v>
      </c>
      <c r="I1421">
        <v>1</v>
      </c>
      <c r="J1421">
        <v>0</v>
      </c>
      <c r="K1421">
        <v>0</v>
      </c>
      <c r="L1421">
        <v>5.8</v>
      </c>
      <c r="M1421" t="s">
        <v>3614</v>
      </c>
      <c r="P1421">
        <v>98000</v>
      </c>
      <c r="Q1421" t="s">
        <v>3615</v>
      </c>
      <c r="R1421" t="s">
        <v>358</v>
      </c>
      <c r="Y1421" t="s">
        <v>44</v>
      </c>
    </row>
    <row r="1422" spans="1:25" x14ac:dyDescent="0.25">
      <c r="A1422" t="s">
        <v>49</v>
      </c>
      <c r="B1422" t="s">
        <v>3616</v>
      </c>
      <c r="C1422" t="s">
        <v>67</v>
      </c>
      <c r="D1422" t="s">
        <v>3398</v>
      </c>
      <c r="E1422" t="s">
        <v>3399</v>
      </c>
      <c r="F1422" t="s">
        <v>3398</v>
      </c>
      <c r="G1422" t="s">
        <v>3400</v>
      </c>
      <c r="H1422" t="s">
        <v>1349</v>
      </c>
      <c r="I1422">
        <v>1</v>
      </c>
      <c r="J1422">
        <v>0</v>
      </c>
      <c r="K1422">
        <v>0</v>
      </c>
      <c r="L1422">
        <v>4.7</v>
      </c>
      <c r="M1422" t="s">
        <v>193</v>
      </c>
      <c r="Q1422" t="s">
        <v>3617</v>
      </c>
      <c r="R1422" t="s">
        <v>383</v>
      </c>
      <c r="Y1422" t="s">
        <v>44</v>
      </c>
    </row>
    <row r="1423" spans="1:25" x14ac:dyDescent="0.25">
      <c r="A1423" t="s">
        <v>49</v>
      </c>
      <c r="B1423" t="s">
        <v>3618</v>
      </c>
      <c r="C1423" t="s">
        <v>67</v>
      </c>
      <c r="D1423" t="s">
        <v>3398</v>
      </c>
      <c r="E1423" t="s">
        <v>3399</v>
      </c>
      <c r="F1423" t="s">
        <v>3398</v>
      </c>
      <c r="G1423" t="s">
        <v>3400</v>
      </c>
      <c r="H1423" t="s">
        <v>1349</v>
      </c>
      <c r="I1423">
        <v>1</v>
      </c>
      <c r="J1423">
        <v>0</v>
      </c>
      <c r="K1423">
        <v>0</v>
      </c>
      <c r="L1423">
        <v>2.8</v>
      </c>
      <c r="M1423" t="s">
        <v>1149</v>
      </c>
      <c r="P1423">
        <v>3000</v>
      </c>
      <c r="Q1423" t="s">
        <v>861</v>
      </c>
      <c r="R1423" t="s">
        <v>238</v>
      </c>
      <c r="V1423" t="s">
        <v>3619</v>
      </c>
      <c r="Y1423" t="s">
        <v>44</v>
      </c>
    </row>
    <row r="1424" spans="1:25" x14ac:dyDescent="0.25">
      <c r="A1424" t="s">
        <v>49</v>
      </c>
      <c r="B1424" t="s">
        <v>3620</v>
      </c>
      <c r="C1424" t="s">
        <v>67</v>
      </c>
      <c r="D1424" t="s">
        <v>3398</v>
      </c>
      <c r="E1424" t="s">
        <v>3399</v>
      </c>
      <c r="F1424" t="s">
        <v>3398</v>
      </c>
      <c r="G1424" t="s">
        <v>3400</v>
      </c>
      <c r="H1424" t="s">
        <v>1349</v>
      </c>
      <c r="I1424">
        <v>1</v>
      </c>
      <c r="J1424">
        <v>0</v>
      </c>
      <c r="K1424">
        <v>0</v>
      </c>
      <c r="L1424">
        <v>2</v>
      </c>
      <c r="M1424" t="s">
        <v>3621</v>
      </c>
      <c r="P1424">
        <v>100000</v>
      </c>
      <c r="Q1424" t="s">
        <v>1794</v>
      </c>
      <c r="R1424" t="s">
        <v>238</v>
      </c>
      <c r="Y1424" t="s">
        <v>44</v>
      </c>
    </row>
    <row r="1425" spans="1:25" x14ac:dyDescent="0.25">
      <c r="A1425" t="s">
        <v>49</v>
      </c>
      <c r="B1425" t="s">
        <v>3622</v>
      </c>
      <c r="C1425" t="s">
        <v>67</v>
      </c>
      <c r="D1425" t="s">
        <v>3398</v>
      </c>
      <c r="E1425" t="s">
        <v>3399</v>
      </c>
      <c r="F1425" t="s">
        <v>3398</v>
      </c>
      <c r="G1425" t="s">
        <v>3400</v>
      </c>
      <c r="H1425" t="s">
        <v>1349</v>
      </c>
      <c r="I1425">
        <v>1</v>
      </c>
      <c r="J1425">
        <v>0</v>
      </c>
      <c r="K1425">
        <v>0</v>
      </c>
      <c r="L1425">
        <v>6</v>
      </c>
      <c r="M1425" t="s">
        <v>472</v>
      </c>
      <c r="N1425" t="s">
        <v>123</v>
      </c>
      <c r="O1425" t="s">
        <v>124</v>
      </c>
      <c r="P1425" t="s">
        <v>3623</v>
      </c>
      <c r="Q1425" t="s">
        <v>37</v>
      </c>
      <c r="R1425" t="s">
        <v>38</v>
      </c>
      <c r="Y1425" t="s">
        <v>44</v>
      </c>
    </row>
    <row r="1426" spans="1:25" x14ac:dyDescent="0.25">
      <c r="A1426" t="s">
        <v>49</v>
      </c>
      <c r="B1426" t="s">
        <v>2041</v>
      </c>
      <c r="C1426" t="s">
        <v>67</v>
      </c>
      <c r="D1426" t="s">
        <v>3398</v>
      </c>
      <c r="E1426" t="s">
        <v>3399</v>
      </c>
      <c r="F1426" t="s">
        <v>3398</v>
      </c>
      <c r="G1426" t="s">
        <v>3400</v>
      </c>
      <c r="H1426" t="s">
        <v>1349</v>
      </c>
      <c r="I1426">
        <v>1</v>
      </c>
      <c r="J1426">
        <v>0</v>
      </c>
      <c r="K1426">
        <v>0</v>
      </c>
      <c r="L1426">
        <v>3.6</v>
      </c>
      <c r="M1426" t="s">
        <v>2042</v>
      </c>
      <c r="N1426" t="s">
        <v>123</v>
      </c>
      <c r="O1426" t="s">
        <v>124</v>
      </c>
      <c r="P1426" t="s">
        <v>2043</v>
      </c>
      <c r="Q1426" t="s">
        <v>37</v>
      </c>
      <c r="R1426" t="s">
        <v>38</v>
      </c>
      <c r="Y1426" t="s">
        <v>44</v>
      </c>
    </row>
    <row r="1427" spans="1:25" x14ac:dyDescent="0.25">
      <c r="A1427" t="s">
        <v>26</v>
      </c>
      <c r="B1427" t="s">
        <v>2044</v>
      </c>
      <c r="C1427" t="s">
        <v>67</v>
      </c>
      <c r="D1427" t="s">
        <v>3398</v>
      </c>
      <c r="E1427" t="s">
        <v>3399</v>
      </c>
      <c r="F1427" t="s">
        <v>3398</v>
      </c>
      <c r="G1427" t="s">
        <v>3400</v>
      </c>
      <c r="H1427" t="s">
        <v>1349</v>
      </c>
      <c r="I1427">
        <v>1</v>
      </c>
      <c r="J1427">
        <v>0</v>
      </c>
      <c r="K1427">
        <v>0</v>
      </c>
      <c r="L1427">
        <v>5.4</v>
      </c>
      <c r="M1427" t="s">
        <v>2045</v>
      </c>
      <c r="Q1427" t="s">
        <v>1884</v>
      </c>
      <c r="R1427" t="s">
        <v>238</v>
      </c>
      <c r="S1427">
        <v>-4211</v>
      </c>
      <c r="U1427" t="s">
        <v>2046</v>
      </c>
      <c r="V1427" t="s">
        <v>2047</v>
      </c>
      <c r="W1427">
        <v>2014</v>
      </c>
      <c r="X1427" t="s">
        <v>443</v>
      </c>
      <c r="Y1427" t="s">
        <v>44</v>
      </c>
    </row>
    <row r="1428" spans="1:25" x14ac:dyDescent="0.25">
      <c r="A1428" t="s">
        <v>49</v>
      </c>
      <c r="B1428" t="s">
        <v>3624</v>
      </c>
      <c r="C1428" t="s">
        <v>67</v>
      </c>
      <c r="D1428" t="s">
        <v>3398</v>
      </c>
      <c r="E1428" t="s">
        <v>3406</v>
      </c>
      <c r="F1428" t="s">
        <v>3398</v>
      </c>
      <c r="G1428" t="s">
        <v>3407</v>
      </c>
      <c r="H1428" t="s">
        <v>1349</v>
      </c>
      <c r="I1428">
        <v>2</v>
      </c>
      <c r="J1428">
        <v>0</v>
      </c>
      <c r="K1428">
        <v>0</v>
      </c>
      <c r="L1428">
        <v>7.3</v>
      </c>
      <c r="M1428" t="s">
        <v>1660</v>
      </c>
      <c r="N1428" t="s">
        <v>1682</v>
      </c>
      <c r="O1428" t="s">
        <v>1683</v>
      </c>
      <c r="P1428" t="s">
        <v>3625</v>
      </c>
      <c r="Q1428" t="s">
        <v>37</v>
      </c>
      <c r="R1428" t="s">
        <v>38</v>
      </c>
      <c r="Y1428" t="s">
        <v>44</v>
      </c>
    </row>
    <row r="1429" spans="1:25" x14ac:dyDescent="0.25">
      <c r="A1429" t="s">
        <v>49</v>
      </c>
      <c r="B1429" t="s">
        <v>3626</v>
      </c>
      <c r="C1429" t="s">
        <v>67</v>
      </c>
      <c r="D1429" t="s">
        <v>3398</v>
      </c>
      <c r="E1429" t="s">
        <v>3399</v>
      </c>
      <c r="F1429" t="s">
        <v>3398</v>
      </c>
      <c r="G1429" t="s">
        <v>3400</v>
      </c>
      <c r="H1429" t="s">
        <v>1349</v>
      </c>
      <c r="I1429">
        <v>2</v>
      </c>
      <c r="J1429">
        <v>0</v>
      </c>
      <c r="K1429">
        <v>0</v>
      </c>
      <c r="L1429">
        <v>4.5</v>
      </c>
      <c r="M1429" t="s">
        <v>420</v>
      </c>
      <c r="N1429" t="s">
        <v>123</v>
      </c>
      <c r="O1429" t="s">
        <v>124</v>
      </c>
      <c r="P1429">
        <v>93010</v>
      </c>
      <c r="Q1429" t="s">
        <v>37</v>
      </c>
      <c r="R1429" t="s">
        <v>38</v>
      </c>
      <c r="V1429" t="s">
        <v>3627</v>
      </c>
      <c r="Y1429" t="s">
        <v>44</v>
      </c>
    </row>
    <row r="1430" spans="1:25" x14ac:dyDescent="0.25">
      <c r="A1430" t="s">
        <v>49</v>
      </c>
      <c r="B1430" t="s">
        <v>3628</v>
      </c>
      <c r="C1430" t="s">
        <v>67</v>
      </c>
      <c r="D1430" t="s">
        <v>3398</v>
      </c>
      <c r="E1430" t="s">
        <v>3406</v>
      </c>
      <c r="F1430" t="s">
        <v>3398</v>
      </c>
      <c r="G1430" t="s">
        <v>3407</v>
      </c>
      <c r="H1430" t="s">
        <v>1349</v>
      </c>
      <c r="I1430">
        <v>1</v>
      </c>
      <c r="J1430">
        <v>0</v>
      </c>
      <c r="K1430">
        <v>0</v>
      </c>
      <c r="L1430">
        <v>5.8</v>
      </c>
      <c r="M1430" t="s">
        <v>3629</v>
      </c>
      <c r="N1430" t="s">
        <v>805</v>
      </c>
      <c r="O1430" t="s">
        <v>806</v>
      </c>
      <c r="P1430">
        <v>60185</v>
      </c>
      <c r="Q1430" t="s">
        <v>37</v>
      </c>
      <c r="R1430" t="s">
        <v>38</v>
      </c>
      <c r="Y1430" t="s">
        <v>44</v>
      </c>
    </row>
    <row r="1431" spans="1:25" x14ac:dyDescent="0.25">
      <c r="A1431" t="s">
        <v>49</v>
      </c>
      <c r="B1431" t="s">
        <v>3630</v>
      </c>
      <c r="C1431" t="s">
        <v>67</v>
      </c>
      <c r="D1431" t="s">
        <v>3398</v>
      </c>
      <c r="E1431" t="s">
        <v>3399</v>
      </c>
      <c r="F1431" t="s">
        <v>3398</v>
      </c>
      <c r="G1431" t="s">
        <v>3400</v>
      </c>
      <c r="H1431" t="s">
        <v>1349</v>
      </c>
      <c r="I1431">
        <v>1</v>
      </c>
      <c r="J1431">
        <v>0</v>
      </c>
      <c r="K1431">
        <v>0</v>
      </c>
      <c r="L1431">
        <v>4.4000000000000004</v>
      </c>
      <c r="M1431" t="s">
        <v>193</v>
      </c>
      <c r="Q1431" t="s">
        <v>1794</v>
      </c>
      <c r="R1431" t="s">
        <v>238</v>
      </c>
      <c r="Y1431" t="s">
        <v>44</v>
      </c>
    </row>
    <row r="1432" spans="1:25" x14ac:dyDescent="0.25">
      <c r="A1432" t="s">
        <v>49</v>
      </c>
      <c r="B1432" t="s">
        <v>3631</v>
      </c>
      <c r="C1432" t="s">
        <v>67</v>
      </c>
      <c r="D1432" t="s">
        <v>3398</v>
      </c>
      <c r="E1432" t="s">
        <v>3399</v>
      </c>
      <c r="F1432" t="s">
        <v>3398</v>
      </c>
      <c r="G1432" t="s">
        <v>3400</v>
      </c>
      <c r="H1432" t="s">
        <v>1349</v>
      </c>
      <c r="I1432">
        <v>1</v>
      </c>
      <c r="J1432">
        <v>0</v>
      </c>
      <c r="K1432">
        <v>0</v>
      </c>
      <c r="L1432">
        <v>7</v>
      </c>
      <c r="M1432" t="s">
        <v>197</v>
      </c>
      <c r="N1432" t="s">
        <v>197</v>
      </c>
      <c r="O1432" t="s">
        <v>198</v>
      </c>
      <c r="P1432">
        <v>10036</v>
      </c>
      <c r="Q1432" t="s">
        <v>37</v>
      </c>
      <c r="R1432" t="s">
        <v>38</v>
      </c>
      <c r="S1432" t="s">
        <v>3632</v>
      </c>
      <c r="V1432" t="s">
        <v>3633</v>
      </c>
      <c r="Y1432" t="s">
        <v>44</v>
      </c>
    </row>
    <row r="1433" spans="1:25" x14ac:dyDescent="0.25">
      <c r="A1433" t="s">
        <v>49</v>
      </c>
      <c r="B1433" t="s">
        <v>2071</v>
      </c>
      <c r="C1433" t="s">
        <v>67</v>
      </c>
      <c r="D1433" t="s">
        <v>3398</v>
      </c>
      <c r="E1433" t="s">
        <v>3399</v>
      </c>
      <c r="F1433" t="s">
        <v>3398</v>
      </c>
      <c r="G1433" t="s">
        <v>3400</v>
      </c>
      <c r="H1433" t="s">
        <v>1349</v>
      </c>
      <c r="I1433">
        <v>1</v>
      </c>
      <c r="J1433">
        <v>0</v>
      </c>
      <c r="K1433">
        <v>0</v>
      </c>
      <c r="L1433">
        <v>2.7</v>
      </c>
      <c r="M1433" t="s">
        <v>193</v>
      </c>
      <c r="N1433" t="s">
        <v>35</v>
      </c>
      <c r="O1433" t="s">
        <v>36</v>
      </c>
      <c r="Q1433" t="s">
        <v>37</v>
      </c>
      <c r="R1433" t="s">
        <v>38</v>
      </c>
      <c r="Y1433" t="s">
        <v>44</v>
      </c>
    </row>
    <row r="1434" spans="1:25" x14ac:dyDescent="0.25">
      <c r="A1434" t="s">
        <v>49</v>
      </c>
      <c r="B1434" t="s">
        <v>2836</v>
      </c>
      <c r="C1434" t="s">
        <v>67</v>
      </c>
      <c r="D1434" t="s">
        <v>3398</v>
      </c>
      <c r="E1434" t="s">
        <v>3406</v>
      </c>
      <c r="F1434" t="s">
        <v>3398</v>
      </c>
      <c r="G1434" t="s">
        <v>3407</v>
      </c>
      <c r="H1434" t="s">
        <v>1349</v>
      </c>
      <c r="I1434">
        <v>1</v>
      </c>
      <c r="J1434">
        <v>0</v>
      </c>
      <c r="K1434">
        <v>0</v>
      </c>
      <c r="L1434">
        <v>9.4</v>
      </c>
      <c r="M1434" t="s">
        <v>2837</v>
      </c>
      <c r="O1434" t="s">
        <v>2838</v>
      </c>
      <c r="P1434" t="s">
        <v>2839</v>
      </c>
      <c r="Q1434" t="s">
        <v>37</v>
      </c>
      <c r="R1434" t="s">
        <v>38</v>
      </c>
      <c r="S1434" t="s">
        <v>2840</v>
      </c>
      <c r="T1434" t="s">
        <v>2841</v>
      </c>
      <c r="V1434" t="s">
        <v>2842</v>
      </c>
      <c r="Y1434" t="s">
        <v>44</v>
      </c>
    </row>
    <row r="1435" spans="1:25" x14ac:dyDescent="0.25">
      <c r="A1435" t="s">
        <v>49</v>
      </c>
      <c r="B1435" t="s">
        <v>3634</v>
      </c>
      <c r="C1435" t="s">
        <v>67</v>
      </c>
      <c r="D1435" t="s">
        <v>3398</v>
      </c>
      <c r="E1435" t="s">
        <v>3399</v>
      </c>
      <c r="F1435" t="s">
        <v>3398</v>
      </c>
      <c r="G1435" t="s">
        <v>3400</v>
      </c>
      <c r="H1435" t="s">
        <v>1349</v>
      </c>
      <c r="I1435">
        <v>1</v>
      </c>
      <c r="J1435">
        <v>0</v>
      </c>
      <c r="K1435">
        <v>0</v>
      </c>
      <c r="L1435">
        <v>5</v>
      </c>
      <c r="M1435" t="s">
        <v>481</v>
      </c>
      <c r="P1435" t="s">
        <v>2321</v>
      </c>
      <c r="Q1435" t="s">
        <v>483</v>
      </c>
      <c r="R1435" t="s">
        <v>358</v>
      </c>
      <c r="Y1435" t="s">
        <v>44</v>
      </c>
    </row>
    <row r="1436" spans="1:25" x14ac:dyDescent="0.25">
      <c r="A1436" t="s">
        <v>49</v>
      </c>
      <c r="B1436" t="s">
        <v>3635</v>
      </c>
      <c r="C1436" t="s">
        <v>67</v>
      </c>
      <c r="D1436" t="s">
        <v>3398</v>
      </c>
      <c r="E1436" t="s">
        <v>3399</v>
      </c>
      <c r="F1436" t="s">
        <v>3398</v>
      </c>
      <c r="G1436" t="s">
        <v>3400</v>
      </c>
      <c r="H1436" t="s">
        <v>1349</v>
      </c>
      <c r="I1436">
        <v>1</v>
      </c>
      <c r="J1436">
        <v>0</v>
      </c>
      <c r="K1436">
        <v>0</v>
      </c>
      <c r="L1436">
        <v>4.4000000000000004</v>
      </c>
      <c r="M1436" t="s">
        <v>193</v>
      </c>
      <c r="Q1436" t="s">
        <v>1794</v>
      </c>
      <c r="R1436" t="s">
        <v>238</v>
      </c>
      <c r="Y1436" t="s">
        <v>44</v>
      </c>
    </row>
    <row r="1437" spans="1:25" x14ac:dyDescent="0.25">
      <c r="A1437" t="s">
        <v>49</v>
      </c>
      <c r="B1437" t="s">
        <v>3636</v>
      </c>
      <c r="C1437" t="s">
        <v>67</v>
      </c>
      <c r="D1437" t="s">
        <v>3398</v>
      </c>
      <c r="E1437" t="s">
        <v>3399</v>
      </c>
      <c r="F1437" t="s">
        <v>3398</v>
      </c>
      <c r="G1437" t="s">
        <v>3400</v>
      </c>
      <c r="H1437" t="s">
        <v>1349</v>
      </c>
      <c r="I1437">
        <v>1</v>
      </c>
      <c r="J1437">
        <v>0</v>
      </c>
      <c r="K1437">
        <v>0</v>
      </c>
      <c r="L1437">
        <v>3.9</v>
      </c>
      <c r="M1437" t="s">
        <v>1884</v>
      </c>
      <c r="Q1437" t="s">
        <v>1884</v>
      </c>
      <c r="R1437" t="s">
        <v>238</v>
      </c>
      <c r="Y1437" t="s">
        <v>44</v>
      </c>
    </row>
    <row r="1438" spans="1:25" x14ac:dyDescent="0.25">
      <c r="A1438" t="s">
        <v>49</v>
      </c>
      <c r="B1438" t="s">
        <v>3637</v>
      </c>
      <c r="C1438" t="s">
        <v>67</v>
      </c>
      <c r="D1438" t="s">
        <v>3398</v>
      </c>
      <c r="E1438" t="s">
        <v>3399</v>
      </c>
      <c r="F1438" t="s">
        <v>3398</v>
      </c>
      <c r="G1438" t="s">
        <v>3400</v>
      </c>
      <c r="H1438" t="s">
        <v>1349</v>
      </c>
      <c r="I1438">
        <v>2</v>
      </c>
      <c r="J1438">
        <v>0</v>
      </c>
      <c r="K1438">
        <v>0</v>
      </c>
      <c r="L1438">
        <v>1.2</v>
      </c>
      <c r="M1438" t="s">
        <v>656</v>
      </c>
      <c r="N1438" t="s">
        <v>197</v>
      </c>
      <c r="O1438" t="s">
        <v>198</v>
      </c>
      <c r="P1438" t="s">
        <v>3638</v>
      </c>
      <c r="Q1438" t="s">
        <v>37</v>
      </c>
      <c r="R1438" t="s">
        <v>38</v>
      </c>
      <c r="S1438" t="s">
        <v>3639</v>
      </c>
      <c r="T1438" t="s">
        <v>3640</v>
      </c>
      <c r="V1438" t="s">
        <v>3641</v>
      </c>
      <c r="Y1438" t="s">
        <v>44</v>
      </c>
    </row>
    <row r="1439" spans="1:25" x14ac:dyDescent="0.25">
      <c r="A1439" t="s">
        <v>49</v>
      </c>
      <c r="B1439" t="s">
        <v>3642</v>
      </c>
      <c r="C1439" t="s">
        <v>67</v>
      </c>
      <c r="D1439" t="s">
        <v>3398</v>
      </c>
      <c r="E1439" t="s">
        <v>3399</v>
      </c>
      <c r="F1439" t="s">
        <v>3398</v>
      </c>
      <c r="G1439" t="s">
        <v>3400</v>
      </c>
      <c r="H1439" t="s">
        <v>1349</v>
      </c>
      <c r="I1439">
        <v>1</v>
      </c>
      <c r="J1439">
        <v>0</v>
      </c>
      <c r="K1439">
        <v>0</v>
      </c>
      <c r="L1439">
        <v>2.2000000000000002</v>
      </c>
      <c r="M1439" t="s">
        <v>450</v>
      </c>
      <c r="Q1439" t="s">
        <v>451</v>
      </c>
      <c r="R1439" t="s">
        <v>383</v>
      </c>
      <c r="Y1439" t="s">
        <v>44</v>
      </c>
    </row>
    <row r="1440" spans="1:25" x14ac:dyDescent="0.25">
      <c r="A1440" t="s">
        <v>49</v>
      </c>
      <c r="B1440" t="s">
        <v>2855</v>
      </c>
      <c r="C1440" t="s">
        <v>67</v>
      </c>
      <c r="D1440" t="s">
        <v>3398</v>
      </c>
      <c r="E1440" t="s">
        <v>3406</v>
      </c>
      <c r="F1440" t="s">
        <v>3398</v>
      </c>
      <c r="G1440" t="s">
        <v>3407</v>
      </c>
      <c r="H1440" t="s">
        <v>1349</v>
      </c>
      <c r="I1440">
        <v>1</v>
      </c>
      <c r="J1440">
        <v>0</v>
      </c>
      <c r="K1440">
        <v>0</v>
      </c>
      <c r="L1440">
        <v>4.7</v>
      </c>
      <c r="M1440" t="s">
        <v>2856</v>
      </c>
      <c r="P1440" t="s">
        <v>2857</v>
      </c>
      <c r="Q1440" t="s">
        <v>483</v>
      </c>
      <c r="R1440" t="s">
        <v>358</v>
      </c>
      <c r="V1440" t="s">
        <v>2858</v>
      </c>
      <c r="Y1440" t="s">
        <v>44</v>
      </c>
    </row>
    <row r="1441" spans="1:25" x14ac:dyDescent="0.25">
      <c r="A1441" t="s">
        <v>49</v>
      </c>
      <c r="B1441" t="s">
        <v>3643</v>
      </c>
      <c r="C1441" t="s">
        <v>67</v>
      </c>
      <c r="D1441" t="s">
        <v>3398</v>
      </c>
      <c r="E1441" t="s">
        <v>3399</v>
      </c>
      <c r="F1441" t="s">
        <v>3398</v>
      </c>
      <c r="G1441" t="s">
        <v>3400</v>
      </c>
      <c r="H1441" t="s">
        <v>1349</v>
      </c>
      <c r="I1441">
        <v>1</v>
      </c>
      <c r="J1441">
        <v>0</v>
      </c>
      <c r="K1441">
        <v>0</v>
      </c>
      <c r="L1441">
        <v>0.9</v>
      </c>
      <c r="M1441" t="s">
        <v>450</v>
      </c>
      <c r="P1441" t="s">
        <v>1864</v>
      </c>
      <c r="Q1441" t="s">
        <v>451</v>
      </c>
      <c r="R1441" t="s">
        <v>383</v>
      </c>
      <c r="Y1441" t="s">
        <v>44</v>
      </c>
    </row>
    <row r="1442" spans="1:25" x14ac:dyDescent="0.25">
      <c r="A1442" t="s">
        <v>49</v>
      </c>
      <c r="B1442" t="s">
        <v>2095</v>
      </c>
      <c r="C1442" t="s">
        <v>67</v>
      </c>
      <c r="D1442" t="s">
        <v>3398</v>
      </c>
      <c r="E1442" t="s">
        <v>3399</v>
      </c>
      <c r="F1442" t="s">
        <v>3398</v>
      </c>
      <c r="G1442" t="s">
        <v>3400</v>
      </c>
      <c r="H1442" t="s">
        <v>1349</v>
      </c>
      <c r="I1442">
        <v>1</v>
      </c>
      <c r="J1442">
        <v>0</v>
      </c>
      <c r="K1442">
        <v>0</v>
      </c>
      <c r="L1442">
        <v>7.6</v>
      </c>
      <c r="M1442" t="s">
        <v>281</v>
      </c>
      <c r="O1442" t="s">
        <v>1287</v>
      </c>
      <c r="P1442">
        <v>30328</v>
      </c>
      <c r="Q1442" t="s">
        <v>37</v>
      </c>
      <c r="R1442" t="s">
        <v>38</v>
      </c>
      <c r="V1442" t="s">
        <v>2096</v>
      </c>
      <c r="Y1442" t="s">
        <v>44</v>
      </c>
    </row>
    <row r="1443" spans="1:25" x14ac:dyDescent="0.25">
      <c r="A1443" t="s">
        <v>49</v>
      </c>
      <c r="B1443" t="s">
        <v>3644</v>
      </c>
      <c r="C1443" t="s">
        <v>67</v>
      </c>
      <c r="D1443" t="s">
        <v>3398</v>
      </c>
      <c r="E1443" t="s">
        <v>3399</v>
      </c>
      <c r="F1443" t="s">
        <v>3398</v>
      </c>
      <c r="G1443" t="s">
        <v>3400</v>
      </c>
      <c r="H1443" t="s">
        <v>1349</v>
      </c>
      <c r="I1443">
        <v>1</v>
      </c>
      <c r="J1443">
        <v>0</v>
      </c>
      <c r="K1443">
        <v>0</v>
      </c>
      <c r="L1443">
        <v>4.3</v>
      </c>
      <c r="M1443" t="s">
        <v>3645</v>
      </c>
      <c r="P1443">
        <v>1012</v>
      </c>
      <c r="Q1443" t="s">
        <v>1873</v>
      </c>
      <c r="R1443" t="s">
        <v>238</v>
      </c>
      <c r="Y1443" t="s">
        <v>44</v>
      </c>
    </row>
    <row r="1444" spans="1:25" x14ac:dyDescent="0.25">
      <c r="A1444" t="s">
        <v>26</v>
      </c>
      <c r="B1444" t="s">
        <v>1505</v>
      </c>
      <c r="C1444" t="s">
        <v>67</v>
      </c>
      <c r="D1444" t="s">
        <v>3398</v>
      </c>
      <c r="E1444" t="s">
        <v>3406</v>
      </c>
      <c r="F1444" t="s">
        <v>3398</v>
      </c>
      <c r="G1444" t="s">
        <v>3407</v>
      </c>
      <c r="H1444" t="s">
        <v>1349</v>
      </c>
      <c r="I1444">
        <v>1</v>
      </c>
      <c r="J1444">
        <v>0</v>
      </c>
      <c r="K1444">
        <v>0</v>
      </c>
      <c r="L1444">
        <v>2.9</v>
      </c>
      <c r="M1444" t="s">
        <v>1506</v>
      </c>
      <c r="P1444" t="s">
        <v>1507</v>
      </c>
      <c r="Q1444" t="s">
        <v>1508</v>
      </c>
      <c r="R1444" t="s">
        <v>358</v>
      </c>
      <c r="S1444" t="s">
        <v>1509</v>
      </c>
      <c r="T1444" t="s">
        <v>1510</v>
      </c>
      <c r="U1444" t="s">
        <v>1511</v>
      </c>
      <c r="V1444" t="s">
        <v>1512</v>
      </c>
      <c r="X1444" t="s">
        <v>443</v>
      </c>
      <c r="Y1444" t="s">
        <v>44</v>
      </c>
    </row>
    <row r="1445" spans="1:25" x14ac:dyDescent="0.25">
      <c r="A1445" t="s">
        <v>49</v>
      </c>
      <c r="B1445" t="s">
        <v>3646</v>
      </c>
      <c r="C1445" t="s">
        <v>67</v>
      </c>
      <c r="D1445" t="s">
        <v>3398</v>
      </c>
      <c r="E1445" t="s">
        <v>3399</v>
      </c>
      <c r="F1445" t="s">
        <v>3398</v>
      </c>
      <c r="G1445" t="s">
        <v>3400</v>
      </c>
      <c r="H1445" t="s">
        <v>1349</v>
      </c>
      <c r="I1445">
        <v>2</v>
      </c>
      <c r="J1445">
        <v>0</v>
      </c>
      <c r="K1445">
        <v>0</v>
      </c>
      <c r="L1445">
        <v>5</v>
      </c>
      <c r="M1445" t="s">
        <v>3647</v>
      </c>
      <c r="P1445">
        <v>80050</v>
      </c>
      <c r="Q1445" t="s">
        <v>1313</v>
      </c>
      <c r="R1445" t="s">
        <v>238</v>
      </c>
      <c r="Y1445" t="s">
        <v>44</v>
      </c>
    </row>
    <row r="1446" spans="1:25" x14ac:dyDescent="0.25">
      <c r="A1446" t="s">
        <v>49</v>
      </c>
      <c r="B1446" t="s">
        <v>3648</v>
      </c>
      <c r="C1446" t="s">
        <v>67</v>
      </c>
      <c r="D1446" t="s">
        <v>3398</v>
      </c>
      <c r="E1446" t="s">
        <v>3406</v>
      </c>
      <c r="F1446" t="s">
        <v>3398</v>
      </c>
      <c r="G1446" t="s">
        <v>3407</v>
      </c>
      <c r="H1446" t="s">
        <v>1349</v>
      </c>
      <c r="I1446">
        <v>1</v>
      </c>
      <c r="J1446">
        <v>0</v>
      </c>
      <c r="K1446">
        <v>0</v>
      </c>
      <c r="L1446">
        <v>8.4</v>
      </c>
      <c r="M1446" t="s">
        <v>3649</v>
      </c>
      <c r="P1446" t="s">
        <v>3650</v>
      </c>
      <c r="Q1446" t="s">
        <v>483</v>
      </c>
      <c r="R1446" t="s">
        <v>358</v>
      </c>
      <c r="S1446">
        <v>-813241</v>
      </c>
      <c r="T1446">
        <v>-852130</v>
      </c>
      <c r="V1446" t="s">
        <v>3651</v>
      </c>
      <c r="Y1446" t="s">
        <v>44</v>
      </c>
    </row>
    <row r="1447" spans="1:25" x14ac:dyDescent="0.25">
      <c r="A1447" t="s">
        <v>49</v>
      </c>
      <c r="B1447" t="s">
        <v>3652</v>
      </c>
      <c r="C1447" t="s">
        <v>67</v>
      </c>
      <c r="D1447" t="s">
        <v>3398</v>
      </c>
      <c r="E1447" t="s">
        <v>3399</v>
      </c>
      <c r="F1447" t="s">
        <v>3398</v>
      </c>
      <c r="G1447" t="s">
        <v>3400</v>
      </c>
      <c r="H1447" t="s">
        <v>1349</v>
      </c>
      <c r="I1447">
        <v>2</v>
      </c>
      <c r="J1447">
        <v>0</v>
      </c>
      <c r="K1447">
        <v>0</v>
      </c>
      <c r="L1447">
        <v>2.2000000000000002</v>
      </c>
      <c r="M1447" t="s">
        <v>656</v>
      </c>
      <c r="N1447" t="s">
        <v>197</v>
      </c>
      <c r="O1447" t="s">
        <v>198</v>
      </c>
      <c r="P1447" t="s">
        <v>3653</v>
      </c>
      <c r="Q1447" t="s">
        <v>37</v>
      </c>
      <c r="R1447" t="s">
        <v>38</v>
      </c>
      <c r="S1447" t="s">
        <v>3654</v>
      </c>
      <c r="V1447" t="s">
        <v>3655</v>
      </c>
      <c r="Y1447" t="s">
        <v>44</v>
      </c>
    </row>
    <row r="1448" spans="1:25" x14ac:dyDescent="0.25">
      <c r="A1448" t="s">
        <v>49</v>
      </c>
      <c r="B1448" t="s">
        <v>3656</v>
      </c>
      <c r="C1448" t="s">
        <v>67</v>
      </c>
      <c r="D1448" t="s">
        <v>3398</v>
      </c>
      <c r="E1448" t="s">
        <v>3399</v>
      </c>
      <c r="F1448" t="s">
        <v>3398</v>
      </c>
      <c r="G1448" t="s">
        <v>3400</v>
      </c>
      <c r="H1448" t="s">
        <v>1349</v>
      </c>
      <c r="I1448">
        <v>1</v>
      </c>
      <c r="J1448">
        <v>0</v>
      </c>
      <c r="K1448">
        <v>0</v>
      </c>
      <c r="L1448">
        <v>6.4</v>
      </c>
      <c r="M1448" t="s">
        <v>795</v>
      </c>
      <c r="O1448" t="s">
        <v>633</v>
      </c>
      <c r="P1448">
        <v>33134</v>
      </c>
      <c r="Q1448" t="s">
        <v>37</v>
      </c>
      <c r="R1448" t="s">
        <v>38</v>
      </c>
      <c r="Y1448" t="s">
        <v>44</v>
      </c>
    </row>
    <row r="1449" spans="1:25" x14ac:dyDescent="0.25">
      <c r="A1449" t="s">
        <v>49</v>
      </c>
      <c r="B1449" t="s">
        <v>3657</v>
      </c>
      <c r="C1449" t="s">
        <v>67</v>
      </c>
      <c r="D1449" t="s">
        <v>3398</v>
      </c>
      <c r="E1449" t="s">
        <v>3399</v>
      </c>
      <c r="F1449" t="s">
        <v>3398</v>
      </c>
      <c r="G1449" t="s">
        <v>3400</v>
      </c>
      <c r="H1449" t="s">
        <v>1349</v>
      </c>
      <c r="I1449">
        <v>1</v>
      </c>
      <c r="J1449">
        <v>0</v>
      </c>
      <c r="K1449">
        <v>0</v>
      </c>
      <c r="L1449">
        <v>4.9000000000000004</v>
      </c>
      <c r="M1449" t="s">
        <v>3041</v>
      </c>
      <c r="N1449" t="s">
        <v>1682</v>
      </c>
      <c r="O1449" t="s">
        <v>1683</v>
      </c>
      <c r="P1449" t="s">
        <v>3369</v>
      </c>
      <c r="Q1449" t="s">
        <v>37</v>
      </c>
      <c r="R1449" t="s">
        <v>38</v>
      </c>
      <c r="S1449" t="s">
        <v>3658</v>
      </c>
      <c r="Y1449" t="s">
        <v>44</v>
      </c>
    </row>
    <row r="1450" spans="1:25" x14ac:dyDescent="0.25">
      <c r="A1450" t="s">
        <v>26</v>
      </c>
      <c r="B1450" t="s">
        <v>2892</v>
      </c>
      <c r="C1450" t="s">
        <v>67</v>
      </c>
      <c r="D1450" t="s">
        <v>3398</v>
      </c>
      <c r="E1450" t="s">
        <v>3399</v>
      </c>
      <c r="F1450" t="s">
        <v>3398</v>
      </c>
      <c r="G1450" t="s">
        <v>3400</v>
      </c>
      <c r="H1450" t="s">
        <v>1349</v>
      </c>
      <c r="I1450">
        <v>3</v>
      </c>
      <c r="J1450">
        <v>0</v>
      </c>
      <c r="K1450">
        <v>0</v>
      </c>
      <c r="L1450">
        <v>5.9</v>
      </c>
      <c r="M1450" t="s">
        <v>2893</v>
      </c>
      <c r="Q1450" t="s">
        <v>1884</v>
      </c>
      <c r="R1450" t="s">
        <v>238</v>
      </c>
      <c r="S1450">
        <v>-5196</v>
      </c>
      <c r="U1450" t="s">
        <v>2894</v>
      </c>
      <c r="V1450" t="s">
        <v>2112</v>
      </c>
      <c r="X1450" t="s">
        <v>443</v>
      </c>
      <c r="Y1450" t="s">
        <v>44</v>
      </c>
    </row>
    <row r="1451" spans="1:25" x14ac:dyDescent="0.25">
      <c r="A1451" t="s">
        <v>26</v>
      </c>
      <c r="B1451" t="s">
        <v>2108</v>
      </c>
      <c r="C1451" t="s">
        <v>67</v>
      </c>
      <c r="D1451" t="s">
        <v>3398</v>
      </c>
      <c r="E1451" t="s">
        <v>3406</v>
      </c>
      <c r="F1451" t="s">
        <v>3398</v>
      </c>
      <c r="G1451" t="s">
        <v>3407</v>
      </c>
      <c r="H1451" t="s">
        <v>1349</v>
      </c>
      <c r="I1451">
        <v>1</v>
      </c>
      <c r="J1451">
        <v>0</v>
      </c>
      <c r="K1451">
        <v>0</v>
      </c>
      <c r="L1451">
        <v>2.6</v>
      </c>
      <c r="M1451" t="s">
        <v>2109</v>
      </c>
      <c r="P1451" t="s">
        <v>2110</v>
      </c>
      <c r="Q1451" t="s">
        <v>357</v>
      </c>
      <c r="R1451" t="s">
        <v>358</v>
      </c>
      <c r="S1451">
        <v>-8962</v>
      </c>
      <c r="T1451">
        <v>-8960</v>
      </c>
      <c r="U1451" t="s">
        <v>2111</v>
      </c>
      <c r="V1451" t="s">
        <v>2112</v>
      </c>
      <c r="W1451">
        <v>1969</v>
      </c>
      <c r="X1451" t="s">
        <v>443</v>
      </c>
      <c r="Y1451" t="s">
        <v>44</v>
      </c>
    </row>
    <row r="1452" spans="1:25" x14ac:dyDescent="0.25">
      <c r="A1452" t="s">
        <v>26</v>
      </c>
      <c r="B1452" t="s">
        <v>2108</v>
      </c>
      <c r="C1452" t="s">
        <v>67</v>
      </c>
      <c r="D1452" t="s">
        <v>3398</v>
      </c>
      <c r="E1452" t="s">
        <v>3399</v>
      </c>
      <c r="F1452" t="s">
        <v>3398</v>
      </c>
      <c r="G1452" t="s">
        <v>3400</v>
      </c>
      <c r="H1452" t="s">
        <v>1349</v>
      </c>
      <c r="I1452">
        <v>1</v>
      </c>
      <c r="J1452">
        <v>0</v>
      </c>
      <c r="K1452">
        <v>0</v>
      </c>
      <c r="L1452">
        <v>4.0999999999999996</v>
      </c>
      <c r="M1452" t="s">
        <v>2109</v>
      </c>
      <c r="P1452" t="s">
        <v>2110</v>
      </c>
      <c r="Q1452" t="s">
        <v>357</v>
      </c>
      <c r="R1452" t="s">
        <v>358</v>
      </c>
      <c r="S1452">
        <v>-8962</v>
      </c>
      <c r="T1452">
        <v>-8960</v>
      </c>
      <c r="U1452" t="s">
        <v>2111</v>
      </c>
      <c r="V1452" t="s">
        <v>2112</v>
      </c>
      <c r="W1452">
        <v>1969</v>
      </c>
      <c r="X1452" t="s">
        <v>443</v>
      </c>
      <c r="Y1452" t="s">
        <v>44</v>
      </c>
    </row>
    <row r="1453" spans="1:25" x14ac:dyDescent="0.25">
      <c r="A1453" t="s">
        <v>26</v>
      </c>
      <c r="B1453" t="s">
        <v>3659</v>
      </c>
      <c r="C1453" t="s">
        <v>67</v>
      </c>
      <c r="D1453" t="s">
        <v>3398</v>
      </c>
      <c r="E1453" t="s">
        <v>3406</v>
      </c>
      <c r="F1453" t="s">
        <v>3398</v>
      </c>
      <c r="G1453" t="s">
        <v>3407</v>
      </c>
      <c r="H1453" t="s">
        <v>1349</v>
      </c>
      <c r="I1453">
        <v>1</v>
      </c>
      <c r="J1453">
        <v>0</v>
      </c>
      <c r="K1453">
        <v>0</v>
      </c>
      <c r="L1453">
        <v>6.8</v>
      </c>
      <c r="M1453" t="s">
        <v>1631</v>
      </c>
      <c r="P1453" t="s">
        <v>3660</v>
      </c>
      <c r="Q1453" t="s">
        <v>1633</v>
      </c>
      <c r="R1453" t="s">
        <v>358</v>
      </c>
      <c r="S1453" t="s">
        <v>3661</v>
      </c>
      <c r="T1453" t="s">
        <v>3662</v>
      </c>
      <c r="U1453" t="s">
        <v>3663</v>
      </c>
      <c r="V1453" t="s">
        <v>3664</v>
      </c>
      <c r="X1453" t="s">
        <v>443</v>
      </c>
      <c r="Y1453" t="s">
        <v>44</v>
      </c>
    </row>
    <row r="1454" spans="1:25" x14ac:dyDescent="0.25">
      <c r="A1454" t="s">
        <v>49</v>
      </c>
      <c r="B1454" t="s">
        <v>3665</v>
      </c>
      <c r="C1454" t="s">
        <v>67</v>
      </c>
      <c r="D1454" t="s">
        <v>3398</v>
      </c>
      <c r="E1454" t="s">
        <v>3406</v>
      </c>
      <c r="F1454" t="s">
        <v>3398</v>
      </c>
      <c r="G1454" t="s">
        <v>3407</v>
      </c>
      <c r="H1454" t="s">
        <v>1349</v>
      </c>
      <c r="I1454">
        <v>1</v>
      </c>
      <c r="J1454">
        <v>0</v>
      </c>
      <c r="K1454">
        <v>0</v>
      </c>
      <c r="L1454">
        <v>1.8</v>
      </c>
      <c r="M1454" t="s">
        <v>3666</v>
      </c>
      <c r="P1454">
        <v>115101</v>
      </c>
      <c r="Q1454" t="s">
        <v>1794</v>
      </c>
      <c r="R1454" t="s">
        <v>238</v>
      </c>
      <c r="V1454" t="s">
        <v>3667</v>
      </c>
      <c r="Y1454" t="s">
        <v>44</v>
      </c>
    </row>
    <row r="1455" spans="1:25" x14ac:dyDescent="0.25">
      <c r="A1455" t="s">
        <v>49</v>
      </c>
      <c r="B1455" t="s">
        <v>3668</v>
      </c>
      <c r="C1455" t="s">
        <v>67</v>
      </c>
      <c r="D1455" t="s">
        <v>3398</v>
      </c>
      <c r="E1455" t="s">
        <v>3406</v>
      </c>
      <c r="F1455" t="s">
        <v>3398</v>
      </c>
      <c r="G1455" t="s">
        <v>3407</v>
      </c>
      <c r="H1455" t="s">
        <v>1349</v>
      </c>
      <c r="I1455">
        <v>2</v>
      </c>
      <c r="J1455">
        <v>0</v>
      </c>
      <c r="K1455">
        <v>0</v>
      </c>
      <c r="L1455">
        <v>6</v>
      </c>
      <c r="M1455" t="s">
        <v>270</v>
      </c>
      <c r="N1455" t="s">
        <v>123</v>
      </c>
      <c r="O1455" t="s">
        <v>124</v>
      </c>
      <c r="P1455">
        <v>94303</v>
      </c>
      <c r="Q1455" t="s">
        <v>37</v>
      </c>
      <c r="R1455" t="s">
        <v>38</v>
      </c>
      <c r="Y1455" t="s">
        <v>44</v>
      </c>
    </row>
    <row r="1456" spans="1:25" x14ac:dyDescent="0.25">
      <c r="A1456" t="s">
        <v>49</v>
      </c>
      <c r="B1456" t="s">
        <v>2901</v>
      </c>
      <c r="C1456" t="s">
        <v>67</v>
      </c>
      <c r="D1456" t="s">
        <v>3398</v>
      </c>
      <c r="E1456" t="s">
        <v>3399</v>
      </c>
      <c r="F1456" t="s">
        <v>3398</v>
      </c>
      <c r="G1456" t="s">
        <v>3400</v>
      </c>
      <c r="H1456" t="s">
        <v>1349</v>
      </c>
      <c r="I1456">
        <v>2</v>
      </c>
      <c r="J1456">
        <v>0</v>
      </c>
      <c r="K1456">
        <v>0</v>
      </c>
      <c r="L1456">
        <v>2.8</v>
      </c>
      <c r="M1456" t="s">
        <v>2902</v>
      </c>
      <c r="N1456" t="s">
        <v>756</v>
      </c>
      <c r="O1456" t="s">
        <v>757</v>
      </c>
      <c r="P1456">
        <v>8933</v>
      </c>
      <c r="Q1456" t="s">
        <v>37</v>
      </c>
      <c r="R1456" t="s">
        <v>38</v>
      </c>
      <c r="S1456" t="s">
        <v>2903</v>
      </c>
      <c r="T1456" t="s">
        <v>2904</v>
      </c>
      <c r="V1456" t="s">
        <v>2905</v>
      </c>
      <c r="Y1456" t="s">
        <v>44</v>
      </c>
    </row>
    <row r="1457" spans="1:25" x14ac:dyDescent="0.25">
      <c r="A1457" t="s">
        <v>49</v>
      </c>
      <c r="B1457" t="s">
        <v>3669</v>
      </c>
      <c r="C1457" t="s">
        <v>67</v>
      </c>
      <c r="D1457" t="s">
        <v>3398</v>
      </c>
      <c r="E1457" t="s">
        <v>3399</v>
      </c>
      <c r="F1457" t="s">
        <v>3398</v>
      </c>
      <c r="G1457" t="s">
        <v>3400</v>
      </c>
      <c r="H1457" t="s">
        <v>1349</v>
      </c>
      <c r="I1457">
        <v>1</v>
      </c>
      <c r="J1457">
        <v>0</v>
      </c>
      <c r="K1457">
        <v>0</v>
      </c>
      <c r="L1457">
        <v>5</v>
      </c>
      <c r="M1457" t="s">
        <v>193</v>
      </c>
      <c r="Q1457" t="s">
        <v>1884</v>
      </c>
      <c r="R1457" t="s">
        <v>238</v>
      </c>
      <c r="Y1457" t="s">
        <v>44</v>
      </c>
    </row>
    <row r="1458" spans="1:25" x14ac:dyDescent="0.25">
      <c r="A1458" t="s">
        <v>49</v>
      </c>
      <c r="B1458" t="s">
        <v>3670</v>
      </c>
      <c r="C1458" t="s">
        <v>67</v>
      </c>
      <c r="D1458" t="s">
        <v>3398</v>
      </c>
      <c r="E1458" t="s">
        <v>3399</v>
      </c>
      <c r="F1458" t="s">
        <v>3398</v>
      </c>
      <c r="G1458" t="s">
        <v>3400</v>
      </c>
      <c r="H1458" t="s">
        <v>1349</v>
      </c>
      <c r="I1458">
        <v>1</v>
      </c>
      <c r="J1458">
        <v>0</v>
      </c>
      <c r="K1458">
        <v>0</v>
      </c>
      <c r="L1458">
        <v>4</v>
      </c>
      <c r="M1458" t="s">
        <v>193</v>
      </c>
      <c r="Q1458" t="s">
        <v>1794</v>
      </c>
      <c r="R1458" t="s">
        <v>238</v>
      </c>
      <c r="Y1458" t="s">
        <v>44</v>
      </c>
    </row>
    <row r="1459" spans="1:25" x14ac:dyDescent="0.25">
      <c r="A1459" t="s">
        <v>49</v>
      </c>
      <c r="B1459" t="s">
        <v>3671</v>
      </c>
      <c r="C1459" t="s">
        <v>67</v>
      </c>
      <c r="D1459" t="s">
        <v>3398</v>
      </c>
      <c r="E1459" t="s">
        <v>3399</v>
      </c>
      <c r="F1459" t="s">
        <v>3398</v>
      </c>
      <c r="G1459" t="s">
        <v>3400</v>
      </c>
      <c r="H1459" t="s">
        <v>1349</v>
      </c>
      <c r="I1459">
        <v>1</v>
      </c>
      <c r="J1459">
        <v>0</v>
      </c>
      <c r="K1459">
        <v>0</v>
      </c>
      <c r="L1459">
        <v>3.4</v>
      </c>
      <c r="M1459" t="s">
        <v>193</v>
      </c>
      <c r="Q1459" t="s">
        <v>1794</v>
      </c>
      <c r="R1459" t="s">
        <v>238</v>
      </c>
      <c r="Y1459" t="s">
        <v>44</v>
      </c>
    </row>
    <row r="1460" spans="1:25" x14ac:dyDescent="0.25">
      <c r="A1460" t="s">
        <v>49</v>
      </c>
      <c r="B1460" t="s">
        <v>3672</v>
      </c>
      <c r="C1460" t="s">
        <v>67</v>
      </c>
      <c r="D1460" t="s">
        <v>3398</v>
      </c>
      <c r="E1460" t="s">
        <v>3399</v>
      </c>
      <c r="F1460" t="s">
        <v>3398</v>
      </c>
      <c r="G1460" t="s">
        <v>3400</v>
      </c>
      <c r="H1460" t="s">
        <v>1349</v>
      </c>
      <c r="I1460">
        <v>1</v>
      </c>
      <c r="J1460">
        <v>0</v>
      </c>
      <c r="K1460">
        <v>0</v>
      </c>
      <c r="L1460">
        <v>3.7</v>
      </c>
      <c r="M1460" t="s">
        <v>193</v>
      </c>
      <c r="N1460" t="s">
        <v>182</v>
      </c>
      <c r="O1460" t="s">
        <v>183</v>
      </c>
      <c r="Q1460" t="s">
        <v>37</v>
      </c>
      <c r="R1460" t="s">
        <v>38</v>
      </c>
      <c r="Y1460" t="s">
        <v>44</v>
      </c>
    </row>
    <row r="1461" spans="1:25" x14ac:dyDescent="0.25">
      <c r="A1461" t="s">
        <v>49</v>
      </c>
      <c r="B1461" t="s">
        <v>3673</v>
      </c>
      <c r="C1461" t="s">
        <v>67</v>
      </c>
      <c r="D1461" t="s">
        <v>3398</v>
      </c>
      <c r="E1461" t="s">
        <v>3406</v>
      </c>
      <c r="F1461" t="s">
        <v>3398</v>
      </c>
      <c r="G1461" t="s">
        <v>3407</v>
      </c>
      <c r="H1461" t="s">
        <v>1349</v>
      </c>
      <c r="I1461">
        <v>1</v>
      </c>
      <c r="J1461">
        <v>0</v>
      </c>
      <c r="K1461">
        <v>0</v>
      </c>
      <c r="L1461">
        <v>8.8000000000000007</v>
      </c>
      <c r="M1461" t="s">
        <v>1001</v>
      </c>
      <c r="N1461" t="s">
        <v>35</v>
      </c>
      <c r="O1461" t="s">
        <v>36</v>
      </c>
      <c r="P1461" t="s">
        <v>3674</v>
      </c>
      <c r="Q1461" t="s">
        <v>37</v>
      </c>
      <c r="R1461" t="s">
        <v>38</v>
      </c>
      <c r="S1461" t="s">
        <v>3675</v>
      </c>
      <c r="Y1461" t="s">
        <v>44</v>
      </c>
    </row>
    <row r="1462" spans="1:25" x14ac:dyDescent="0.25">
      <c r="A1462" t="s">
        <v>49</v>
      </c>
      <c r="B1462" t="s">
        <v>3676</v>
      </c>
      <c r="C1462" t="s">
        <v>67</v>
      </c>
      <c r="D1462" t="s">
        <v>3398</v>
      </c>
      <c r="E1462" t="s">
        <v>3399</v>
      </c>
      <c r="F1462" t="s">
        <v>3398</v>
      </c>
      <c r="G1462" t="s">
        <v>3400</v>
      </c>
      <c r="H1462" t="s">
        <v>1349</v>
      </c>
      <c r="I1462">
        <v>1</v>
      </c>
      <c r="J1462">
        <v>0</v>
      </c>
      <c r="K1462">
        <v>0</v>
      </c>
      <c r="L1462">
        <v>7.2</v>
      </c>
      <c r="M1462" t="s">
        <v>193</v>
      </c>
      <c r="N1462" t="s">
        <v>182</v>
      </c>
      <c r="O1462" t="s">
        <v>183</v>
      </c>
      <c r="Q1462" t="s">
        <v>37</v>
      </c>
      <c r="R1462" t="s">
        <v>38</v>
      </c>
      <c r="Y1462" t="s">
        <v>44</v>
      </c>
    </row>
    <row r="1463" spans="1:25" x14ac:dyDescent="0.25">
      <c r="A1463" t="s">
        <v>49</v>
      </c>
      <c r="B1463" t="s">
        <v>3677</v>
      </c>
      <c r="C1463" t="s">
        <v>67</v>
      </c>
      <c r="D1463" t="s">
        <v>3398</v>
      </c>
      <c r="E1463" t="s">
        <v>3406</v>
      </c>
      <c r="F1463" t="s">
        <v>3398</v>
      </c>
      <c r="G1463" t="s">
        <v>3407</v>
      </c>
      <c r="H1463" t="s">
        <v>1349</v>
      </c>
      <c r="I1463">
        <v>1</v>
      </c>
      <c r="J1463">
        <v>0</v>
      </c>
      <c r="K1463">
        <v>0</v>
      </c>
      <c r="L1463">
        <v>9.1999999999999993</v>
      </c>
      <c r="M1463" t="s">
        <v>1573</v>
      </c>
      <c r="P1463">
        <v>10400</v>
      </c>
      <c r="Q1463" t="s">
        <v>1417</v>
      </c>
      <c r="R1463" t="s">
        <v>238</v>
      </c>
      <c r="Y1463" t="s">
        <v>44</v>
      </c>
    </row>
    <row r="1464" spans="1:25" x14ac:dyDescent="0.25">
      <c r="A1464" t="s">
        <v>49</v>
      </c>
      <c r="B1464" t="s">
        <v>3677</v>
      </c>
      <c r="C1464" t="s">
        <v>67</v>
      </c>
      <c r="D1464" t="s">
        <v>3398</v>
      </c>
      <c r="E1464" t="s">
        <v>3399</v>
      </c>
      <c r="F1464" t="s">
        <v>3398</v>
      </c>
      <c r="G1464" t="s">
        <v>3400</v>
      </c>
      <c r="H1464" t="s">
        <v>1349</v>
      </c>
      <c r="I1464">
        <v>1</v>
      </c>
      <c r="J1464">
        <v>0</v>
      </c>
      <c r="K1464">
        <v>0</v>
      </c>
      <c r="L1464">
        <v>2.7</v>
      </c>
      <c r="M1464" t="s">
        <v>1573</v>
      </c>
      <c r="P1464">
        <v>10400</v>
      </c>
      <c r="Q1464" t="s">
        <v>1417</v>
      </c>
      <c r="R1464" t="s">
        <v>238</v>
      </c>
      <c r="Y1464" t="s">
        <v>44</v>
      </c>
    </row>
    <row r="1465" spans="1:25" x14ac:dyDescent="0.25">
      <c r="A1465" t="s">
        <v>49</v>
      </c>
      <c r="B1465" t="s">
        <v>3678</v>
      </c>
      <c r="C1465" t="s">
        <v>67</v>
      </c>
      <c r="D1465" t="s">
        <v>3398</v>
      </c>
      <c r="E1465" t="s">
        <v>3399</v>
      </c>
      <c r="F1465" t="s">
        <v>3398</v>
      </c>
      <c r="G1465" t="s">
        <v>3400</v>
      </c>
      <c r="H1465" t="s">
        <v>1349</v>
      </c>
      <c r="I1465">
        <v>1</v>
      </c>
      <c r="J1465">
        <v>0</v>
      </c>
      <c r="K1465">
        <v>0</v>
      </c>
      <c r="L1465">
        <v>11.2</v>
      </c>
      <c r="M1465" t="s">
        <v>1290</v>
      </c>
      <c r="O1465" t="s">
        <v>3679</v>
      </c>
      <c r="P1465">
        <v>84604</v>
      </c>
      <c r="Q1465" t="s">
        <v>37</v>
      </c>
      <c r="R1465" t="s">
        <v>38</v>
      </c>
      <c r="S1465" t="s">
        <v>3680</v>
      </c>
      <c r="T1465" t="s">
        <v>3681</v>
      </c>
      <c r="Y1465" t="s">
        <v>44</v>
      </c>
    </row>
    <row r="1466" spans="1:25" x14ac:dyDescent="0.25">
      <c r="A1466" t="s">
        <v>49</v>
      </c>
      <c r="B1466" t="s">
        <v>3682</v>
      </c>
      <c r="C1466" t="s">
        <v>67</v>
      </c>
      <c r="D1466" t="s">
        <v>3398</v>
      </c>
      <c r="E1466" t="s">
        <v>3399</v>
      </c>
      <c r="F1466" t="s">
        <v>3398</v>
      </c>
      <c r="G1466" t="s">
        <v>3400</v>
      </c>
      <c r="H1466" t="s">
        <v>1349</v>
      </c>
      <c r="I1466">
        <v>1</v>
      </c>
      <c r="J1466">
        <v>0</v>
      </c>
      <c r="K1466">
        <v>0</v>
      </c>
      <c r="L1466">
        <v>7.7</v>
      </c>
      <c r="M1466" t="s">
        <v>221</v>
      </c>
      <c r="N1466" t="s">
        <v>123</v>
      </c>
      <c r="O1466" t="s">
        <v>124</v>
      </c>
      <c r="P1466" t="s">
        <v>3683</v>
      </c>
      <c r="Q1466" t="s">
        <v>37</v>
      </c>
      <c r="R1466" t="s">
        <v>38</v>
      </c>
      <c r="V1466" t="s">
        <v>3684</v>
      </c>
      <c r="Y1466" t="s">
        <v>44</v>
      </c>
    </row>
    <row r="1467" spans="1:25" x14ac:dyDescent="0.25">
      <c r="A1467" t="s">
        <v>26</v>
      </c>
      <c r="B1467" t="s">
        <v>3685</v>
      </c>
      <c r="C1467" t="s">
        <v>67</v>
      </c>
      <c r="D1467" t="s">
        <v>3398</v>
      </c>
      <c r="E1467" t="s">
        <v>3399</v>
      </c>
      <c r="F1467" t="s">
        <v>3398</v>
      </c>
      <c r="G1467" t="s">
        <v>3400</v>
      </c>
      <c r="H1467" t="s">
        <v>1349</v>
      </c>
      <c r="I1467">
        <v>1</v>
      </c>
      <c r="J1467">
        <v>0</v>
      </c>
      <c r="K1467">
        <v>0</v>
      </c>
      <c r="L1467">
        <v>5.3</v>
      </c>
      <c r="M1467" t="s">
        <v>3686</v>
      </c>
      <c r="P1467" t="s">
        <v>3687</v>
      </c>
      <c r="Q1467" t="s">
        <v>3688</v>
      </c>
      <c r="R1467" t="s">
        <v>238</v>
      </c>
      <c r="S1467">
        <v>-3509</v>
      </c>
      <c r="V1467" t="s">
        <v>3689</v>
      </c>
      <c r="W1467">
        <v>1969</v>
      </c>
      <c r="X1467" t="s">
        <v>2565</v>
      </c>
      <c r="Y1467" t="s">
        <v>44</v>
      </c>
    </row>
    <row r="1468" spans="1:25" x14ac:dyDescent="0.25">
      <c r="A1468" t="s">
        <v>49</v>
      </c>
      <c r="B1468" t="s">
        <v>3690</v>
      </c>
      <c r="C1468" t="s">
        <v>67</v>
      </c>
      <c r="D1468" t="s">
        <v>3398</v>
      </c>
      <c r="E1468" t="s">
        <v>3399</v>
      </c>
      <c r="F1468" t="s">
        <v>3398</v>
      </c>
      <c r="G1468" t="s">
        <v>3400</v>
      </c>
      <c r="H1468" t="s">
        <v>1349</v>
      </c>
      <c r="I1468">
        <v>1</v>
      </c>
      <c r="J1468">
        <v>0</v>
      </c>
      <c r="K1468">
        <v>0</v>
      </c>
      <c r="L1468">
        <v>6.3</v>
      </c>
      <c r="M1468" t="s">
        <v>3691</v>
      </c>
      <c r="N1468" t="s">
        <v>135</v>
      </c>
      <c r="O1468" t="s">
        <v>136</v>
      </c>
      <c r="P1468" t="s">
        <v>3692</v>
      </c>
      <c r="Q1468" t="s">
        <v>37</v>
      </c>
      <c r="R1468" t="s">
        <v>38</v>
      </c>
      <c r="S1468" t="s">
        <v>3693</v>
      </c>
      <c r="T1468" t="s">
        <v>3694</v>
      </c>
      <c r="V1468" t="s">
        <v>3695</v>
      </c>
      <c r="Y1468" t="s">
        <v>44</v>
      </c>
    </row>
    <row r="1469" spans="1:25" x14ac:dyDescent="0.25">
      <c r="A1469" t="s">
        <v>49</v>
      </c>
      <c r="B1469" t="s">
        <v>3696</v>
      </c>
      <c r="C1469" t="s">
        <v>67</v>
      </c>
      <c r="D1469" t="s">
        <v>3398</v>
      </c>
      <c r="E1469" t="s">
        <v>3399</v>
      </c>
      <c r="F1469" t="s">
        <v>3398</v>
      </c>
      <c r="G1469" t="s">
        <v>3400</v>
      </c>
      <c r="H1469" t="s">
        <v>1349</v>
      </c>
      <c r="I1469">
        <v>1</v>
      </c>
      <c r="J1469">
        <v>0</v>
      </c>
      <c r="K1469">
        <v>0</v>
      </c>
      <c r="L1469">
        <v>3.5</v>
      </c>
      <c r="M1469" t="s">
        <v>193</v>
      </c>
      <c r="Q1469" t="s">
        <v>816</v>
      </c>
      <c r="R1469" t="s">
        <v>238</v>
      </c>
      <c r="Y1469" t="s">
        <v>44</v>
      </c>
    </row>
    <row r="1470" spans="1:25" x14ac:dyDescent="0.25">
      <c r="A1470" t="s">
        <v>49</v>
      </c>
      <c r="B1470" t="s">
        <v>3697</v>
      </c>
      <c r="C1470" t="s">
        <v>67</v>
      </c>
      <c r="D1470" t="s">
        <v>3398</v>
      </c>
      <c r="E1470" t="s">
        <v>3399</v>
      </c>
      <c r="F1470" t="s">
        <v>3398</v>
      </c>
      <c r="G1470" t="s">
        <v>3400</v>
      </c>
      <c r="H1470" t="s">
        <v>1349</v>
      </c>
      <c r="I1470">
        <v>1</v>
      </c>
      <c r="J1470">
        <v>0</v>
      </c>
      <c r="K1470">
        <v>0</v>
      </c>
      <c r="L1470">
        <v>5.2</v>
      </c>
      <c r="M1470" t="s">
        <v>3686</v>
      </c>
      <c r="P1470" t="s">
        <v>3698</v>
      </c>
      <c r="Q1470" t="s">
        <v>3688</v>
      </c>
      <c r="R1470" t="s">
        <v>238</v>
      </c>
      <c r="Y1470" t="s">
        <v>44</v>
      </c>
    </row>
    <row r="1471" spans="1:25" x14ac:dyDescent="0.25">
      <c r="A1471" t="s">
        <v>49</v>
      </c>
      <c r="B1471" t="s">
        <v>3699</v>
      </c>
      <c r="C1471" t="s">
        <v>67</v>
      </c>
      <c r="D1471" t="s">
        <v>3398</v>
      </c>
      <c r="E1471" t="s">
        <v>3399</v>
      </c>
      <c r="F1471" t="s">
        <v>3398</v>
      </c>
      <c r="G1471" t="s">
        <v>3400</v>
      </c>
      <c r="H1471" t="s">
        <v>1349</v>
      </c>
      <c r="I1471">
        <v>1</v>
      </c>
      <c r="J1471">
        <v>0</v>
      </c>
      <c r="K1471">
        <v>0</v>
      </c>
      <c r="L1471">
        <v>2.8</v>
      </c>
      <c r="M1471" t="s">
        <v>2500</v>
      </c>
      <c r="N1471" t="s">
        <v>197</v>
      </c>
      <c r="O1471" t="s">
        <v>198</v>
      </c>
      <c r="P1471">
        <v>12550</v>
      </c>
      <c r="Q1471" t="s">
        <v>37</v>
      </c>
      <c r="R1471" t="s">
        <v>38</v>
      </c>
      <c r="Y1471" t="s">
        <v>44</v>
      </c>
    </row>
    <row r="1472" spans="1:25" x14ac:dyDescent="0.25">
      <c r="A1472" t="s">
        <v>49</v>
      </c>
      <c r="B1472" t="s">
        <v>3699</v>
      </c>
      <c r="C1472" t="s">
        <v>67</v>
      </c>
      <c r="D1472" t="s">
        <v>3398</v>
      </c>
      <c r="E1472" t="s">
        <v>3406</v>
      </c>
      <c r="F1472" t="s">
        <v>3398</v>
      </c>
      <c r="G1472" t="s">
        <v>3407</v>
      </c>
      <c r="H1472" t="s">
        <v>1349</v>
      </c>
      <c r="I1472">
        <v>1</v>
      </c>
      <c r="J1472">
        <v>0</v>
      </c>
      <c r="K1472">
        <v>0</v>
      </c>
      <c r="L1472">
        <v>5.9</v>
      </c>
      <c r="M1472" t="s">
        <v>2500</v>
      </c>
      <c r="N1472" t="s">
        <v>197</v>
      </c>
      <c r="O1472" t="s">
        <v>198</v>
      </c>
      <c r="P1472">
        <v>12550</v>
      </c>
      <c r="Q1472" t="s">
        <v>37</v>
      </c>
      <c r="R1472" t="s">
        <v>38</v>
      </c>
      <c r="Y1472" t="s">
        <v>44</v>
      </c>
    </row>
    <row r="1473" spans="1:25" x14ac:dyDescent="0.25">
      <c r="A1473" t="s">
        <v>49</v>
      </c>
      <c r="B1473" t="s">
        <v>3700</v>
      </c>
      <c r="C1473" t="s">
        <v>67</v>
      </c>
      <c r="D1473" t="s">
        <v>3398</v>
      </c>
      <c r="E1473" t="s">
        <v>3399</v>
      </c>
      <c r="F1473" t="s">
        <v>3398</v>
      </c>
      <c r="G1473" t="s">
        <v>3400</v>
      </c>
      <c r="H1473" t="s">
        <v>1349</v>
      </c>
      <c r="I1473">
        <v>1</v>
      </c>
      <c r="J1473">
        <v>0</v>
      </c>
      <c r="K1473">
        <v>0</v>
      </c>
      <c r="L1473">
        <v>3.2</v>
      </c>
      <c r="M1473" t="s">
        <v>450</v>
      </c>
      <c r="Q1473" t="s">
        <v>451</v>
      </c>
      <c r="R1473" t="s">
        <v>383</v>
      </c>
      <c r="Y1473" t="s">
        <v>44</v>
      </c>
    </row>
    <row r="1474" spans="1:25" x14ac:dyDescent="0.25">
      <c r="A1474" t="s">
        <v>49</v>
      </c>
      <c r="B1474" t="s">
        <v>3701</v>
      </c>
      <c r="C1474" t="s">
        <v>67</v>
      </c>
      <c r="D1474" t="s">
        <v>3398</v>
      </c>
      <c r="E1474" t="s">
        <v>3399</v>
      </c>
      <c r="F1474" t="s">
        <v>3398</v>
      </c>
      <c r="G1474" t="s">
        <v>3400</v>
      </c>
      <c r="H1474" t="s">
        <v>1349</v>
      </c>
      <c r="I1474">
        <v>1</v>
      </c>
      <c r="J1474">
        <v>0</v>
      </c>
      <c r="K1474">
        <v>0</v>
      </c>
      <c r="L1474">
        <v>5.3</v>
      </c>
      <c r="M1474" t="s">
        <v>193</v>
      </c>
      <c r="Q1474" t="s">
        <v>1884</v>
      </c>
      <c r="R1474" t="s">
        <v>238</v>
      </c>
      <c r="Y1474" t="s">
        <v>44</v>
      </c>
    </row>
    <row r="1475" spans="1:25" x14ac:dyDescent="0.25">
      <c r="A1475" t="s">
        <v>49</v>
      </c>
      <c r="B1475" t="s">
        <v>2143</v>
      </c>
      <c r="C1475" t="s">
        <v>67</v>
      </c>
      <c r="D1475" t="s">
        <v>3398</v>
      </c>
      <c r="E1475" t="s">
        <v>3399</v>
      </c>
      <c r="F1475" t="s">
        <v>3398</v>
      </c>
      <c r="G1475" t="s">
        <v>3400</v>
      </c>
      <c r="H1475" t="s">
        <v>1349</v>
      </c>
      <c r="I1475">
        <v>1</v>
      </c>
      <c r="J1475">
        <v>0</v>
      </c>
      <c r="K1475">
        <v>0</v>
      </c>
      <c r="L1475">
        <v>5.9</v>
      </c>
      <c r="M1475" t="s">
        <v>1708</v>
      </c>
      <c r="N1475" t="s">
        <v>135</v>
      </c>
      <c r="O1475" t="s">
        <v>136</v>
      </c>
      <c r="P1475" t="s">
        <v>2144</v>
      </c>
      <c r="Q1475" t="s">
        <v>37</v>
      </c>
      <c r="R1475" t="s">
        <v>38</v>
      </c>
      <c r="S1475" t="s">
        <v>2145</v>
      </c>
      <c r="T1475" t="s">
        <v>2146</v>
      </c>
      <c r="V1475" t="s">
        <v>2147</v>
      </c>
      <c r="Y1475" t="s">
        <v>44</v>
      </c>
    </row>
    <row r="1476" spans="1:25" x14ac:dyDescent="0.25">
      <c r="A1476" t="s">
        <v>49</v>
      </c>
      <c r="B1476" t="s">
        <v>3702</v>
      </c>
      <c r="C1476" t="s">
        <v>67</v>
      </c>
      <c r="D1476" t="s">
        <v>3398</v>
      </c>
      <c r="E1476" t="s">
        <v>3406</v>
      </c>
      <c r="F1476" t="s">
        <v>3398</v>
      </c>
      <c r="G1476" t="s">
        <v>3407</v>
      </c>
      <c r="H1476" t="s">
        <v>1349</v>
      </c>
      <c r="I1476">
        <v>1</v>
      </c>
      <c r="J1476">
        <v>0</v>
      </c>
      <c r="K1476">
        <v>0</v>
      </c>
      <c r="L1476">
        <v>5.7</v>
      </c>
      <c r="M1476" t="s">
        <v>197</v>
      </c>
      <c r="N1476" t="s">
        <v>197</v>
      </c>
      <c r="O1476" t="s">
        <v>198</v>
      </c>
      <c r="P1476">
        <v>10022</v>
      </c>
      <c r="Q1476" t="s">
        <v>37</v>
      </c>
      <c r="R1476" t="s">
        <v>38</v>
      </c>
      <c r="Y1476" t="s">
        <v>44</v>
      </c>
    </row>
    <row r="1477" spans="1:25" x14ac:dyDescent="0.25">
      <c r="A1477" t="s">
        <v>49</v>
      </c>
      <c r="B1477" t="s">
        <v>2941</v>
      </c>
      <c r="C1477" t="s">
        <v>67</v>
      </c>
      <c r="D1477" t="s">
        <v>3398</v>
      </c>
      <c r="E1477" t="s">
        <v>3399</v>
      </c>
      <c r="F1477" t="s">
        <v>3398</v>
      </c>
      <c r="G1477" t="s">
        <v>3400</v>
      </c>
      <c r="H1477" t="s">
        <v>1349</v>
      </c>
      <c r="I1477">
        <v>1</v>
      </c>
      <c r="J1477">
        <v>0</v>
      </c>
      <c r="K1477">
        <v>0</v>
      </c>
      <c r="L1477">
        <v>4.7</v>
      </c>
      <c r="M1477" t="s">
        <v>2942</v>
      </c>
      <c r="N1477" t="s">
        <v>405</v>
      </c>
      <c r="O1477" t="s">
        <v>406</v>
      </c>
      <c r="P1477" t="s">
        <v>2943</v>
      </c>
      <c r="Q1477" t="s">
        <v>37</v>
      </c>
      <c r="R1477" t="s">
        <v>38</v>
      </c>
      <c r="S1477" t="s">
        <v>2944</v>
      </c>
      <c r="V1477" t="s">
        <v>2945</v>
      </c>
      <c r="Y1477" t="s">
        <v>44</v>
      </c>
    </row>
    <row r="1478" spans="1:25" x14ac:dyDescent="0.25">
      <c r="A1478" t="s">
        <v>49</v>
      </c>
      <c r="B1478" t="s">
        <v>3703</v>
      </c>
      <c r="C1478" t="s">
        <v>67</v>
      </c>
      <c r="D1478" t="s">
        <v>3398</v>
      </c>
      <c r="E1478" t="s">
        <v>3399</v>
      </c>
      <c r="F1478" t="s">
        <v>3398</v>
      </c>
      <c r="G1478" t="s">
        <v>3400</v>
      </c>
      <c r="H1478" t="s">
        <v>1349</v>
      </c>
      <c r="I1478">
        <v>1</v>
      </c>
      <c r="J1478">
        <v>0</v>
      </c>
      <c r="K1478">
        <v>0</v>
      </c>
      <c r="L1478">
        <v>6.2</v>
      </c>
      <c r="M1478" t="s">
        <v>2230</v>
      </c>
      <c r="Q1478" t="s">
        <v>1884</v>
      </c>
      <c r="R1478" t="s">
        <v>238</v>
      </c>
      <c r="Y1478" t="s">
        <v>44</v>
      </c>
    </row>
    <row r="1479" spans="1:25" x14ac:dyDescent="0.25">
      <c r="A1479" t="s">
        <v>49</v>
      </c>
      <c r="B1479" t="s">
        <v>2946</v>
      </c>
      <c r="C1479" t="s">
        <v>67</v>
      </c>
      <c r="D1479" t="s">
        <v>3398</v>
      </c>
      <c r="E1479" t="s">
        <v>3399</v>
      </c>
      <c r="F1479" t="s">
        <v>3398</v>
      </c>
      <c r="G1479" t="s">
        <v>3400</v>
      </c>
      <c r="H1479" t="s">
        <v>1349</v>
      </c>
      <c r="I1479">
        <v>1</v>
      </c>
      <c r="J1479">
        <v>0</v>
      </c>
      <c r="K1479">
        <v>0</v>
      </c>
      <c r="L1479">
        <v>5.4</v>
      </c>
      <c r="M1479" t="s">
        <v>2947</v>
      </c>
      <c r="P1479">
        <v>2011</v>
      </c>
      <c r="Q1479" t="s">
        <v>861</v>
      </c>
      <c r="R1479" t="s">
        <v>238</v>
      </c>
      <c r="S1479" t="s">
        <v>2948</v>
      </c>
      <c r="Y1479" t="s">
        <v>44</v>
      </c>
    </row>
    <row r="1480" spans="1:25" x14ac:dyDescent="0.25">
      <c r="A1480" t="s">
        <v>49</v>
      </c>
      <c r="B1480" t="s">
        <v>3704</v>
      </c>
      <c r="C1480" t="s">
        <v>67</v>
      </c>
      <c r="D1480" t="s">
        <v>3398</v>
      </c>
      <c r="E1480" t="s">
        <v>3406</v>
      </c>
      <c r="F1480" t="s">
        <v>3398</v>
      </c>
      <c r="G1480" t="s">
        <v>3407</v>
      </c>
      <c r="H1480" t="s">
        <v>1349</v>
      </c>
      <c r="I1480">
        <v>1</v>
      </c>
      <c r="J1480">
        <v>0</v>
      </c>
      <c r="K1480">
        <v>0</v>
      </c>
      <c r="L1480">
        <v>8.6999999999999993</v>
      </c>
      <c r="M1480" t="s">
        <v>450</v>
      </c>
      <c r="Q1480" t="s">
        <v>451</v>
      </c>
      <c r="R1480" t="s">
        <v>383</v>
      </c>
      <c r="Y1480" t="s">
        <v>44</v>
      </c>
    </row>
    <row r="1481" spans="1:25" x14ac:dyDescent="0.25">
      <c r="A1481" t="s">
        <v>26</v>
      </c>
      <c r="B1481" t="s">
        <v>2168</v>
      </c>
      <c r="C1481" t="s">
        <v>67</v>
      </c>
      <c r="D1481" t="s">
        <v>3398</v>
      </c>
      <c r="E1481" t="s">
        <v>3406</v>
      </c>
      <c r="F1481" t="s">
        <v>3398</v>
      </c>
      <c r="G1481" t="s">
        <v>3407</v>
      </c>
      <c r="H1481" t="s">
        <v>1349</v>
      </c>
      <c r="I1481">
        <v>1</v>
      </c>
      <c r="J1481">
        <v>0</v>
      </c>
      <c r="K1481">
        <v>0</v>
      </c>
      <c r="L1481">
        <v>3.4</v>
      </c>
      <c r="M1481" t="s">
        <v>1506</v>
      </c>
      <c r="P1481">
        <v>2320</v>
      </c>
      <c r="Q1481" t="s">
        <v>1508</v>
      </c>
      <c r="R1481" t="s">
        <v>358</v>
      </c>
      <c r="S1481">
        <v>-3364</v>
      </c>
      <c r="T1481">
        <v>-3864</v>
      </c>
      <c r="U1481" t="s">
        <v>2169</v>
      </c>
      <c r="V1481" t="s">
        <v>2170</v>
      </c>
      <c r="X1481" t="s">
        <v>443</v>
      </c>
      <c r="Y1481" t="s">
        <v>44</v>
      </c>
    </row>
    <row r="1482" spans="1:25" x14ac:dyDescent="0.25">
      <c r="A1482" t="s">
        <v>49</v>
      </c>
      <c r="B1482" t="s">
        <v>3705</v>
      </c>
      <c r="C1482" t="s">
        <v>67</v>
      </c>
      <c r="D1482" t="s">
        <v>3398</v>
      </c>
      <c r="E1482" t="s">
        <v>3406</v>
      </c>
      <c r="F1482" t="s">
        <v>3398</v>
      </c>
      <c r="G1482" t="s">
        <v>3407</v>
      </c>
      <c r="H1482" t="s">
        <v>1349</v>
      </c>
      <c r="I1482">
        <v>1</v>
      </c>
      <c r="J1482">
        <v>0</v>
      </c>
      <c r="K1482">
        <v>0</v>
      </c>
      <c r="L1482">
        <v>7.8</v>
      </c>
      <c r="M1482" t="s">
        <v>264</v>
      </c>
      <c r="N1482" t="s">
        <v>123</v>
      </c>
      <c r="O1482" t="s">
        <v>124</v>
      </c>
      <c r="P1482" t="s">
        <v>3706</v>
      </c>
      <c r="Q1482" t="s">
        <v>37</v>
      </c>
      <c r="R1482" t="s">
        <v>38</v>
      </c>
      <c r="S1482" t="s">
        <v>3707</v>
      </c>
      <c r="Y1482" t="s">
        <v>44</v>
      </c>
    </row>
    <row r="1483" spans="1:25" x14ac:dyDescent="0.25">
      <c r="A1483" t="s">
        <v>49</v>
      </c>
      <c r="B1483" t="s">
        <v>3708</v>
      </c>
      <c r="C1483" t="s">
        <v>67</v>
      </c>
      <c r="D1483" t="s">
        <v>3398</v>
      </c>
      <c r="E1483" t="s">
        <v>3399</v>
      </c>
      <c r="F1483" t="s">
        <v>3398</v>
      </c>
      <c r="G1483" t="s">
        <v>3400</v>
      </c>
      <c r="H1483" t="s">
        <v>1349</v>
      </c>
      <c r="I1483">
        <v>1</v>
      </c>
      <c r="J1483">
        <v>0</v>
      </c>
      <c r="K1483">
        <v>0</v>
      </c>
      <c r="L1483">
        <v>8.5</v>
      </c>
      <c r="M1483" t="s">
        <v>345</v>
      </c>
      <c r="O1483" t="s">
        <v>1279</v>
      </c>
      <c r="P1483" t="s">
        <v>346</v>
      </c>
      <c r="Q1483" t="s">
        <v>37</v>
      </c>
      <c r="R1483" t="s">
        <v>38</v>
      </c>
      <c r="U1483" t="s">
        <v>347</v>
      </c>
      <c r="V1483" t="s">
        <v>348</v>
      </c>
      <c r="Y1483" t="s">
        <v>44</v>
      </c>
    </row>
    <row r="1484" spans="1:25" x14ac:dyDescent="0.25">
      <c r="A1484" t="s">
        <v>49</v>
      </c>
      <c r="B1484" t="s">
        <v>3709</v>
      </c>
      <c r="C1484" t="s">
        <v>67</v>
      </c>
      <c r="D1484" t="s">
        <v>3398</v>
      </c>
      <c r="E1484" t="s">
        <v>3399</v>
      </c>
      <c r="F1484" t="s">
        <v>3398</v>
      </c>
      <c r="G1484" t="s">
        <v>3400</v>
      </c>
      <c r="H1484" t="s">
        <v>1349</v>
      </c>
      <c r="I1484">
        <v>1</v>
      </c>
      <c r="J1484">
        <v>0</v>
      </c>
      <c r="K1484">
        <v>0</v>
      </c>
      <c r="L1484">
        <v>1.5</v>
      </c>
      <c r="M1484" t="s">
        <v>345</v>
      </c>
      <c r="N1484" t="s">
        <v>251</v>
      </c>
      <c r="O1484" t="s">
        <v>252</v>
      </c>
      <c r="P1484" t="s">
        <v>346</v>
      </c>
      <c r="Q1484" t="s">
        <v>37</v>
      </c>
      <c r="R1484" t="s">
        <v>38</v>
      </c>
      <c r="U1484" t="s">
        <v>347</v>
      </c>
      <c r="V1484" t="s">
        <v>348</v>
      </c>
      <c r="Y1484" t="s">
        <v>44</v>
      </c>
    </row>
    <row r="1485" spans="1:25" x14ac:dyDescent="0.25">
      <c r="A1485" t="s">
        <v>49</v>
      </c>
      <c r="B1485" t="s">
        <v>3710</v>
      </c>
      <c r="C1485" t="s">
        <v>67</v>
      </c>
      <c r="D1485" t="s">
        <v>3398</v>
      </c>
      <c r="E1485" t="s">
        <v>3406</v>
      </c>
      <c r="F1485" t="s">
        <v>3398</v>
      </c>
      <c r="G1485" t="s">
        <v>3407</v>
      </c>
      <c r="H1485" t="s">
        <v>1349</v>
      </c>
      <c r="I1485">
        <v>1</v>
      </c>
      <c r="J1485">
        <v>0</v>
      </c>
      <c r="K1485">
        <v>0</v>
      </c>
      <c r="L1485">
        <v>7.1</v>
      </c>
      <c r="M1485" t="s">
        <v>193</v>
      </c>
      <c r="Q1485" t="s">
        <v>457</v>
      </c>
      <c r="R1485" t="s">
        <v>383</v>
      </c>
      <c r="Y1485" t="s">
        <v>44</v>
      </c>
    </row>
    <row r="1486" spans="1:25" x14ac:dyDescent="0.25">
      <c r="A1486" t="s">
        <v>49</v>
      </c>
      <c r="B1486" t="s">
        <v>3711</v>
      </c>
      <c r="C1486" t="s">
        <v>67</v>
      </c>
      <c r="D1486" t="s">
        <v>3398</v>
      </c>
      <c r="E1486" t="s">
        <v>3406</v>
      </c>
      <c r="F1486" t="s">
        <v>3398</v>
      </c>
      <c r="G1486" t="s">
        <v>3407</v>
      </c>
      <c r="H1486" t="s">
        <v>1349</v>
      </c>
      <c r="I1486">
        <v>1</v>
      </c>
      <c r="J1486">
        <v>0</v>
      </c>
      <c r="K1486">
        <v>0</v>
      </c>
      <c r="L1486">
        <v>8.6</v>
      </c>
      <c r="M1486" t="s">
        <v>197</v>
      </c>
      <c r="N1486" t="s">
        <v>197</v>
      </c>
      <c r="O1486" t="s">
        <v>198</v>
      </c>
      <c r="P1486" t="s">
        <v>3712</v>
      </c>
      <c r="Q1486" t="s">
        <v>37</v>
      </c>
      <c r="R1486" t="s">
        <v>38</v>
      </c>
      <c r="S1486" t="s">
        <v>3713</v>
      </c>
      <c r="V1486" t="s">
        <v>3714</v>
      </c>
      <c r="Y1486" t="s">
        <v>44</v>
      </c>
    </row>
    <row r="1487" spans="1:25" x14ac:dyDescent="0.25">
      <c r="A1487" t="s">
        <v>49</v>
      </c>
      <c r="B1487" t="s">
        <v>3715</v>
      </c>
      <c r="C1487" t="s">
        <v>67</v>
      </c>
      <c r="D1487" t="s">
        <v>3398</v>
      </c>
      <c r="E1487" t="s">
        <v>3399</v>
      </c>
      <c r="F1487" t="s">
        <v>3398</v>
      </c>
      <c r="G1487" t="s">
        <v>3400</v>
      </c>
      <c r="H1487" t="s">
        <v>1349</v>
      </c>
      <c r="I1487">
        <v>1</v>
      </c>
      <c r="J1487">
        <v>0</v>
      </c>
      <c r="K1487">
        <v>0</v>
      </c>
      <c r="L1487">
        <v>3.2</v>
      </c>
      <c r="M1487" t="s">
        <v>667</v>
      </c>
      <c r="N1487" t="s">
        <v>255</v>
      </c>
      <c r="O1487" t="s">
        <v>256</v>
      </c>
      <c r="P1487" t="s">
        <v>3716</v>
      </c>
      <c r="Q1487" t="s">
        <v>37</v>
      </c>
      <c r="R1487" t="s">
        <v>38</v>
      </c>
      <c r="S1487" t="s">
        <v>3717</v>
      </c>
      <c r="T1487" t="s">
        <v>3718</v>
      </c>
      <c r="V1487" t="s">
        <v>3719</v>
      </c>
      <c r="Y1487" t="s">
        <v>44</v>
      </c>
    </row>
    <row r="1488" spans="1:25" x14ac:dyDescent="0.25">
      <c r="A1488" t="s">
        <v>49</v>
      </c>
      <c r="B1488" t="s">
        <v>3720</v>
      </c>
      <c r="C1488" t="s">
        <v>67</v>
      </c>
      <c r="D1488" t="s">
        <v>3398</v>
      </c>
      <c r="E1488" t="s">
        <v>3406</v>
      </c>
      <c r="F1488" t="s">
        <v>3398</v>
      </c>
      <c r="G1488" t="s">
        <v>3407</v>
      </c>
      <c r="H1488" t="s">
        <v>1349</v>
      </c>
      <c r="I1488">
        <v>1</v>
      </c>
      <c r="J1488">
        <v>0</v>
      </c>
      <c r="K1488">
        <v>0</v>
      </c>
      <c r="L1488">
        <v>11.2</v>
      </c>
      <c r="M1488" t="s">
        <v>1296</v>
      </c>
      <c r="N1488" t="s">
        <v>80</v>
      </c>
      <c r="O1488" t="s">
        <v>413</v>
      </c>
      <c r="P1488">
        <v>98104</v>
      </c>
      <c r="Q1488" t="s">
        <v>37</v>
      </c>
      <c r="R1488" t="s">
        <v>38</v>
      </c>
      <c r="S1488" t="s">
        <v>3721</v>
      </c>
      <c r="V1488" t="s">
        <v>3722</v>
      </c>
      <c r="Y1488" t="s">
        <v>44</v>
      </c>
    </row>
    <row r="1489" spans="1:25" x14ac:dyDescent="0.25">
      <c r="A1489" t="s">
        <v>49</v>
      </c>
      <c r="B1489" t="s">
        <v>3723</v>
      </c>
      <c r="C1489" t="s">
        <v>67</v>
      </c>
      <c r="D1489" t="s">
        <v>3398</v>
      </c>
      <c r="E1489" t="s">
        <v>3399</v>
      </c>
      <c r="F1489" t="s">
        <v>3398</v>
      </c>
      <c r="G1489" t="s">
        <v>3400</v>
      </c>
      <c r="H1489" t="s">
        <v>1349</v>
      </c>
      <c r="I1489">
        <v>1</v>
      </c>
      <c r="J1489">
        <v>0</v>
      </c>
      <c r="K1489">
        <v>0</v>
      </c>
      <c r="L1489">
        <v>1.7</v>
      </c>
      <c r="M1489" t="s">
        <v>1397</v>
      </c>
      <c r="N1489" t="s">
        <v>386</v>
      </c>
      <c r="O1489" t="s">
        <v>387</v>
      </c>
      <c r="P1489" t="s">
        <v>3724</v>
      </c>
      <c r="Q1489" t="s">
        <v>37</v>
      </c>
      <c r="R1489" t="s">
        <v>38</v>
      </c>
      <c r="S1489" t="s">
        <v>3725</v>
      </c>
      <c r="V1489" t="s">
        <v>3726</v>
      </c>
      <c r="Y1489" t="s">
        <v>44</v>
      </c>
    </row>
    <row r="1490" spans="1:25" x14ac:dyDescent="0.25">
      <c r="A1490" t="s">
        <v>49</v>
      </c>
      <c r="B1490" t="s">
        <v>2981</v>
      </c>
      <c r="C1490" t="s">
        <v>67</v>
      </c>
      <c r="D1490" t="s">
        <v>3398</v>
      </c>
      <c r="E1490" t="s">
        <v>3399</v>
      </c>
      <c r="F1490" t="s">
        <v>3398</v>
      </c>
      <c r="G1490" t="s">
        <v>3400</v>
      </c>
      <c r="H1490" t="s">
        <v>1349</v>
      </c>
      <c r="I1490">
        <v>2</v>
      </c>
      <c r="J1490">
        <v>0</v>
      </c>
      <c r="K1490">
        <v>0</v>
      </c>
      <c r="L1490">
        <v>0.6</v>
      </c>
      <c r="M1490" t="s">
        <v>2982</v>
      </c>
      <c r="N1490" t="s">
        <v>756</v>
      </c>
      <c r="O1490" t="s">
        <v>757</v>
      </c>
      <c r="P1490" t="s">
        <v>2983</v>
      </c>
      <c r="Q1490" t="s">
        <v>37</v>
      </c>
      <c r="R1490" t="s">
        <v>38</v>
      </c>
      <c r="Y1490" t="s">
        <v>44</v>
      </c>
    </row>
    <row r="1491" spans="1:25" x14ac:dyDescent="0.25">
      <c r="A1491" t="s">
        <v>26</v>
      </c>
      <c r="B1491" t="s">
        <v>2984</v>
      </c>
      <c r="C1491" t="s">
        <v>67</v>
      </c>
      <c r="D1491" t="s">
        <v>3398</v>
      </c>
      <c r="E1491" t="s">
        <v>3399</v>
      </c>
      <c r="F1491" t="s">
        <v>3398</v>
      </c>
      <c r="G1491" t="s">
        <v>3400</v>
      </c>
      <c r="H1491" t="s">
        <v>1349</v>
      </c>
      <c r="I1491">
        <v>2</v>
      </c>
      <c r="J1491">
        <v>0</v>
      </c>
      <c r="K1491">
        <v>0</v>
      </c>
      <c r="L1491">
        <v>6.4</v>
      </c>
      <c r="M1491" t="s">
        <v>1884</v>
      </c>
      <c r="Q1491" t="s">
        <v>1884</v>
      </c>
      <c r="R1491" t="s">
        <v>238</v>
      </c>
      <c r="S1491" t="s">
        <v>2985</v>
      </c>
      <c r="T1491">
        <v>-2103</v>
      </c>
      <c r="U1491" t="s">
        <v>2986</v>
      </c>
      <c r="V1491" t="s">
        <v>2987</v>
      </c>
      <c r="W1491">
        <v>1995</v>
      </c>
      <c r="X1491" t="s">
        <v>1576</v>
      </c>
      <c r="Y1491" t="s">
        <v>44</v>
      </c>
    </row>
    <row r="1492" spans="1:25" x14ac:dyDescent="0.25">
      <c r="A1492" t="s">
        <v>49</v>
      </c>
      <c r="B1492" t="s">
        <v>3727</v>
      </c>
      <c r="C1492" t="s">
        <v>67</v>
      </c>
      <c r="D1492" t="s">
        <v>3398</v>
      </c>
      <c r="E1492" t="s">
        <v>3399</v>
      </c>
      <c r="F1492" t="s">
        <v>3398</v>
      </c>
      <c r="G1492" t="s">
        <v>3400</v>
      </c>
      <c r="H1492" t="s">
        <v>1349</v>
      </c>
      <c r="I1492">
        <v>1</v>
      </c>
      <c r="J1492">
        <v>0</v>
      </c>
      <c r="K1492">
        <v>0</v>
      </c>
      <c r="L1492">
        <v>5.2</v>
      </c>
      <c r="M1492" t="s">
        <v>3728</v>
      </c>
      <c r="N1492" t="s">
        <v>726</v>
      </c>
      <c r="O1492" t="s">
        <v>727</v>
      </c>
      <c r="P1492">
        <v>83716</v>
      </c>
      <c r="Q1492" t="s">
        <v>37</v>
      </c>
      <c r="R1492" t="s">
        <v>38</v>
      </c>
      <c r="S1492" t="s">
        <v>3729</v>
      </c>
      <c r="T1492" t="s">
        <v>3730</v>
      </c>
      <c r="V1492" t="s">
        <v>3731</v>
      </c>
      <c r="Y1492" t="s">
        <v>44</v>
      </c>
    </row>
    <row r="1493" spans="1:25" x14ac:dyDescent="0.25">
      <c r="A1493" t="s">
        <v>26</v>
      </c>
      <c r="B1493" t="s">
        <v>3732</v>
      </c>
      <c r="C1493" t="s">
        <v>67</v>
      </c>
      <c r="D1493" t="s">
        <v>3398</v>
      </c>
      <c r="E1493" t="s">
        <v>3406</v>
      </c>
      <c r="F1493" t="s">
        <v>3398</v>
      </c>
      <c r="G1493" t="s">
        <v>3407</v>
      </c>
      <c r="H1493" t="s">
        <v>1349</v>
      </c>
      <c r="I1493">
        <v>1</v>
      </c>
      <c r="J1493">
        <v>0</v>
      </c>
      <c r="K1493">
        <v>0</v>
      </c>
      <c r="L1493">
        <v>9.4</v>
      </c>
      <c r="M1493" t="s">
        <v>466</v>
      </c>
      <c r="N1493" t="s">
        <v>128</v>
      </c>
      <c r="O1493" t="s">
        <v>129</v>
      </c>
      <c r="P1493">
        <v>75001</v>
      </c>
      <c r="Q1493" t="s">
        <v>37</v>
      </c>
      <c r="R1493" t="s">
        <v>38</v>
      </c>
      <c r="S1493" t="s">
        <v>3733</v>
      </c>
      <c r="T1493" t="s">
        <v>3734</v>
      </c>
      <c r="U1493" t="s">
        <v>3735</v>
      </c>
      <c r="V1493" t="s">
        <v>3736</v>
      </c>
      <c r="W1493">
        <v>1984</v>
      </c>
      <c r="X1493" t="s">
        <v>922</v>
      </c>
      <c r="Y1493" t="s">
        <v>44</v>
      </c>
    </row>
    <row r="1494" spans="1:25" x14ac:dyDescent="0.25">
      <c r="A1494" t="s">
        <v>49</v>
      </c>
      <c r="B1494" t="s">
        <v>3737</v>
      </c>
      <c r="C1494" t="s">
        <v>67</v>
      </c>
      <c r="D1494" t="s">
        <v>3398</v>
      </c>
      <c r="E1494" t="s">
        <v>3406</v>
      </c>
      <c r="F1494" t="s">
        <v>3398</v>
      </c>
      <c r="G1494" t="s">
        <v>3407</v>
      </c>
      <c r="H1494" t="s">
        <v>1349</v>
      </c>
      <c r="I1494">
        <v>1</v>
      </c>
      <c r="J1494">
        <v>0</v>
      </c>
      <c r="K1494">
        <v>0</v>
      </c>
      <c r="L1494">
        <v>8.1</v>
      </c>
      <c r="M1494" t="s">
        <v>197</v>
      </c>
      <c r="N1494" t="s">
        <v>197</v>
      </c>
      <c r="O1494" t="s">
        <v>198</v>
      </c>
      <c r="P1494" t="s">
        <v>3738</v>
      </c>
      <c r="Q1494" t="s">
        <v>37</v>
      </c>
      <c r="R1494" t="s">
        <v>38</v>
      </c>
      <c r="S1494" t="s">
        <v>3739</v>
      </c>
      <c r="T1494" t="s">
        <v>3740</v>
      </c>
      <c r="Y1494" t="s">
        <v>44</v>
      </c>
    </row>
    <row r="1495" spans="1:25" x14ac:dyDescent="0.25">
      <c r="A1495" t="s">
        <v>49</v>
      </c>
      <c r="B1495" t="s">
        <v>3741</v>
      </c>
      <c r="C1495" t="s">
        <v>67</v>
      </c>
      <c r="D1495" t="s">
        <v>3398</v>
      </c>
      <c r="E1495" t="s">
        <v>3406</v>
      </c>
      <c r="F1495" t="s">
        <v>3398</v>
      </c>
      <c r="G1495" t="s">
        <v>3407</v>
      </c>
      <c r="H1495" t="s">
        <v>1349</v>
      </c>
      <c r="I1495">
        <v>1</v>
      </c>
      <c r="J1495">
        <v>0</v>
      </c>
      <c r="K1495">
        <v>0</v>
      </c>
      <c r="L1495">
        <v>3.2</v>
      </c>
      <c r="M1495" t="s">
        <v>345</v>
      </c>
      <c r="N1495" t="s">
        <v>251</v>
      </c>
      <c r="O1495" t="s">
        <v>252</v>
      </c>
      <c r="P1495" t="s">
        <v>346</v>
      </c>
      <c r="Q1495" t="s">
        <v>37</v>
      </c>
      <c r="R1495" t="s">
        <v>38</v>
      </c>
      <c r="U1495" t="s">
        <v>347</v>
      </c>
      <c r="V1495" t="s">
        <v>348</v>
      </c>
      <c r="Y1495" t="s">
        <v>44</v>
      </c>
    </row>
    <row r="1496" spans="1:25" x14ac:dyDescent="0.25">
      <c r="A1496" t="s">
        <v>26</v>
      </c>
      <c r="B1496" t="s">
        <v>2231</v>
      </c>
      <c r="C1496" t="s">
        <v>67</v>
      </c>
      <c r="D1496" t="s">
        <v>3398</v>
      </c>
      <c r="E1496" t="s">
        <v>3399</v>
      </c>
      <c r="F1496" t="s">
        <v>3398</v>
      </c>
      <c r="G1496" t="s">
        <v>3400</v>
      </c>
      <c r="H1496" t="s">
        <v>1349</v>
      </c>
      <c r="I1496">
        <v>1</v>
      </c>
      <c r="J1496">
        <v>0</v>
      </c>
      <c r="K1496">
        <v>0</v>
      </c>
      <c r="L1496">
        <v>5.7</v>
      </c>
      <c r="M1496" t="s">
        <v>2232</v>
      </c>
      <c r="O1496" t="s">
        <v>2233</v>
      </c>
      <c r="Q1496" t="s">
        <v>1794</v>
      </c>
      <c r="R1496" t="s">
        <v>238</v>
      </c>
      <c r="S1496">
        <v>-10693</v>
      </c>
      <c r="U1496" t="s">
        <v>2234</v>
      </c>
      <c r="V1496" t="s">
        <v>2235</v>
      </c>
      <c r="X1496" t="s">
        <v>443</v>
      </c>
      <c r="Y1496" t="s">
        <v>44</v>
      </c>
    </row>
    <row r="1497" spans="1:25" x14ac:dyDescent="0.25">
      <c r="A1497" t="s">
        <v>49</v>
      </c>
      <c r="B1497" t="s">
        <v>3039</v>
      </c>
      <c r="C1497" t="s">
        <v>67</v>
      </c>
      <c r="D1497" t="s">
        <v>3398</v>
      </c>
      <c r="E1497" t="s">
        <v>3399</v>
      </c>
      <c r="F1497" t="s">
        <v>3398</v>
      </c>
      <c r="G1497" t="s">
        <v>3400</v>
      </c>
      <c r="H1497" t="s">
        <v>1349</v>
      </c>
      <c r="I1497">
        <v>3</v>
      </c>
      <c r="J1497">
        <v>0</v>
      </c>
      <c r="K1497">
        <v>0</v>
      </c>
      <c r="L1497">
        <v>4.5999999999999996</v>
      </c>
      <c r="M1497" t="s">
        <v>197</v>
      </c>
      <c r="P1497">
        <v>10036</v>
      </c>
      <c r="Q1497" t="s">
        <v>37</v>
      </c>
      <c r="R1497" t="s">
        <v>38</v>
      </c>
      <c r="Y1497" t="s">
        <v>44</v>
      </c>
    </row>
    <row r="1498" spans="1:25" x14ac:dyDescent="0.25">
      <c r="A1498" t="s">
        <v>49</v>
      </c>
      <c r="B1498" t="s">
        <v>3040</v>
      </c>
      <c r="C1498" t="s">
        <v>67</v>
      </c>
      <c r="D1498" t="s">
        <v>3398</v>
      </c>
      <c r="E1498" t="s">
        <v>3406</v>
      </c>
      <c r="F1498" t="s">
        <v>3398</v>
      </c>
      <c r="G1498" t="s">
        <v>3407</v>
      </c>
      <c r="H1498" t="s">
        <v>1349</v>
      </c>
      <c r="I1498">
        <v>2</v>
      </c>
      <c r="J1498">
        <v>0</v>
      </c>
      <c r="K1498">
        <v>0</v>
      </c>
      <c r="L1498">
        <v>8.4</v>
      </c>
      <c r="M1498" t="s">
        <v>3041</v>
      </c>
      <c r="N1498" t="s">
        <v>1682</v>
      </c>
      <c r="O1498" t="s">
        <v>1683</v>
      </c>
      <c r="P1498" t="s">
        <v>3042</v>
      </c>
      <c r="Q1498" t="s">
        <v>37</v>
      </c>
      <c r="R1498" t="s">
        <v>38</v>
      </c>
      <c r="S1498" t="s">
        <v>3043</v>
      </c>
      <c r="T1498" t="s">
        <v>3044</v>
      </c>
      <c r="V1498" t="s">
        <v>3045</v>
      </c>
      <c r="Y1498" t="s">
        <v>44</v>
      </c>
    </row>
    <row r="1499" spans="1:25" x14ac:dyDescent="0.25">
      <c r="A1499" t="s">
        <v>49</v>
      </c>
      <c r="B1499" t="s">
        <v>3040</v>
      </c>
      <c r="C1499" t="s">
        <v>67</v>
      </c>
      <c r="D1499" t="s">
        <v>3398</v>
      </c>
      <c r="E1499" t="s">
        <v>3399</v>
      </c>
      <c r="F1499" t="s">
        <v>3398</v>
      </c>
      <c r="G1499" t="s">
        <v>3400</v>
      </c>
      <c r="H1499" t="s">
        <v>1349</v>
      </c>
      <c r="I1499">
        <v>1</v>
      </c>
      <c r="J1499">
        <v>0</v>
      </c>
      <c r="K1499">
        <v>0</v>
      </c>
      <c r="L1499">
        <v>2</v>
      </c>
      <c r="M1499" t="s">
        <v>3041</v>
      </c>
      <c r="N1499" t="s">
        <v>1682</v>
      </c>
      <c r="O1499" t="s">
        <v>1683</v>
      </c>
      <c r="P1499" t="s">
        <v>3042</v>
      </c>
      <c r="Q1499" t="s">
        <v>37</v>
      </c>
      <c r="R1499" t="s">
        <v>38</v>
      </c>
      <c r="S1499" t="s">
        <v>3043</v>
      </c>
      <c r="T1499" t="s">
        <v>3044</v>
      </c>
      <c r="V1499" t="s">
        <v>3045</v>
      </c>
      <c r="Y1499" t="s">
        <v>44</v>
      </c>
    </row>
    <row r="1500" spans="1:25" x14ac:dyDescent="0.25">
      <c r="A1500" t="s">
        <v>49</v>
      </c>
      <c r="B1500" t="s">
        <v>3742</v>
      </c>
      <c r="C1500" t="s">
        <v>67</v>
      </c>
      <c r="D1500" t="s">
        <v>3398</v>
      </c>
      <c r="E1500" t="s">
        <v>3399</v>
      </c>
      <c r="F1500" t="s">
        <v>3398</v>
      </c>
      <c r="G1500" t="s">
        <v>3400</v>
      </c>
      <c r="H1500" t="s">
        <v>1349</v>
      </c>
      <c r="I1500">
        <v>1</v>
      </c>
      <c r="J1500">
        <v>0</v>
      </c>
      <c r="K1500">
        <v>0</v>
      </c>
      <c r="L1500">
        <v>4.7</v>
      </c>
      <c r="M1500" t="s">
        <v>3743</v>
      </c>
      <c r="P1500">
        <v>2900</v>
      </c>
      <c r="Q1500" t="s">
        <v>2343</v>
      </c>
      <c r="R1500" t="s">
        <v>358</v>
      </c>
      <c r="V1500" t="s">
        <v>3744</v>
      </c>
      <c r="Y1500" t="s">
        <v>44</v>
      </c>
    </row>
    <row r="1501" spans="1:25" x14ac:dyDescent="0.25">
      <c r="A1501" t="s">
        <v>49</v>
      </c>
      <c r="B1501" t="s">
        <v>3745</v>
      </c>
      <c r="C1501" t="s">
        <v>67</v>
      </c>
      <c r="D1501" t="s">
        <v>3398</v>
      </c>
      <c r="E1501" t="s">
        <v>3399</v>
      </c>
      <c r="F1501" t="s">
        <v>3398</v>
      </c>
      <c r="G1501" t="s">
        <v>3400</v>
      </c>
      <c r="H1501" t="s">
        <v>1349</v>
      </c>
      <c r="I1501">
        <v>1</v>
      </c>
      <c r="J1501">
        <v>0</v>
      </c>
      <c r="K1501">
        <v>0</v>
      </c>
      <c r="L1501">
        <v>1.9</v>
      </c>
      <c r="M1501" t="s">
        <v>3746</v>
      </c>
      <c r="Q1501" t="s">
        <v>1884</v>
      </c>
      <c r="R1501" t="s">
        <v>238</v>
      </c>
      <c r="Y1501" t="s">
        <v>44</v>
      </c>
    </row>
    <row r="1502" spans="1:25" x14ac:dyDescent="0.25">
      <c r="A1502" t="s">
        <v>49</v>
      </c>
      <c r="B1502" t="s">
        <v>3747</v>
      </c>
      <c r="C1502" t="s">
        <v>67</v>
      </c>
      <c r="D1502" t="s">
        <v>3398</v>
      </c>
      <c r="E1502" t="s">
        <v>3399</v>
      </c>
      <c r="F1502" t="s">
        <v>3398</v>
      </c>
      <c r="G1502" t="s">
        <v>3400</v>
      </c>
      <c r="H1502" t="s">
        <v>1349</v>
      </c>
      <c r="I1502">
        <v>1</v>
      </c>
      <c r="J1502">
        <v>0</v>
      </c>
      <c r="K1502">
        <v>0</v>
      </c>
      <c r="L1502">
        <v>3.7</v>
      </c>
      <c r="M1502" t="s">
        <v>193</v>
      </c>
      <c r="Q1502" t="s">
        <v>2765</v>
      </c>
      <c r="R1502" t="s">
        <v>358</v>
      </c>
      <c r="Y1502" t="s">
        <v>44</v>
      </c>
    </row>
    <row r="1503" spans="1:25" x14ac:dyDescent="0.25">
      <c r="A1503" t="s">
        <v>49</v>
      </c>
      <c r="B1503" t="s">
        <v>3748</v>
      </c>
      <c r="C1503" t="s">
        <v>67</v>
      </c>
      <c r="D1503" t="s">
        <v>3398</v>
      </c>
      <c r="E1503" t="s">
        <v>3399</v>
      </c>
      <c r="F1503" t="s">
        <v>3398</v>
      </c>
      <c r="G1503" t="s">
        <v>3400</v>
      </c>
      <c r="H1503" t="s">
        <v>1349</v>
      </c>
      <c r="I1503">
        <v>1</v>
      </c>
      <c r="J1503">
        <v>0</v>
      </c>
      <c r="K1503">
        <v>0</v>
      </c>
      <c r="L1503">
        <v>4.3</v>
      </c>
      <c r="M1503" t="s">
        <v>193</v>
      </c>
      <c r="N1503" t="s">
        <v>182</v>
      </c>
      <c r="O1503" t="s">
        <v>183</v>
      </c>
      <c r="Q1503" t="s">
        <v>37</v>
      </c>
      <c r="R1503" t="s">
        <v>38</v>
      </c>
      <c r="Y1503" t="s">
        <v>44</v>
      </c>
    </row>
    <row r="1504" spans="1:25" x14ac:dyDescent="0.25">
      <c r="A1504" t="s">
        <v>49</v>
      </c>
      <c r="B1504" t="s">
        <v>3749</v>
      </c>
      <c r="C1504" t="s">
        <v>67</v>
      </c>
      <c r="D1504" t="s">
        <v>3398</v>
      </c>
      <c r="E1504" t="s">
        <v>3406</v>
      </c>
      <c r="F1504" t="s">
        <v>3398</v>
      </c>
      <c r="G1504" t="s">
        <v>3407</v>
      </c>
      <c r="H1504" t="s">
        <v>1349</v>
      </c>
      <c r="I1504">
        <v>1</v>
      </c>
      <c r="J1504">
        <v>0</v>
      </c>
      <c r="K1504">
        <v>0</v>
      </c>
      <c r="L1504">
        <v>6.5</v>
      </c>
      <c r="M1504" t="s">
        <v>2860</v>
      </c>
      <c r="P1504" t="s">
        <v>3064</v>
      </c>
      <c r="Q1504" t="s">
        <v>1426</v>
      </c>
      <c r="R1504" t="s">
        <v>38</v>
      </c>
      <c r="Y1504" t="s">
        <v>44</v>
      </c>
    </row>
    <row r="1505" spans="1:25" x14ac:dyDescent="0.25">
      <c r="A1505" t="s">
        <v>49</v>
      </c>
      <c r="B1505" t="s">
        <v>3750</v>
      </c>
      <c r="C1505" t="s">
        <v>67</v>
      </c>
      <c r="D1505" t="s">
        <v>3398</v>
      </c>
      <c r="E1505" t="s">
        <v>3406</v>
      </c>
      <c r="F1505" t="s">
        <v>3398</v>
      </c>
      <c r="G1505" t="s">
        <v>3407</v>
      </c>
      <c r="H1505" t="s">
        <v>1349</v>
      </c>
      <c r="I1505">
        <v>1</v>
      </c>
      <c r="J1505">
        <v>0</v>
      </c>
      <c r="K1505">
        <v>0</v>
      </c>
      <c r="L1505">
        <v>3</v>
      </c>
      <c r="M1505" t="s">
        <v>2213</v>
      </c>
      <c r="N1505" t="s">
        <v>277</v>
      </c>
      <c r="O1505" t="s">
        <v>278</v>
      </c>
      <c r="P1505">
        <v>80112</v>
      </c>
      <c r="Q1505" t="s">
        <v>37</v>
      </c>
      <c r="R1505" t="s">
        <v>38</v>
      </c>
      <c r="Y1505" t="s">
        <v>44</v>
      </c>
    </row>
    <row r="1506" spans="1:25" x14ac:dyDescent="0.25">
      <c r="A1506" t="s">
        <v>49</v>
      </c>
      <c r="B1506" t="s">
        <v>3751</v>
      </c>
      <c r="C1506" t="s">
        <v>67</v>
      </c>
      <c r="D1506" t="s">
        <v>3398</v>
      </c>
      <c r="E1506" t="s">
        <v>3406</v>
      </c>
      <c r="F1506" t="s">
        <v>3398</v>
      </c>
      <c r="G1506" t="s">
        <v>3407</v>
      </c>
      <c r="H1506" t="s">
        <v>1349</v>
      </c>
      <c r="I1506">
        <v>1</v>
      </c>
      <c r="J1506">
        <v>0</v>
      </c>
      <c r="K1506">
        <v>0</v>
      </c>
      <c r="L1506">
        <v>6.9</v>
      </c>
      <c r="M1506" t="s">
        <v>2690</v>
      </c>
      <c r="N1506" t="s">
        <v>123</v>
      </c>
      <c r="O1506" t="s">
        <v>124</v>
      </c>
      <c r="P1506" t="s">
        <v>3752</v>
      </c>
      <c r="Q1506" t="s">
        <v>37</v>
      </c>
      <c r="R1506" t="s">
        <v>38</v>
      </c>
      <c r="V1506" t="s">
        <v>3753</v>
      </c>
      <c r="Y1506" t="s">
        <v>44</v>
      </c>
    </row>
    <row r="1507" spans="1:25" x14ac:dyDescent="0.25">
      <c r="A1507" t="s">
        <v>49</v>
      </c>
      <c r="B1507" t="s">
        <v>3754</v>
      </c>
      <c r="C1507" t="s">
        <v>67</v>
      </c>
      <c r="D1507" t="s">
        <v>3398</v>
      </c>
      <c r="E1507" t="s">
        <v>3399</v>
      </c>
      <c r="F1507" t="s">
        <v>3398</v>
      </c>
      <c r="G1507" t="s">
        <v>3400</v>
      </c>
      <c r="H1507" t="s">
        <v>1349</v>
      </c>
      <c r="I1507">
        <v>1</v>
      </c>
      <c r="J1507">
        <v>0</v>
      </c>
      <c r="K1507">
        <v>0</v>
      </c>
      <c r="L1507">
        <v>2.2000000000000002</v>
      </c>
      <c r="M1507" t="s">
        <v>3755</v>
      </c>
      <c r="P1507">
        <v>11221</v>
      </c>
      <c r="Q1507" t="s">
        <v>3756</v>
      </c>
      <c r="R1507" t="s">
        <v>211</v>
      </c>
      <c r="S1507" t="s">
        <v>3757</v>
      </c>
      <c r="V1507" t="s">
        <v>3758</v>
      </c>
      <c r="Y1507" t="s">
        <v>44</v>
      </c>
    </row>
    <row r="1508" spans="1:25" x14ac:dyDescent="0.25">
      <c r="A1508" t="s">
        <v>49</v>
      </c>
      <c r="B1508" t="s">
        <v>3754</v>
      </c>
      <c r="C1508" t="s">
        <v>67</v>
      </c>
      <c r="D1508" t="s">
        <v>3398</v>
      </c>
      <c r="E1508" t="s">
        <v>3406</v>
      </c>
      <c r="F1508" t="s">
        <v>3398</v>
      </c>
      <c r="G1508" t="s">
        <v>3407</v>
      </c>
      <c r="H1508" t="s">
        <v>1349</v>
      </c>
      <c r="I1508">
        <v>1</v>
      </c>
      <c r="J1508">
        <v>0</v>
      </c>
      <c r="K1508">
        <v>0</v>
      </c>
      <c r="L1508">
        <v>8.6999999999999993</v>
      </c>
      <c r="M1508" t="s">
        <v>3755</v>
      </c>
      <c r="P1508">
        <v>11221</v>
      </c>
      <c r="Q1508" t="s">
        <v>3756</v>
      </c>
      <c r="R1508" t="s">
        <v>211</v>
      </c>
      <c r="S1508" t="s">
        <v>3757</v>
      </c>
      <c r="V1508" t="s">
        <v>3758</v>
      </c>
      <c r="Y1508" t="s">
        <v>44</v>
      </c>
    </row>
    <row r="1509" spans="1:25" x14ac:dyDescent="0.25">
      <c r="A1509" t="s">
        <v>49</v>
      </c>
      <c r="B1509" t="s">
        <v>3759</v>
      </c>
      <c r="C1509" t="s">
        <v>67</v>
      </c>
      <c r="D1509" t="s">
        <v>3398</v>
      </c>
      <c r="E1509" t="s">
        <v>3399</v>
      </c>
      <c r="F1509" t="s">
        <v>3398</v>
      </c>
      <c r="G1509" t="s">
        <v>3400</v>
      </c>
      <c r="H1509" t="s">
        <v>1349</v>
      </c>
      <c r="I1509">
        <v>1</v>
      </c>
      <c r="J1509">
        <v>0</v>
      </c>
      <c r="K1509">
        <v>0</v>
      </c>
      <c r="L1509">
        <v>1.1000000000000001</v>
      </c>
      <c r="M1509" t="s">
        <v>3760</v>
      </c>
      <c r="P1509">
        <v>1006</v>
      </c>
      <c r="Q1509" t="s">
        <v>357</v>
      </c>
      <c r="R1509" t="s">
        <v>358</v>
      </c>
      <c r="Y1509" t="s">
        <v>44</v>
      </c>
    </row>
    <row r="1510" spans="1:25" x14ac:dyDescent="0.25">
      <c r="A1510" t="s">
        <v>49</v>
      </c>
      <c r="B1510" t="s">
        <v>3761</v>
      </c>
      <c r="C1510" t="s">
        <v>67</v>
      </c>
      <c r="D1510" t="s">
        <v>3398</v>
      </c>
      <c r="E1510" t="s">
        <v>3399</v>
      </c>
      <c r="F1510" t="s">
        <v>3398</v>
      </c>
      <c r="G1510" t="s">
        <v>3400</v>
      </c>
      <c r="H1510" t="s">
        <v>1349</v>
      </c>
      <c r="I1510">
        <v>1</v>
      </c>
      <c r="J1510">
        <v>0</v>
      </c>
      <c r="K1510">
        <v>0</v>
      </c>
      <c r="L1510">
        <v>3.2</v>
      </c>
      <c r="M1510" t="s">
        <v>261</v>
      </c>
      <c r="O1510" t="s">
        <v>3762</v>
      </c>
      <c r="P1510" t="s">
        <v>262</v>
      </c>
      <c r="Q1510" t="s">
        <v>37</v>
      </c>
      <c r="R1510" t="s">
        <v>38</v>
      </c>
      <c r="Y1510" t="s">
        <v>44</v>
      </c>
    </row>
    <row r="1511" spans="1:25" x14ac:dyDescent="0.25">
      <c r="A1511" t="s">
        <v>49</v>
      </c>
      <c r="B1511" t="s">
        <v>3763</v>
      </c>
      <c r="C1511" t="s">
        <v>67</v>
      </c>
      <c r="D1511" t="s">
        <v>3398</v>
      </c>
      <c r="E1511" t="s">
        <v>3399</v>
      </c>
      <c r="F1511" t="s">
        <v>3398</v>
      </c>
      <c r="G1511" t="s">
        <v>3400</v>
      </c>
      <c r="H1511" t="s">
        <v>1349</v>
      </c>
      <c r="I1511">
        <v>1</v>
      </c>
      <c r="J1511">
        <v>0</v>
      </c>
      <c r="K1511">
        <v>0</v>
      </c>
      <c r="L1511">
        <v>7.1</v>
      </c>
      <c r="M1511" t="s">
        <v>1190</v>
      </c>
      <c r="N1511" t="s">
        <v>123</v>
      </c>
      <c r="O1511" t="s">
        <v>124</v>
      </c>
      <c r="P1511" t="s">
        <v>3764</v>
      </c>
      <c r="Q1511" t="s">
        <v>37</v>
      </c>
      <c r="R1511" t="s">
        <v>38</v>
      </c>
      <c r="S1511" t="s">
        <v>3765</v>
      </c>
      <c r="V1511" t="s">
        <v>3766</v>
      </c>
      <c r="Y1511" t="s">
        <v>44</v>
      </c>
    </row>
    <row r="1512" spans="1:25" x14ac:dyDescent="0.25">
      <c r="A1512" t="s">
        <v>49</v>
      </c>
      <c r="B1512" t="s">
        <v>3767</v>
      </c>
      <c r="C1512" t="s">
        <v>67</v>
      </c>
      <c r="D1512" t="s">
        <v>3398</v>
      </c>
      <c r="E1512" t="s">
        <v>3399</v>
      </c>
      <c r="F1512" t="s">
        <v>3398</v>
      </c>
      <c r="G1512" t="s">
        <v>3400</v>
      </c>
      <c r="H1512" t="s">
        <v>1349</v>
      </c>
      <c r="I1512">
        <v>1</v>
      </c>
      <c r="J1512">
        <v>0</v>
      </c>
      <c r="K1512">
        <v>0</v>
      </c>
      <c r="L1512">
        <v>5.5</v>
      </c>
      <c r="M1512" t="s">
        <v>2873</v>
      </c>
      <c r="P1512" t="s">
        <v>3768</v>
      </c>
      <c r="Q1512" t="s">
        <v>457</v>
      </c>
      <c r="R1512" t="s">
        <v>383</v>
      </c>
      <c r="Y1512" t="s">
        <v>44</v>
      </c>
    </row>
    <row r="1513" spans="1:25" x14ac:dyDescent="0.25">
      <c r="A1513" t="s">
        <v>49</v>
      </c>
      <c r="B1513" t="s">
        <v>3769</v>
      </c>
      <c r="C1513" t="s">
        <v>67</v>
      </c>
      <c r="D1513" t="s">
        <v>3398</v>
      </c>
      <c r="E1513" t="s">
        <v>3399</v>
      </c>
      <c r="F1513" t="s">
        <v>3398</v>
      </c>
      <c r="G1513" t="s">
        <v>3400</v>
      </c>
      <c r="H1513" t="s">
        <v>1349</v>
      </c>
      <c r="I1513">
        <v>1</v>
      </c>
      <c r="J1513">
        <v>0</v>
      </c>
      <c r="K1513">
        <v>0</v>
      </c>
      <c r="L1513">
        <v>5.0999999999999996</v>
      </c>
      <c r="M1513" t="s">
        <v>3770</v>
      </c>
      <c r="N1513" t="s">
        <v>530</v>
      </c>
      <c r="O1513" t="s">
        <v>531</v>
      </c>
      <c r="P1513">
        <v>65201</v>
      </c>
      <c r="Q1513" t="s">
        <v>37</v>
      </c>
      <c r="R1513" t="s">
        <v>38</v>
      </c>
      <c r="S1513" t="s">
        <v>3771</v>
      </c>
      <c r="V1513" t="s">
        <v>3772</v>
      </c>
      <c r="Y1513" t="s">
        <v>44</v>
      </c>
    </row>
    <row r="1514" spans="1:25" x14ac:dyDescent="0.25">
      <c r="A1514" t="s">
        <v>49</v>
      </c>
      <c r="B1514" t="s">
        <v>3773</v>
      </c>
      <c r="C1514" t="s">
        <v>67</v>
      </c>
      <c r="D1514" t="s">
        <v>3398</v>
      </c>
      <c r="E1514" t="s">
        <v>3406</v>
      </c>
      <c r="F1514" t="s">
        <v>3398</v>
      </c>
      <c r="G1514" t="s">
        <v>3407</v>
      </c>
      <c r="H1514" t="s">
        <v>1349</v>
      </c>
      <c r="I1514">
        <v>1</v>
      </c>
      <c r="J1514">
        <v>0</v>
      </c>
      <c r="K1514">
        <v>0</v>
      </c>
      <c r="L1514">
        <v>6.7</v>
      </c>
      <c r="M1514" t="s">
        <v>287</v>
      </c>
      <c r="N1514" t="s">
        <v>123</v>
      </c>
      <c r="O1514" t="s">
        <v>124</v>
      </c>
      <c r="P1514" t="s">
        <v>1504</v>
      </c>
      <c r="Q1514" t="s">
        <v>37</v>
      </c>
      <c r="R1514" t="s">
        <v>38</v>
      </c>
      <c r="Y1514" t="s">
        <v>44</v>
      </c>
    </row>
    <row r="1515" spans="1:25" x14ac:dyDescent="0.25">
      <c r="A1515" t="s">
        <v>49</v>
      </c>
      <c r="B1515" t="s">
        <v>3774</v>
      </c>
      <c r="C1515" t="s">
        <v>67</v>
      </c>
      <c r="D1515" t="s">
        <v>3398</v>
      </c>
      <c r="E1515" t="s">
        <v>3406</v>
      </c>
      <c r="F1515" t="s">
        <v>3398</v>
      </c>
      <c r="G1515" t="s">
        <v>3407</v>
      </c>
      <c r="H1515" t="s">
        <v>1349</v>
      </c>
      <c r="I1515">
        <v>1</v>
      </c>
      <c r="J1515">
        <v>0</v>
      </c>
      <c r="K1515">
        <v>0</v>
      </c>
      <c r="L1515">
        <v>5.2</v>
      </c>
      <c r="M1515" t="s">
        <v>3775</v>
      </c>
      <c r="P1515">
        <v>1228</v>
      </c>
      <c r="Q1515" t="s">
        <v>357</v>
      </c>
      <c r="R1515" t="s">
        <v>358</v>
      </c>
      <c r="Y1515" t="s">
        <v>44</v>
      </c>
    </row>
    <row r="1516" spans="1:25" x14ac:dyDescent="0.25">
      <c r="A1516" t="s">
        <v>49</v>
      </c>
      <c r="B1516" t="s">
        <v>3776</v>
      </c>
      <c r="C1516" t="s">
        <v>67</v>
      </c>
      <c r="D1516" t="s">
        <v>3398</v>
      </c>
      <c r="E1516" t="s">
        <v>3399</v>
      </c>
      <c r="F1516" t="s">
        <v>3398</v>
      </c>
      <c r="G1516" t="s">
        <v>3400</v>
      </c>
      <c r="H1516" t="s">
        <v>1349</v>
      </c>
      <c r="I1516">
        <v>1</v>
      </c>
      <c r="J1516">
        <v>0</v>
      </c>
      <c r="K1516">
        <v>0</v>
      </c>
      <c r="L1516">
        <v>2.7</v>
      </c>
      <c r="M1516" t="s">
        <v>160</v>
      </c>
      <c r="N1516" t="s">
        <v>123</v>
      </c>
      <c r="O1516" t="s">
        <v>124</v>
      </c>
      <c r="P1516">
        <v>95131</v>
      </c>
      <c r="Q1516" t="s">
        <v>37</v>
      </c>
      <c r="R1516" t="s">
        <v>38</v>
      </c>
      <c r="V1516" t="s">
        <v>3777</v>
      </c>
      <c r="Y1516" t="s">
        <v>44</v>
      </c>
    </row>
    <row r="1517" spans="1:25" x14ac:dyDescent="0.25">
      <c r="A1517" t="s">
        <v>49</v>
      </c>
      <c r="B1517" t="s">
        <v>3778</v>
      </c>
      <c r="C1517" t="s">
        <v>67</v>
      </c>
      <c r="D1517" t="s">
        <v>3398</v>
      </c>
      <c r="E1517" t="s">
        <v>3406</v>
      </c>
      <c r="F1517" t="s">
        <v>3398</v>
      </c>
      <c r="G1517" t="s">
        <v>3407</v>
      </c>
      <c r="H1517" t="s">
        <v>1349</v>
      </c>
      <c r="I1517">
        <v>1</v>
      </c>
      <c r="J1517">
        <v>0</v>
      </c>
      <c r="K1517">
        <v>0</v>
      </c>
      <c r="L1517">
        <v>7.4</v>
      </c>
      <c r="M1517" t="s">
        <v>472</v>
      </c>
      <c r="P1517">
        <v>90025</v>
      </c>
      <c r="Q1517" t="s">
        <v>37</v>
      </c>
      <c r="R1517" t="s">
        <v>38</v>
      </c>
      <c r="S1517" t="s">
        <v>3779</v>
      </c>
      <c r="V1517" t="s">
        <v>3780</v>
      </c>
      <c r="Y1517" t="s">
        <v>44</v>
      </c>
    </row>
    <row r="1518" spans="1:25" x14ac:dyDescent="0.25">
      <c r="A1518" t="s">
        <v>49</v>
      </c>
      <c r="B1518" t="s">
        <v>3086</v>
      </c>
      <c r="C1518" t="s">
        <v>67</v>
      </c>
      <c r="D1518" t="s">
        <v>3398</v>
      </c>
      <c r="E1518" t="s">
        <v>3399</v>
      </c>
      <c r="F1518" t="s">
        <v>3398</v>
      </c>
      <c r="G1518" t="s">
        <v>3400</v>
      </c>
      <c r="H1518" t="s">
        <v>1349</v>
      </c>
      <c r="I1518">
        <v>1</v>
      </c>
      <c r="J1518">
        <v>0</v>
      </c>
      <c r="K1518">
        <v>0</v>
      </c>
      <c r="L1518">
        <v>3.2</v>
      </c>
      <c r="M1518" t="s">
        <v>193</v>
      </c>
      <c r="N1518" t="s">
        <v>128</v>
      </c>
      <c r="O1518" t="s">
        <v>129</v>
      </c>
      <c r="Q1518" t="s">
        <v>37</v>
      </c>
      <c r="R1518" t="s">
        <v>38</v>
      </c>
      <c r="Y1518" t="s">
        <v>44</v>
      </c>
    </row>
    <row r="1519" spans="1:25" x14ac:dyDescent="0.25">
      <c r="A1519" t="s">
        <v>49</v>
      </c>
      <c r="B1519" t="s">
        <v>3781</v>
      </c>
      <c r="C1519" t="s">
        <v>67</v>
      </c>
      <c r="D1519" t="s">
        <v>3398</v>
      </c>
      <c r="E1519" t="s">
        <v>3399</v>
      </c>
      <c r="F1519" t="s">
        <v>3398</v>
      </c>
      <c r="G1519" t="s">
        <v>3400</v>
      </c>
      <c r="H1519" t="s">
        <v>1349</v>
      </c>
      <c r="I1519">
        <v>1</v>
      </c>
      <c r="J1519">
        <v>0</v>
      </c>
      <c r="K1519">
        <v>0</v>
      </c>
      <c r="L1519">
        <v>1.2</v>
      </c>
      <c r="M1519" t="s">
        <v>3782</v>
      </c>
      <c r="P1519">
        <v>11078</v>
      </c>
      <c r="Q1519" t="s">
        <v>3617</v>
      </c>
      <c r="R1519" t="s">
        <v>383</v>
      </c>
      <c r="Y1519" t="s">
        <v>44</v>
      </c>
    </row>
    <row r="1520" spans="1:25" x14ac:dyDescent="0.25">
      <c r="A1520" t="s">
        <v>49</v>
      </c>
      <c r="B1520" t="s">
        <v>3783</v>
      </c>
      <c r="C1520" t="s">
        <v>67</v>
      </c>
      <c r="D1520" t="s">
        <v>3398</v>
      </c>
      <c r="E1520" t="s">
        <v>3399</v>
      </c>
      <c r="F1520" t="s">
        <v>3398</v>
      </c>
      <c r="G1520" t="s">
        <v>3400</v>
      </c>
      <c r="H1520" t="s">
        <v>1349</v>
      </c>
      <c r="I1520">
        <v>4</v>
      </c>
      <c r="J1520">
        <v>0</v>
      </c>
      <c r="K1520">
        <v>0</v>
      </c>
      <c r="L1520">
        <v>5.4</v>
      </c>
      <c r="M1520" t="s">
        <v>197</v>
      </c>
      <c r="N1520" t="s">
        <v>197</v>
      </c>
      <c r="O1520" t="s">
        <v>198</v>
      </c>
      <c r="P1520" t="s">
        <v>3784</v>
      </c>
      <c r="Q1520" t="s">
        <v>37</v>
      </c>
      <c r="R1520" t="s">
        <v>38</v>
      </c>
      <c r="S1520" t="s">
        <v>3785</v>
      </c>
      <c r="T1520" t="s">
        <v>3786</v>
      </c>
      <c r="V1520" t="s">
        <v>3787</v>
      </c>
      <c r="Y1520" t="s">
        <v>44</v>
      </c>
    </row>
    <row r="1521" spans="1:25" x14ac:dyDescent="0.25">
      <c r="A1521" t="s">
        <v>49</v>
      </c>
      <c r="B1521" t="s">
        <v>3788</v>
      </c>
      <c r="C1521" t="s">
        <v>67</v>
      </c>
      <c r="D1521" t="s">
        <v>3398</v>
      </c>
      <c r="E1521" t="s">
        <v>3406</v>
      </c>
      <c r="F1521" t="s">
        <v>3398</v>
      </c>
      <c r="G1521" t="s">
        <v>3407</v>
      </c>
      <c r="H1521" t="s">
        <v>1349</v>
      </c>
      <c r="I1521">
        <v>1</v>
      </c>
      <c r="J1521">
        <v>0</v>
      </c>
      <c r="K1521">
        <v>0</v>
      </c>
      <c r="L1521">
        <v>4.7</v>
      </c>
      <c r="M1521" t="s">
        <v>264</v>
      </c>
      <c r="N1521" t="s">
        <v>123</v>
      </c>
      <c r="O1521" t="s">
        <v>124</v>
      </c>
      <c r="P1521">
        <v>90210</v>
      </c>
      <c r="Q1521" t="s">
        <v>37</v>
      </c>
      <c r="R1521" t="s">
        <v>38</v>
      </c>
      <c r="S1521" t="s">
        <v>3789</v>
      </c>
      <c r="V1521" t="s">
        <v>3790</v>
      </c>
      <c r="Y1521" t="s">
        <v>44</v>
      </c>
    </row>
    <row r="1522" spans="1:25" x14ac:dyDescent="0.25">
      <c r="A1522" t="s">
        <v>49</v>
      </c>
      <c r="B1522" t="s">
        <v>3791</v>
      </c>
      <c r="C1522" t="s">
        <v>67</v>
      </c>
      <c r="D1522" t="s">
        <v>3398</v>
      </c>
      <c r="E1522" t="s">
        <v>3406</v>
      </c>
      <c r="F1522" t="s">
        <v>3398</v>
      </c>
      <c r="G1522" t="s">
        <v>3407</v>
      </c>
      <c r="H1522" t="s">
        <v>1349</v>
      </c>
      <c r="I1522">
        <v>1</v>
      </c>
      <c r="J1522">
        <v>0</v>
      </c>
      <c r="K1522">
        <v>0</v>
      </c>
      <c r="L1522">
        <v>7.7</v>
      </c>
      <c r="M1522" t="s">
        <v>197</v>
      </c>
      <c r="N1522" t="s">
        <v>197</v>
      </c>
      <c r="O1522" t="s">
        <v>198</v>
      </c>
      <c r="P1522">
        <v>10022</v>
      </c>
      <c r="Q1522" t="s">
        <v>37</v>
      </c>
      <c r="R1522" t="s">
        <v>38</v>
      </c>
      <c r="S1522" t="s">
        <v>3792</v>
      </c>
      <c r="T1522" t="s">
        <v>3793</v>
      </c>
      <c r="V1522" t="s">
        <v>3794</v>
      </c>
      <c r="Y1522" t="s">
        <v>44</v>
      </c>
    </row>
    <row r="1523" spans="1:25" x14ac:dyDescent="0.25">
      <c r="A1523" t="s">
        <v>26</v>
      </c>
      <c r="B1523" t="s">
        <v>3795</v>
      </c>
      <c r="C1523" t="s">
        <v>67</v>
      </c>
      <c r="D1523" t="s">
        <v>3398</v>
      </c>
      <c r="E1523" t="s">
        <v>3399</v>
      </c>
      <c r="F1523" t="s">
        <v>3398</v>
      </c>
      <c r="G1523" t="s">
        <v>3400</v>
      </c>
      <c r="H1523" t="s">
        <v>1349</v>
      </c>
      <c r="I1523">
        <v>2</v>
      </c>
      <c r="J1523">
        <v>0</v>
      </c>
      <c r="K1523">
        <v>0</v>
      </c>
      <c r="L1523">
        <v>2.7</v>
      </c>
      <c r="M1523" t="s">
        <v>3796</v>
      </c>
      <c r="O1523" t="s">
        <v>3797</v>
      </c>
      <c r="P1523">
        <v>411028</v>
      </c>
      <c r="Q1523" t="s">
        <v>237</v>
      </c>
      <c r="R1523" t="s">
        <v>238</v>
      </c>
      <c r="S1523" t="s">
        <v>3798</v>
      </c>
      <c r="T1523">
        <v>-6551</v>
      </c>
      <c r="U1523" t="s">
        <v>3799</v>
      </c>
      <c r="V1523" t="s">
        <v>3800</v>
      </c>
      <c r="W1523">
        <v>2005</v>
      </c>
      <c r="X1523" t="s">
        <v>443</v>
      </c>
      <c r="Y1523" t="s">
        <v>44</v>
      </c>
    </row>
    <row r="1524" spans="1:25" x14ac:dyDescent="0.25">
      <c r="A1524" t="s">
        <v>49</v>
      </c>
      <c r="B1524" t="s">
        <v>3801</v>
      </c>
      <c r="C1524" t="s">
        <v>67</v>
      </c>
      <c r="D1524" t="s">
        <v>3398</v>
      </c>
      <c r="E1524" t="s">
        <v>3399</v>
      </c>
      <c r="F1524" t="s">
        <v>3398</v>
      </c>
      <c r="G1524" t="s">
        <v>3400</v>
      </c>
      <c r="H1524" t="s">
        <v>1349</v>
      </c>
      <c r="I1524">
        <v>1</v>
      </c>
      <c r="J1524">
        <v>0</v>
      </c>
      <c r="K1524">
        <v>0</v>
      </c>
      <c r="L1524">
        <v>4.7</v>
      </c>
      <c r="M1524" t="s">
        <v>2188</v>
      </c>
      <c r="Q1524" t="s">
        <v>1884</v>
      </c>
      <c r="R1524" t="s">
        <v>238</v>
      </c>
      <c r="Y1524" t="s">
        <v>44</v>
      </c>
    </row>
    <row r="1525" spans="1:25" x14ac:dyDescent="0.25">
      <c r="A1525" t="s">
        <v>49</v>
      </c>
      <c r="B1525" t="s">
        <v>3802</v>
      </c>
      <c r="C1525" t="s">
        <v>67</v>
      </c>
      <c r="D1525" t="s">
        <v>3398</v>
      </c>
      <c r="E1525" t="s">
        <v>3399</v>
      </c>
      <c r="F1525" t="s">
        <v>3398</v>
      </c>
      <c r="G1525" t="s">
        <v>3400</v>
      </c>
      <c r="H1525" t="s">
        <v>1349</v>
      </c>
      <c r="I1525">
        <v>2</v>
      </c>
      <c r="J1525">
        <v>0</v>
      </c>
      <c r="K1525">
        <v>0</v>
      </c>
      <c r="L1525">
        <v>4.5</v>
      </c>
      <c r="M1525" t="s">
        <v>3803</v>
      </c>
      <c r="N1525" t="s">
        <v>2034</v>
      </c>
      <c r="O1525" t="s">
        <v>2035</v>
      </c>
      <c r="P1525">
        <v>45202</v>
      </c>
      <c r="Q1525" t="s">
        <v>37</v>
      </c>
      <c r="R1525" t="s">
        <v>38</v>
      </c>
      <c r="S1525" t="s">
        <v>3804</v>
      </c>
      <c r="T1525" t="s">
        <v>3805</v>
      </c>
      <c r="V1525" t="s">
        <v>3806</v>
      </c>
      <c r="Y1525" t="s">
        <v>44</v>
      </c>
    </row>
    <row r="1526" spans="1:25" x14ac:dyDescent="0.25">
      <c r="A1526" t="s">
        <v>49</v>
      </c>
      <c r="B1526" t="s">
        <v>3807</v>
      </c>
      <c r="C1526" t="s">
        <v>67</v>
      </c>
      <c r="D1526" t="s">
        <v>3398</v>
      </c>
      <c r="E1526" t="s">
        <v>3399</v>
      </c>
      <c r="F1526" t="s">
        <v>3398</v>
      </c>
      <c r="G1526" t="s">
        <v>3400</v>
      </c>
      <c r="H1526" t="s">
        <v>1349</v>
      </c>
      <c r="I1526">
        <v>2</v>
      </c>
      <c r="J1526">
        <v>0</v>
      </c>
      <c r="K1526">
        <v>0</v>
      </c>
      <c r="L1526">
        <v>5.2</v>
      </c>
      <c r="M1526" t="s">
        <v>2837</v>
      </c>
      <c r="N1526" t="s">
        <v>756</v>
      </c>
      <c r="O1526" t="s">
        <v>757</v>
      </c>
      <c r="P1526">
        <v>7960</v>
      </c>
      <c r="Q1526" t="s">
        <v>37</v>
      </c>
      <c r="R1526" t="s">
        <v>38</v>
      </c>
      <c r="V1526" t="s">
        <v>3808</v>
      </c>
      <c r="Y1526" t="s">
        <v>44</v>
      </c>
    </row>
    <row r="1527" spans="1:25" x14ac:dyDescent="0.25">
      <c r="A1527" t="s">
        <v>26</v>
      </c>
      <c r="B1527" t="s">
        <v>3809</v>
      </c>
      <c r="C1527" t="s">
        <v>67</v>
      </c>
      <c r="D1527" t="s">
        <v>3398</v>
      </c>
      <c r="E1527" t="s">
        <v>3399</v>
      </c>
      <c r="F1527" t="s">
        <v>3398</v>
      </c>
      <c r="G1527" t="s">
        <v>3400</v>
      </c>
      <c r="H1527" t="s">
        <v>1349</v>
      </c>
      <c r="I1527">
        <v>7</v>
      </c>
      <c r="J1527">
        <v>0</v>
      </c>
      <c r="K1527">
        <v>0</v>
      </c>
      <c r="L1527">
        <v>4.4000000000000004</v>
      </c>
      <c r="M1527" t="s">
        <v>3810</v>
      </c>
      <c r="Q1527" t="s">
        <v>3811</v>
      </c>
      <c r="R1527" t="s">
        <v>439</v>
      </c>
      <c r="S1527" t="s">
        <v>3812</v>
      </c>
      <c r="T1527" t="s">
        <v>3813</v>
      </c>
      <c r="U1527" t="s">
        <v>3814</v>
      </c>
      <c r="V1527" t="s">
        <v>3815</v>
      </c>
      <c r="W1527">
        <v>1993</v>
      </c>
      <c r="X1527" t="s">
        <v>2565</v>
      </c>
      <c r="Y1527" t="s">
        <v>44</v>
      </c>
    </row>
    <row r="1528" spans="1:25" x14ac:dyDescent="0.25">
      <c r="A1528" t="s">
        <v>49</v>
      </c>
      <c r="B1528" t="s">
        <v>3816</v>
      </c>
      <c r="C1528" t="s">
        <v>67</v>
      </c>
      <c r="D1528" t="s">
        <v>3398</v>
      </c>
      <c r="E1528" t="s">
        <v>3406</v>
      </c>
      <c r="F1528" t="s">
        <v>3398</v>
      </c>
      <c r="G1528" t="s">
        <v>3407</v>
      </c>
      <c r="H1528" t="s">
        <v>1349</v>
      </c>
      <c r="I1528">
        <v>1</v>
      </c>
      <c r="J1528">
        <v>0</v>
      </c>
      <c r="K1528">
        <v>0</v>
      </c>
      <c r="L1528">
        <v>5.7</v>
      </c>
      <c r="M1528" t="s">
        <v>193</v>
      </c>
      <c r="Q1528" t="s">
        <v>1884</v>
      </c>
      <c r="R1528" t="s">
        <v>238</v>
      </c>
      <c r="Y1528" t="s">
        <v>44</v>
      </c>
    </row>
    <row r="1529" spans="1:25" x14ac:dyDescent="0.25">
      <c r="A1529" t="s">
        <v>49</v>
      </c>
      <c r="B1529" t="s">
        <v>3817</v>
      </c>
      <c r="C1529" t="s">
        <v>67</v>
      </c>
      <c r="D1529" t="s">
        <v>3398</v>
      </c>
      <c r="E1529" t="s">
        <v>3399</v>
      </c>
      <c r="F1529" t="s">
        <v>3398</v>
      </c>
      <c r="G1529" t="s">
        <v>3400</v>
      </c>
      <c r="H1529" t="s">
        <v>1349</v>
      </c>
      <c r="I1529">
        <v>1</v>
      </c>
      <c r="J1529">
        <v>0</v>
      </c>
      <c r="K1529">
        <v>0</v>
      </c>
      <c r="L1529">
        <v>2.2000000000000002</v>
      </c>
      <c r="M1529" t="s">
        <v>3818</v>
      </c>
      <c r="Q1529" t="s">
        <v>1794</v>
      </c>
      <c r="R1529" t="s">
        <v>238</v>
      </c>
      <c r="Y1529" t="s">
        <v>44</v>
      </c>
    </row>
    <row r="1530" spans="1:25" x14ac:dyDescent="0.25">
      <c r="A1530" t="s">
        <v>49</v>
      </c>
      <c r="B1530" t="s">
        <v>3819</v>
      </c>
      <c r="C1530" t="s">
        <v>67</v>
      </c>
      <c r="D1530" t="s">
        <v>3398</v>
      </c>
      <c r="E1530" t="s">
        <v>3399</v>
      </c>
      <c r="F1530" t="s">
        <v>3398</v>
      </c>
      <c r="G1530" t="s">
        <v>3400</v>
      </c>
      <c r="H1530" t="s">
        <v>1349</v>
      </c>
      <c r="I1530">
        <v>2</v>
      </c>
      <c r="J1530">
        <v>0</v>
      </c>
      <c r="K1530">
        <v>0</v>
      </c>
      <c r="L1530">
        <v>8.1</v>
      </c>
      <c r="M1530" t="s">
        <v>1190</v>
      </c>
      <c r="N1530" t="s">
        <v>123</v>
      </c>
      <c r="O1530" t="s">
        <v>124</v>
      </c>
      <c r="P1530" t="s">
        <v>3820</v>
      </c>
      <c r="Q1530" t="s">
        <v>37</v>
      </c>
      <c r="R1530" t="s">
        <v>38</v>
      </c>
      <c r="S1530" t="s">
        <v>3821</v>
      </c>
      <c r="T1530" t="s">
        <v>3822</v>
      </c>
      <c r="U1530" t="s">
        <v>3823</v>
      </c>
      <c r="V1530" t="s">
        <v>3824</v>
      </c>
      <c r="Y1530" t="s">
        <v>44</v>
      </c>
    </row>
    <row r="1531" spans="1:25" x14ac:dyDescent="0.25">
      <c r="A1531" t="s">
        <v>49</v>
      </c>
      <c r="B1531" t="s">
        <v>3118</v>
      </c>
      <c r="C1531" t="s">
        <v>67</v>
      </c>
      <c r="D1531" t="s">
        <v>3398</v>
      </c>
      <c r="E1531" t="s">
        <v>3399</v>
      </c>
      <c r="F1531" t="s">
        <v>3398</v>
      </c>
      <c r="G1531" t="s">
        <v>3400</v>
      </c>
      <c r="H1531" t="s">
        <v>1349</v>
      </c>
      <c r="I1531">
        <v>1</v>
      </c>
      <c r="J1531">
        <v>0</v>
      </c>
      <c r="K1531">
        <v>0</v>
      </c>
      <c r="L1531">
        <v>5.5</v>
      </c>
      <c r="M1531" t="s">
        <v>3119</v>
      </c>
      <c r="N1531" t="s">
        <v>319</v>
      </c>
      <c r="O1531" t="s">
        <v>320</v>
      </c>
      <c r="P1531">
        <v>27703</v>
      </c>
      <c r="Q1531" t="s">
        <v>37</v>
      </c>
      <c r="R1531" t="s">
        <v>38</v>
      </c>
      <c r="S1531" t="s">
        <v>3120</v>
      </c>
      <c r="V1531" t="s">
        <v>3121</v>
      </c>
      <c r="Y1531" t="s">
        <v>44</v>
      </c>
    </row>
    <row r="1532" spans="1:25" x14ac:dyDescent="0.25">
      <c r="A1532" t="s">
        <v>49</v>
      </c>
      <c r="B1532" t="s">
        <v>3825</v>
      </c>
      <c r="C1532" t="s">
        <v>67</v>
      </c>
      <c r="D1532" t="s">
        <v>3398</v>
      </c>
      <c r="E1532" t="s">
        <v>3406</v>
      </c>
      <c r="F1532" t="s">
        <v>3398</v>
      </c>
      <c r="G1532" t="s">
        <v>3407</v>
      </c>
      <c r="H1532" t="s">
        <v>1349</v>
      </c>
      <c r="I1532">
        <v>1</v>
      </c>
      <c r="J1532">
        <v>0</v>
      </c>
      <c r="K1532">
        <v>0</v>
      </c>
      <c r="L1532">
        <v>6.1</v>
      </c>
      <c r="M1532" t="s">
        <v>2230</v>
      </c>
      <c r="Q1532" t="s">
        <v>1884</v>
      </c>
      <c r="R1532" t="s">
        <v>238</v>
      </c>
      <c r="Y1532" t="s">
        <v>44</v>
      </c>
    </row>
    <row r="1533" spans="1:25" x14ac:dyDescent="0.25">
      <c r="A1533" t="s">
        <v>49</v>
      </c>
      <c r="B1533" t="s">
        <v>3826</v>
      </c>
      <c r="C1533" t="s">
        <v>67</v>
      </c>
      <c r="D1533" t="s">
        <v>3398</v>
      </c>
      <c r="E1533" t="s">
        <v>3399</v>
      </c>
      <c r="F1533" t="s">
        <v>3398</v>
      </c>
      <c r="G1533" t="s">
        <v>3400</v>
      </c>
      <c r="H1533" t="s">
        <v>1349</v>
      </c>
      <c r="I1533">
        <v>1</v>
      </c>
      <c r="J1533">
        <v>0</v>
      </c>
      <c r="K1533">
        <v>0</v>
      </c>
      <c r="L1533">
        <v>3.7</v>
      </c>
      <c r="M1533" t="s">
        <v>3827</v>
      </c>
      <c r="P1533">
        <v>1140</v>
      </c>
      <c r="Q1533" t="s">
        <v>2545</v>
      </c>
      <c r="R1533" t="s">
        <v>238</v>
      </c>
      <c r="S1533" t="s">
        <v>3828</v>
      </c>
      <c r="V1533" t="s">
        <v>3829</v>
      </c>
      <c r="Y1533" t="s">
        <v>44</v>
      </c>
    </row>
    <row r="1534" spans="1:25" x14ac:dyDescent="0.25">
      <c r="A1534" t="s">
        <v>49</v>
      </c>
      <c r="B1534" t="s">
        <v>3830</v>
      </c>
      <c r="C1534" t="s">
        <v>67</v>
      </c>
      <c r="D1534" t="s">
        <v>3398</v>
      </c>
      <c r="E1534" t="s">
        <v>3406</v>
      </c>
      <c r="F1534" t="s">
        <v>3398</v>
      </c>
      <c r="G1534" t="s">
        <v>3407</v>
      </c>
      <c r="H1534" t="s">
        <v>1349</v>
      </c>
      <c r="I1534">
        <v>1</v>
      </c>
      <c r="J1534">
        <v>0</v>
      </c>
      <c r="K1534">
        <v>0</v>
      </c>
      <c r="L1534">
        <v>8.9</v>
      </c>
      <c r="M1534" t="s">
        <v>1343</v>
      </c>
      <c r="P1534">
        <v>11491</v>
      </c>
      <c r="Q1534" t="s">
        <v>438</v>
      </c>
      <c r="R1534" t="s">
        <v>439</v>
      </c>
      <c r="S1534" t="s">
        <v>3831</v>
      </c>
      <c r="T1534" t="s">
        <v>3832</v>
      </c>
      <c r="Y1534" t="s">
        <v>44</v>
      </c>
    </row>
    <row r="1535" spans="1:25" x14ac:dyDescent="0.25">
      <c r="A1535" t="s">
        <v>49</v>
      </c>
      <c r="B1535" t="s">
        <v>3833</v>
      </c>
      <c r="C1535" t="s">
        <v>67</v>
      </c>
      <c r="D1535" t="s">
        <v>3398</v>
      </c>
      <c r="E1535" t="s">
        <v>3399</v>
      </c>
      <c r="F1535" t="s">
        <v>3398</v>
      </c>
      <c r="G1535" t="s">
        <v>3400</v>
      </c>
      <c r="H1535" t="s">
        <v>1349</v>
      </c>
      <c r="I1535">
        <v>1</v>
      </c>
      <c r="J1535">
        <v>0</v>
      </c>
      <c r="K1535">
        <v>0</v>
      </c>
      <c r="L1535">
        <v>3.5</v>
      </c>
      <c r="M1535" t="s">
        <v>193</v>
      </c>
      <c r="Q1535" t="s">
        <v>1417</v>
      </c>
      <c r="R1535" t="s">
        <v>238</v>
      </c>
      <c r="Y1535" t="s">
        <v>44</v>
      </c>
    </row>
    <row r="1536" spans="1:25" x14ac:dyDescent="0.25">
      <c r="A1536" t="s">
        <v>49</v>
      </c>
      <c r="B1536" t="s">
        <v>3834</v>
      </c>
      <c r="C1536" t="s">
        <v>67</v>
      </c>
      <c r="D1536" t="s">
        <v>3398</v>
      </c>
      <c r="E1536" t="s">
        <v>3399</v>
      </c>
      <c r="F1536" t="s">
        <v>3398</v>
      </c>
      <c r="G1536" t="s">
        <v>3400</v>
      </c>
      <c r="H1536" t="s">
        <v>1349</v>
      </c>
      <c r="I1536">
        <v>1</v>
      </c>
      <c r="J1536">
        <v>0</v>
      </c>
      <c r="K1536">
        <v>0</v>
      </c>
      <c r="L1536">
        <v>6.7</v>
      </c>
      <c r="M1536" t="s">
        <v>2230</v>
      </c>
      <c r="Q1536" t="s">
        <v>1884</v>
      </c>
      <c r="R1536" t="s">
        <v>238</v>
      </c>
      <c r="Y1536" t="s">
        <v>44</v>
      </c>
    </row>
    <row r="1537" spans="1:25" x14ac:dyDescent="0.25">
      <c r="A1537" t="s">
        <v>49</v>
      </c>
      <c r="B1537" t="s">
        <v>3134</v>
      </c>
      <c r="C1537" t="s">
        <v>67</v>
      </c>
      <c r="D1537" t="s">
        <v>3398</v>
      </c>
      <c r="E1537" t="s">
        <v>3399</v>
      </c>
      <c r="F1537" t="s">
        <v>3398</v>
      </c>
      <c r="G1537" t="s">
        <v>3400</v>
      </c>
      <c r="H1537" t="s">
        <v>1349</v>
      </c>
      <c r="I1537">
        <v>1</v>
      </c>
      <c r="J1537">
        <v>0</v>
      </c>
      <c r="K1537">
        <v>0</v>
      </c>
      <c r="L1537">
        <v>4.2</v>
      </c>
      <c r="M1537" t="s">
        <v>197</v>
      </c>
      <c r="N1537" t="s">
        <v>197</v>
      </c>
      <c r="O1537" t="s">
        <v>198</v>
      </c>
      <c r="P1537" t="s">
        <v>3135</v>
      </c>
      <c r="Q1537" t="s">
        <v>37</v>
      </c>
      <c r="R1537" t="s">
        <v>38</v>
      </c>
      <c r="S1537" t="s">
        <v>3136</v>
      </c>
      <c r="V1537" t="s">
        <v>3137</v>
      </c>
      <c r="Y1537" t="s">
        <v>44</v>
      </c>
    </row>
    <row r="1538" spans="1:25" x14ac:dyDescent="0.25">
      <c r="A1538" t="s">
        <v>49</v>
      </c>
      <c r="B1538" t="s">
        <v>3835</v>
      </c>
      <c r="C1538" t="s">
        <v>67</v>
      </c>
      <c r="D1538" t="s">
        <v>3398</v>
      </c>
      <c r="E1538" t="s">
        <v>3406</v>
      </c>
      <c r="F1538" t="s">
        <v>3398</v>
      </c>
      <c r="G1538" t="s">
        <v>3407</v>
      </c>
      <c r="H1538" t="s">
        <v>1349</v>
      </c>
      <c r="I1538">
        <v>1</v>
      </c>
      <c r="J1538">
        <v>0</v>
      </c>
      <c r="K1538">
        <v>0</v>
      </c>
      <c r="L1538">
        <v>4.4000000000000004</v>
      </c>
      <c r="M1538" t="s">
        <v>197</v>
      </c>
      <c r="N1538" t="s">
        <v>197</v>
      </c>
      <c r="O1538" t="s">
        <v>198</v>
      </c>
      <c r="P1538" t="s">
        <v>3836</v>
      </c>
      <c r="Q1538" t="s">
        <v>37</v>
      </c>
      <c r="R1538" t="s">
        <v>38</v>
      </c>
      <c r="S1538" t="s">
        <v>3837</v>
      </c>
      <c r="Y1538" t="s">
        <v>44</v>
      </c>
    </row>
    <row r="1539" spans="1:25" x14ac:dyDescent="0.25">
      <c r="A1539" t="s">
        <v>49</v>
      </c>
      <c r="B1539" t="s">
        <v>3838</v>
      </c>
      <c r="C1539" t="s">
        <v>67</v>
      </c>
      <c r="D1539" t="s">
        <v>3398</v>
      </c>
      <c r="E1539" t="s">
        <v>3399</v>
      </c>
      <c r="F1539" t="s">
        <v>3398</v>
      </c>
      <c r="G1539" t="s">
        <v>3400</v>
      </c>
      <c r="H1539" t="s">
        <v>1349</v>
      </c>
      <c r="I1539">
        <v>1</v>
      </c>
      <c r="J1539">
        <v>0</v>
      </c>
      <c r="K1539">
        <v>0</v>
      </c>
      <c r="L1539">
        <v>1.6</v>
      </c>
      <c r="M1539" t="s">
        <v>3128</v>
      </c>
      <c r="N1539" t="s">
        <v>123</v>
      </c>
      <c r="O1539" t="s">
        <v>124</v>
      </c>
      <c r="P1539">
        <v>94925</v>
      </c>
      <c r="Q1539" t="s">
        <v>37</v>
      </c>
      <c r="R1539" t="s">
        <v>38</v>
      </c>
      <c r="V1539" t="s">
        <v>3129</v>
      </c>
      <c r="Y1539" t="s">
        <v>44</v>
      </c>
    </row>
    <row r="1540" spans="1:25" x14ac:dyDescent="0.25">
      <c r="A1540" t="s">
        <v>49</v>
      </c>
      <c r="B1540" t="s">
        <v>3138</v>
      </c>
      <c r="C1540" t="s">
        <v>67</v>
      </c>
      <c r="D1540" t="s">
        <v>3398</v>
      </c>
      <c r="E1540" t="s">
        <v>3406</v>
      </c>
      <c r="F1540" t="s">
        <v>3398</v>
      </c>
      <c r="G1540" t="s">
        <v>3407</v>
      </c>
      <c r="H1540" t="s">
        <v>1349</v>
      </c>
      <c r="I1540">
        <v>1</v>
      </c>
      <c r="J1540">
        <v>0</v>
      </c>
      <c r="K1540">
        <v>0</v>
      </c>
      <c r="L1540">
        <v>6.2</v>
      </c>
      <c r="M1540" t="s">
        <v>3139</v>
      </c>
      <c r="O1540" t="s">
        <v>3140</v>
      </c>
      <c r="P1540">
        <v>60018</v>
      </c>
      <c r="Q1540" t="s">
        <v>37</v>
      </c>
      <c r="R1540" t="s">
        <v>38</v>
      </c>
      <c r="V1540" t="s">
        <v>3141</v>
      </c>
      <c r="Y1540" t="s">
        <v>44</v>
      </c>
    </row>
    <row r="1541" spans="1:25" x14ac:dyDescent="0.25">
      <c r="A1541" t="s">
        <v>49</v>
      </c>
      <c r="B1541" t="s">
        <v>3839</v>
      </c>
      <c r="C1541" t="s">
        <v>67</v>
      </c>
      <c r="D1541" t="s">
        <v>3398</v>
      </c>
      <c r="E1541" t="s">
        <v>3399</v>
      </c>
      <c r="F1541" t="s">
        <v>3398</v>
      </c>
      <c r="G1541" t="s">
        <v>3400</v>
      </c>
      <c r="H1541" t="s">
        <v>1349</v>
      </c>
      <c r="I1541">
        <v>1</v>
      </c>
      <c r="J1541">
        <v>0</v>
      </c>
      <c r="K1541">
        <v>0</v>
      </c>
      <c r="L1541">
        <v>2.7</v>
      </c>
      <c r="M1541" t="s">
        <v>660</v>
      </c>
      <c r="N1541" t="s">
        <v>123</v>
      </c>
      <c r="O1541" t="s">
        <v>124</v>
      </c>
      <c r="P1541" t="s">
        <v>3840</v>
      </c>
      <c r="Q1541" t="s">
        <v>37</v>
      </c>
      <c r="R1541" t="s">
        <v>38</v>
      </c>
      <c r="Y1541" t="s">
        <v>44</v>
      </c>
    </row>
    <row r="1542" spans="1:25" x14ac:dyDescent="0.25">
      <c r="A1542" t="s">
        <v>49</v>
      </c>
      <c r="B1542" t="s">
        <v>3841</v>
      </c>
      <c r="C1542" t="s">
        <v>67</v>
      </c>
      <c r="D1542" t="s">
        <v>3398</v>
      </c>
      <c r="E1542" t="s">
        <v>3399</v>
      </c>
      <c r="F1542" t="s">
        <v>3398</v>
      </c>
      <c r="G1542" t="s">
        <v>3400</v>
      </c>
      <c r="H1542" t="s">
        <v>1349</v>
      </c>
      <c r="I1542">
        <v>1</v>
      </c>
      <c r="J1542">
        <v>0</v>
      </c>
      <c r="K1542">
        <v>0</v>
      </c>
      <c r="L1542">
        <v>4.5999999999999996</v>
      </c>
      <c r="M1542" t="s">
        <v>3842</v>
      </c>
      <c r="Q1542" t="s">
        <v>1794</v>
      </c>
      <c r="R1542" t="s">
        <v>238</v>
      </c>
      <c r="Y1542" t="s">
        <v>44</v>
      </c>
    </row>
    <row r="1543" spans="1:25" x14ac:dyDescent="0.25">
      <c r="A1543" t="s">
        <v>49</v>
      </c>
      <c r="B1543" t="s">
        <v>3843</v>
      </c>
      <c r="C1543" t="s">
        <v>67</v>
      </c>
      <c r="D1543" t="s">
        <v>3398</v>
      </c>
      <c r="E1543" t="s">
        <v>3406</v>
      </c>
      <c r="F1543" t="s">
        <v>3398</v>
      </c>
      <c r="G1543" t="s">
        <v>3407</v>
      </c>
      <c r="H1543" t="s">
        <v>1349</v>
      </c>
      <c r="I1543">
        <v>1</v>
      </c>
      <c r="J1543">
        <v>0</v>
      </c>
      <c r="K1543">
        <v>0</v>
      </c>
      <c r="L1543">
        <v>7.9</v>
      </c>
      <c r="M1543" t="s">
        <v>193</v>
      </c>
      <c r="Q1543" t="s">
        <v>194</v>
      </c>
      <c r="R1543" t="s">
        <v>38</v>
      </c>
      <c r="Y1543" t="s">
        <v>44</v>
      </c>
    </row>
    <row r="1544" spans="1:25" x14ac:dyDescent="0.25">
      <c r="A1544" t="s">
        <v>49</v>
      </c>
      <c r="B1544" t="s">
        <v>3844</v>
      </c>
      <c r="C1544" t="s">
        <v>67</v>
      </c>
      <c r="D1544" t="s">
        <v>3398</v>
      </c>
      <c r="E1544" t="s">
        <v>3399</v>
      </c>
      <c r="F1544" t="s">
        <v>3398</v>
      </c>
      <c r="G1544" t="s">
        <v>3400</v>
      </c>
      <c r="H1544" t="s">
        <v>1349</v>
      </c>
      <c r="I1544">
        <v>1</v>
      </c>
      <c r="J1544">
        <v>0</v>
      </c>
      <c r="K1544">
        <v>0</v>
      </c>
      <c r="L1544">
        <v>9.8000000000000007</v>
      </c>
      <c r="M1544" t="s">
        <v>752</v>
      </c>
      <c r="N1544" t="s">
        <v>35</v>
      </c>
      <c r="O1544" t="s">
        <v>36</v>
      </c>
      <c r="P1544" t="s">
        <v>3845</v>
      </c>
      <c r="Q1544" t="s">
        <v>37</v>
      </c>
      <c r="R1544" t="s">
        <v>38</v>
      </c>
      <c r="V1544" t="s">
        <v>3846</v>
      </c>
      <c r="Y1544" t="s">
        <v>44</v>
      </c>
    </row>
    <row r="1545" spans="1:25" x14ac:dyDescent="0.25">
      <c r="A1545" t="s">
        <v>49</v>
      </c>
      <c r="B1545" t="s">
        <v>3847</v>
      </c>
      <c r="C1545" t="s">
        <v>67</v>
      </c>
      <c r="D1545" t="s">
        <v>3398</v>
      </c>
      <c r="E1545" t="s">
        <v>3399</v>
      </c>
      <c r="F1545" t="s">
        <v>3398</v>
      </c>
      <c r="G1545" t="s">
        <v>3400</v>
      </c>
      <c r="H1545" t="s">
        <v>1349</v>
      </c>
      <c r="I1545">
        <v>1</v>
      </c>
      <c r="J1545">
        <v>0</v>
      </c>
      <c r="K1545">
        <v>0</v>
      </c>
      <c r="L1545">
        <v>2.2000000000000002</v>
      </c>
      <c r="M1545" t="s">
        <v>2188</v>
      </c>
      <c r="Q1545" t="s">
        <v>1884</v>
      </c>
      <c r="R1545" t="s">
        <v>238</v>
      </c>
      <c r="Y1545" t="s">
        <v>44</v>
      </c>
    </row>
    <row r="1546" spans="1:25" x14ac:dyDescent="0.25">
      <c r="A1546" t="s">
        <v>49</v>
      </c>
      <c r="B1546" t="s">
        <v>1134</v>
      </c>
      <c r="C1546" t="s">
        <v>67</v>
      </c>
      <c r="D1546" t="s">
        <v>3398</v>
      </c>
      <c r="E1546" t="s">
        <v>3406</v>
      </c>
      <c r="F1546" t="s">
        <v>3398</v>
      </c>
      <c r="G1546" t="s">
        <v>3407</v>
      </c>
      <c r="H1546" t="s">
        <v>1349</v>
      </c>
      <c r="I1546">
        <v>1</v>
      </c>
      <c r="J1546">
        <v>0</v>
      </c>
      <c r="K1546">
        <v>0</v>
      </c>
      <c r="L1546">
        <v>9.6</v>
      </c>
      <c r="M1546" t="s">
        <v>470</v>
      </c>
      <c r="N1546" t="s">
        <v>123</v>
      </c>
      <c r="O1546" t="s">
        <v>124</v>
      </c>
      <c r="P1546" t="s">
        <v>1135</v>
      </c>
      <c r="Q1546" t="s">
        <v>37</v>
      </c>
      <c r="R1546" t="s">
        <v>38</v>
      </c>
      <c r="Y1546" t="s">
        <v>44</v>
      </c>
    </row>
    <row r="1547" spans="1:25" x14ac:dyDescent="0.25">
      <c r="A1547" t="s">
        <v>49</v>
      </c>
      <c r="B1547" t="s">
        <v>3848</v>
      </c>
      <c r="C1547" t="s">
        <v>67</v>
      </c>
      <c r="D1547" t="s">
        <v>3398</v>
      </c>
      <c r="E1547" t="s">
        <v>3399</v>
      </c>
      <c r="F1547" t="s">
        <v>3398</v>
      </c>
      <c r="G1547" t="s">
        <v>3400</v>
      </c>
      <c r="H1547" t="s">
        <v>1349</v>
      </c>
      <c r="I1547">
        <v>1</v>
      </c>
      <c r="J1547">
        <v>0</v>
      </c>
      <c r="K1547">
        <v>0</v>
      </c>
      <c r="L1547">
        <v>6.7</v>
      </c>
      <c r="M1547" t="s">
        <v>3849</v>
      </c>
      <c r="N1547" t="s">
        <v>805</v>
      </c>
      <c r="O1547" t="s">
        <v>806</v>
      </c>
      <c r="P1547" t="s">
        <v>3850</v>
      </c>
      <c r="Q1547" t="s">
        <v>37</v>
      </c>
      <c r="R1547" t="s">
        <v>38</v>
      </c>
      <c r="Y1547" t="s">
        <v>44</v>
      </c>
    </row>
    <row r="1548" spans="1:25" x14ac:dyDescent="0.25">
      <c r="A1548" t="s">
        <v>49</v>
      </c>
      <c r="B1548" t="s">
        <v>3851</v>
      </c>
      <c r="C1548" t="s">
        <v>67</v>
      </c>
      <c r="D1548" t="s">
        <v>3398</v>
      </c>
      <c r="E1548" t="s">
        <v>3399</v>
      </c>
      <c r="F1548" t="s">
        <v>3398</v>
      </c>
      <c r="G1548" t="s">
        <v>3400</v>
      </c>
      <c r="H1548" t="s">
        <v>1349</v>
      </c>
      <c r="I1548">
        <v>1</v>
      </c>
      <c r="J1548">
        <v>0</v>
      </c>
      <c r="K1548">
        <v>0</v>
      </c>
      <c r="L1548">
        <v>5.4</v>
      </c>
      <c r="M1548" t="s">
        <v>1884</v>
      </c>
      <c r="Q1548" t="s">
        <v>1884</v>
      </c>
      <c r="R1548" t="s">
        <v>238</v>
      </c>
      <c r="Y1548" t="s">
        <v>44</v>
      </c>
    </row>
    <row r="1549" spans="1:25" x14ac:dyDescent="0.25">
      <c r="A1549" t="s">
        <v>49</v>
      </c>
      <c r="B1549" t="s">
        <v>3852</v>
      </c>
      <c r="C1549" t="s">
        <v>67</v>
      </c>
      <c r="D1549" t="s">
        <v>3398</v>
      </c>
      <c r="E1549" t="s">
        <v>3399</v>
      </c>
      <c r="F1549" t="s">
        <v>3398</v>
      </c>
      <c r="G1549" t="s">
        <v>3400</v>
      </c>
      <c r="H1549" t="s">
        <v>1349</v>
      </c>
      <c r="I1549">
        <v>1</v>
      </c>
      <c r="J1549">
        <v>0</v>
      </c>
      <c r="K1549">
        <v>0</v>
      </c>
      <c r="L1549">
        <v>10.199999999999999</v>
      </c>
      <c r="M1549" t="s">
        <v>281</v>
      </c>
      <c r="N1549" t="s">
        <v>151</v>
      </c>
      <c r="O1549" t="s">
        <v>152</v>
      </c>
      <c r="P1549" t="s">
        <v>3853</v>
      </c>
      <c r="Q1549" t="s">
        <v>37</v>
      </c>
      <c r="R1549" t="s">
        <v>38</v>
      </c>
      <c r="Y1549" t="s">
        <v>44</v>
      </c>
    </row>
    <row r="1550" spans="1:25" x14ac:dyDescent="0.25">
      <c r="A1550" t="s">
        <v>26</v>
      </c>
      <c r="B1550" t="s">
        <v>3854</v>
      </c>
      <c r="C1550" t="s">
        <v>67</v>
      </c>
      <c r="D1550" t="s">
        <v>3398</v>
      </c>
      <c r="E1550" t="s">
        <v>3406</v>
      </c>
      <c r="F1550" t="s">
        <v>3398</v>
      </c>
      <c r="G1550" t="s">
        <v>3407</v>
      </c>
      <c r="H1550" t="s">
        <v>1349</v>
      </c>
      <c r="I1550">
        <v>1</v>
      </c>
      <c r="J1550">
        <v>0</v>
      </c>
      <c r="K1550">
        <v>0</v>
      </c>
      <c r="L1550">
        <v>3.3</v>
      </c>
      <c r="M1550" t="s">
        <v>1506</v>
      </c>
      <c r="P1550" t="s">
        <v>1507</v>
      </c>
      <c r="Q1550" t="s">
        <v>1508</v>
      </c>
      <c r="R1550" t="s">
        <v>358</v>
      </c>
      <c r="S1550">
        <v>-818</v>
      </c>
      <c r="T1550">
        <v>-862</v>
      </c>
      <c r="U1550" t="s">
        <v>3855</v>
      </c>
      <c r="V1550" t="s">
        <v>3856</v>
      </c>
      <c r="X1550" t="s">
        <v>443</v>
      </c>
      <c r="Y1550" t="s">
        <v>44</v>
      </c>
    </row>
    <row r="1551" spans="1:25" x14ac:dyDescent="0.25">
      <c r="A1551" t="s">
        <v>49</v>
      </c>
      <c r="B1551" t="s">
        <v>3857</v>
      </c>
      <c r="C1551" t="s">
        <v>67</v>
      </c>
      <c r="D1551" t="s">
        <v>3398</v>
      </c>
      <c r="E1551" t="s">
        <v>3399</v>
      </c>
      <c r="F1551" t="s">
        <v>3398</v>
      </c>
      <c r="G1551" t="s">
        <v>3400</v>
      </c>
      <c r="H1551" t="s">
        <v>1349</v>
      </c>
      <c r="I1551">
        <v>1</v>
      </c>
      <c r="J1551">
        <v>0</v>
      </c>
      <c r="K1551">
        <v>0</v>
      </c>
      <c r="L1551">
        <v>2.6</v>
      </c>
      <c r="M1551" t="s">
        <v>636</v>
      </c>
      <c r="N1551" t="s">
        <v>123</v>
      </c>
      <c r="O1551" t="s">
        <v>124</v>
      </c>
      <c r="P1551" t="s">
        <v>1038</v>
      </c>
      <c r="Q1551" t="s">
        <v>37</v>
      </c>
      <c r="R1551" t="s">
        <v>38</v>
      </c>
      <c r="S1551" t="s">
        <v>3858</v>
      </c>
      <c r="V1551" t="s">
        <v>3859</v>
      </c>
      <c r="Y1551" t="s">
        <v>44</v>
      </c>
    </row>
    <row r="1552" spans="1:25" x14ac:dyDescent="0.25">
      <c r="A1552" t="s">
        <v>49</v>
      </c>
      <c r="B1552" t="s">
        <v>3860</v>
      </c>
      <c r="C1552" t="s">
        <v>67</v>
      </c>
      <c r="D1552" t="s">
        <v>3398</v>
      </c>
      <c r="E1552" t="s">
        <v>3399</v>
      </c>
      <c r="F1552" t="s">
        <v>3398</v>
      </c>
      <c r="G1552" t="s">
        <v>3400</v>
      </c>
      <c r="H1552" t="s">
        <v>1349</v>
      </c>
      <c r="I1552">
        <v>1</v>
      </c>
      <c r="J1552">
        <v>0</v>
      </c>
      <c r="K1552">
        <v>0</v>
      </c>
      <c r="L1552">
        <v>6.9</v>
      </c>
      <c r="M1552" t="s">
        <v>3861</v>
      </c>
      <c r="Q1552" t="s">
        <v>1873</v>
      </c>
      <c r="R1552" t="s">
        <v>238</v>
      </c>
      <c r="Y1552" t="s">
        <v>44</v>
      </c>
    </row>
    <row r="1553" spans="1:25" x14ac:dyDescent="0.25">
      <c r="A1553" t="s">
        <v>49</v>
      </c>
      <c r="B1553" t="s">
        <v>2322</v>
      </c>
      <c r="C1553" t="s">
        <v>67</v>
      </c>
      <c r="D1553" t="s">
        <v>3398</v>
      </c>
      <c r="E1553" t="s">
        <v>3406</v>
      </c>
      <c r="F1553" t="s">
        <v>3398</v>
      </c>
      <c r="G1553" t="s">
        <v>3407</v>
      </c>
      <c r="H1553" t="s">
        <v>1349</v>
      </c>
      <c r="I1553">
        <v>1</v>
      </c>
      <c r="J1553">
        <v>0</v>
      </c>
      <c r="K1553">
        <v>0</v>
      </c>
      <c r="L1553">
        <v>6.7</v>
      </c>
      <c r="M1553" t="s">
        <v>2323</v>
      </c>
      <c r="P1553">
        <v>69190</v>
      </c>
      <c r="Q1553" t="s">
        <v>1836</v>
      </c>
      <c r="R1553" t="s">
        <v>358</v>
      </c>
      <c r="Y1553" t="s">
        <v>44</v>
      </c>
    </row>
    <row r="1554" spans="1:25" x14ac:dyDescent="0.25">
      <c r="A1554" t="s">
        <v>49</v>
      </c>
      <c r="B1554" t="s">
        <v>3862</v>
      </c>
      <c r="C1554" t="s">
        <v>67</v>
      </c>
      <c r="D1554" t="s">
        <v>3398</v>
      </c>
      <c r="E1554" t="s">
        <v>3406</v>
      </c>
      <c r="F1554" t="s">
        <v>3398</v>
      </c>
      <c r="G1554" t="s">
        <v>3407</v>
      </c>
      <c r="H1554" t="s">
        <v>1349</v>
      </c>
      <c r="I1554">
        <v>1</v>
      </c>
      <c r="J1554">
        <v>0</v>
      </c>
      <c r="K1554">
        <v>0</v>
      </c>
      <c r="L1554">
        <v>8.1999999999999993</v>
      </c>
      <c r="M1554" t="s">
        <v>127</v>
      </c>
      <c r="N1554" t="s">
        <v>128</v>
      </c>
      <c r="O1554" t="s">
        <v>129</v>
      </c>
      <c r="P1554">
        <v>77010</v>
      </c>
      <c r="Q1554" t="s">
        <v>37</v>
      </c>
      <c r="R1554" t="s">
        <v>38</v>
      </c>
      <c r="Y1554" t="s">
        <v>44</v>
      </c>
    </row>
    <row r="1555" spans="1:25" x14ac:dyDescent="0.25">
      <c r="A1555" t="s">
        <v>49</v>
      </c>
      <c r="B1555" t="s">
        <v>3863</v>
      </c>
      <c r="C1555" t="s">
        <v>67</v>
      </c>
      <c r="D1555" t="s">
        <v>3398</v>
      </c>
      <c r="E1555" t="s">
        <v>3399</v>
      </c>
      <c r="F1555" t="s">
        <v>3398</v>
      </c>
      <c r="G1555" t="s">
        <v>3400</v>
      </c>
      <c r="H1555" t="s">
        <v>1349</v>
      </c>
      <c r="I1555">
        <v>1</v>
      </c>
      <c r="J1555">
        <v>0</v>
      </c>
      <c r="K1555">
        <v>0</v>
      </c>
      <c r="L1555">
        <v>7.2</v>
      </c>
      <c r="M1555" t="s">
        <v>2099</v>
      </c>
      <c r="N1555" t="s">
        <v>710</v>
      </c>
      <c r="O1555" t="s">
        <v>711</v>
      </c>
      <c r="P1555">
        <v>6478</v>
      </c>
      <c r="Q1555" t="s">
        <v>37</v>
      </c>
      <c r="R1555" t="s">
        <v>38</v>
      </c>
      <c r="Y1555" t="s">
        <v>44</v>
      </c>
    </row>
    <row r="1556" spans="1:25" x14ac:dyDescent="0.25">
      <c r="A1556" t="s">
        <v>49</v>
      </c>
      <c r="B1556" t="s">
        <v>3177</v>
      </c>
      <c r="C1556" t="s">
        <v>67</v>
      </c>
      <c r="D1556" t="s">
        <v>3398</v>
      </c>
      <c r="E1556" t="s">
        <v>3399</v>
      </c>
      <c r="F1556" t="s">
        <v>3398</v>
      </c>
      <c r="G1556" t="s">
        <v>3400</v>
      </c>
      <c r="H1556" t="s">
        <v>1349</v>
      </c>
      <c r="I1556">
        <v>1</v>
      </c>
      <c r="J1556">
        <v>0</v>
      </c>
      <c r="K1556">
        <v>0</v>
      </c>
      <c r="L1556">
        <v>6.4</v>
      </c>
      <c r="M1556" t="s">
        <v>193</v>
      </c>
      <c r="Q1556" t="s">
        <v>37</v>
      </c>
      <c r="R1556" t="s">
        <v>38</v>
      </c>
      <c r="Y1556" t="s">
        <v>44</v>
      </c>
    </row>
    <row r="1557" spans="1:25" x14ac:dyDescent="0.25">
      <c r="A1557" t="s">
        <v>49</v>
      </c>
      <c r="B1557" t="s">
        <v>3864</v>
      </c>
      <c r="C1557" t="s">
        <v>67</v>
      </c>
      <c r="D1557" t="s">
        <v>3398</v>
      </c>
      <c r="E1557" t="s">
        <v>3399</v>
      </c>
      <c r="F1557" t="s">
        <v>3398</v>
      </c>
      <c r="G1557" t="s">
        <v>3400</v>
      </c>
      <c r="H1557" t="s">
        <v>1349</v>
      </c>
      <c r="I1557">
        <v>1</v>
      </c>
      <c r="J1557">
        <v>0</v>
      </c>
      <c r="K1557">
        <v>0</v>
      </c>
      <c r="L1557">
        <v>4.5</v>
      </c>
      <c r="M1557" t="s">
        <v>814</v>
      </c>
      <c r="P1557" t="s">
        <v>3865</v>
      </c>
      <c r="Q1557" t="s">
        <v>816</v>
      </c>
      <c r="R1557" t="s">
        <v>238</v>
      </c>
      <c r="Y1557" t="s">
        <v>44</v>
      </c>
    </row>
    <row r="1558" spans="1:25" x14ac:dyDescent="0.25">
      <c r="A1558" t="s">
        <v>49</v>
      </c>
      <c r="B1558" t="s">
        <v>3866</v>
      </c>
      <c r="C1558" t="s">
        <v>67</v>
      </c>
      <c r="D1558" t="s">
        <v>3398</v>
      </c>
      <c r="E1558" t="s">
        <v>3406</v>
      </c>
      <c r="F1558" t="s">
        <v>3398</v>
      </c>
      <c r="G1558" t="s">
        <v>3407</v>
      </c>
      <c r="H1558" t="s">
        <v>1349</v>
      </c>
      <c r="I1558">
        <v>1</v>
      </c>
      <c r="J1558">
        <v>0</v>
      </c>
      <c r="K1558">
        <v>0</v>
      </c>
      <c r="L1558">
        <v>8.4</v>
      </c>
      <c r="M1558" t="s">
        <v>193</v>
      </c>
      <c r="Q1558" t="s">
        <v>3756</v>
      </c>
      <c r="R1558" t="s">
        <v>211</v>
      </c>
      <c r="Y1558" t="s">
        <v>44</v>
      </c>
    </row>
    <row r="1559" spans="1:25" x14ac:dyDescent="0.25">
      <c r="A1559" t="s">
        <v>49</v>
      </c>
      <c r="B1559" t="s">
        <v>3867</v>
      </c>
      <c r="C1559" t="s">
        <v>67</v>
      </c>
      <c r="D1559" t="s">
        <v>3398</v>
      </c>
      <c r="E1559" t="s">
        <v>3406</v>
      </c>
      <c r="F1559" t="s">
        <v>3398</v>
      </c>
      <c r="G1559" t="s">
        <v>3407</v>
      </c>
      <c r="H1559" t="s">
        <v>1349</v>
      </c>
      <c r="I1559">
        <v>1</v>
      </c>
      <c r="J1559">
        <v>0</v>
      </c>
      <c r="K1559">
        <v>0</v>
      </c>
      <c r="L1559">
        <v>6.2</v>
      </c>
      <c r="M1559" t="s">
        <v>2374</v>
      </c>
      <c r="N1559" t="s">
        <v>128</v>
      </c>
      <c r="O1559" t="s">
        <v>129</v>
      </c>
      <c r="P1559">
        <v>76102</v>
      </c>
      <c r="Q1559" t="s">
        <v>37</v>
      </c>
      <c r="R1559" t="s">
        <v>38</v>
      </c>
      <c r="Y1559" t="s">
        <v>44</v>
      </c>
    </row>
    <row r="1560" spans="1:25" x14ac:dyDescent="0.25">
      <c r="A1560" t="s">
        <v>49</v>
      </c>
      <c r="B1560" t="s">
        <v>3868</v>
      </c>
      <c r="C1560" t="s">
        <v>67</v>
      </c>
      <c r="D1560" t="s">
        <v>3398</v>
      </c>
      <c r="E1560" t="s">
        <v>3406</v>
      </c>
      <c r="F1560" t="s">
        <v>3398</v>
      </c>
      <c r="G1560" t="s">
        <v>3407</v>
      </c>
      <c r="H1560" t="s">
        <v>1349</v>
      </c>
      <c r="I1560">
        <v>1</v>
      </c>
      <c r="J1560">
        <v>0</v>
      </c>
      <c r="K1560">
        <v>0</v>
      </c>
      <c r="L1560">
        <v>8.4</v>
      </c>
      <c r="M1560" t="s">
        <v>340</v>
      </c>
      <c r="N1560" t="s">
        <v>197</v>
      </c>
      <c r="O1560" t="s">
        <v>198</v>
      </c>
      <c r="P1560">
        <v>11735</v>
      </c>
      <c r="Q1560" t="s">
        <v>37</v>
      </c>
      <c r="R1560" t="s">
        <v>38</v>
      </c>
      <c r="Y1560" t="s">
        <v>44</v>
      </c>
    </row>
    <row r="1561" spans="1:25" x14ac:dyDescent="0.25">
      <c r="A1561" t="s">
        <v>49</v>
      </c>
      <c r="B1561" t="s">
        <v>3199</v>
      </c>
      <c r="C1561" t="s">
        <v>67</v>
      </c>
      <c r="D1561" t="s">
        <v>3398</v>
      </c>
      <c r="E1561" t="s">
        <v>3399</v>
      </c>
      <c r="F1561" t="s">
        <v>3398</v>
      </c>
      <c r="G1561" t="s">
        <v>3400</v>
      </c>
      <c r="H1561" t="s">
        <v>1349</v>
      </c>
      <c r="I1561">
        <v>1</v>
      </c>
      <c r="J1561">
        <v>0</v>
      </c>
      <c r="K1561">
        <v>0</v>
      </c>
      <c r="L1561">
        <v>2.2000000000000002</v>
      </c>
      <c r="M1561" t="s">
        <v>766</v>
      </c>
      <c r="N1561" t="s">
        <v>767</v>
      </c>
      <c r="O1561" t="s">
        <v>768</v>
      </c>
      <c r="P1561" t="s">
        <v>3200</v>
      </c>
      <c r="Q1561" t="s">
        <v>37</v>
      </c>
      <c r="R1561" t="s">
        <v>38</v>
      </c>
      <c r="S1561" t="s">
        <v>3201</v>
      </c>
      <c r="V1561" t="s">
        <v>3202</v>
      </c>
      <c r="Y1561" t="s">
        <v>44</v>
      </c>
    </row>
    <row r="1562" spans="1:25" x14ac:dyDescent="0.25">
      <c r="A1562" t="s">
        <v>26</v>
      </c>
      <c r="B1562" t="s">
        <v>3869</v>
      </c>
      <c r="C1562" t="s">
        <v>67</v>
      </c>
      <c r="D1562" t="s">
        <v>3398</v>
      </c>
      <c r="E1562" t="s">
        <v>3399</v>
      </c>
      <c r="F1562" t="s">
        <v>3398</v>
      </c>
      <c r="G1562" t="s">
        <v>3400</v>
      </c>
      <c r="H1562" t="s">
        <v>1349</v>
      </c>
      <c r="I1562">
        <v>2</v>
      </c>
      <c r="J1562">
        <v>0</v>
      </c>
      <c r="K1562">
        <v>0</v>
      </c>
      <c r="L1562">
        <v>1.4</v>
      </c>
      <c r="M1562" t="s">
        <v>2230</v>
      </c>
      <c r="Q1562" t="s">
        <v>1884</v>
      </c>
      <c r="R1562" t="s">
        <v>238</v>
      </c>
      <c r="S1562" t="s">
        <v>3870</v>
      </c>
      <c r="T1562">
        <v>-4545</v>
      </c>
      <c r="U1562" t="s">
        <v>3871</v>
      </c>
      <c r="V1562" t="s">
        <v>3872</v>
      </c>
      <c r="W1562">
        <v>2011</v>
      </c>
      <c r="X1562" t="s">
        <v>443</v>
      </c>
      <c r="Y1562" t="s">
        <v>44</v>
      </c>
    </row>
    <row r="1563" spans="1:25" x14ac:dyDescent="0.25">
      <c r="A1563" t="s">
        <v>26</v>
      </c>
      <c r="B1563" t="s">
        <v>2332</v>
      </c>
      <c r="C1563" t="s">
        <v>67</v>
      </c>
      <c r="D1563" t="s">
        <v>3398</v>
      </c>
      <c r="E1563" t="s">
        <v>3406</v>
      </c>
      <c r="F1563" t="s">
        <v>3398</v>
      </c>
      <c r="G1563" t="s">
        <v>3407</v>
      </c>
      <c r="H1563" t="s">
        <v>1349</v>
      </c>
      <c r="I1563">
        <v>1</v>
      </c>
      <c r="J1563">
        <v>0</v>
      </c>
      <c r="K1563">
        <v>0</v>
      </c>
      <c r="L1563">
        <v>4.5999999999999996</v>
      </c>
      <c r="M1563" t="s">
        <v>1343</v>
      </c>
      <c r="P1563">
        <v>11671</v>
      </c>
      <c r="Q1563" t="s">
        <v>438</v>
      </c>
      <c r="R1563" t="s">
        <v>439</v>
      </c>
      <c r="S1563">
        <v>-10421</v>
      </c>
      <c r="U1563" t="s">
        <v>2333</v>
      </c>
      <c r="V1563" t="s">
        <v>2334</v>
      </c>
      <c r="X1563" t="s">
        <v>443</v>
      </c>
      <c r="Y1563" t="s">
        <v>44</v>
      </c>
    </row>
    <row r="1564" spans="1:25" x14ac:dyDescent="0.25">
      <c r="A1564" t="s">
        <v>49</v>
      </c>
      <c r="B1564" t="s">
        <v>3873</v>
      </c>
      <c r="C1564" t="s">
        <v>67</v>
      </c>
      <c r="D1564" t="s">
        <v>3398</v>
      </c>
      <c r="E1564" t="s">
        <v>3406</v>
      </c>
      <c r="F1564" t="s">
        <v>3398</v>
      </c>
      <c r="G1564" t="s">
        <v>3407</v>
      </c>
      <c r="H1564" t="s">
        <v>1349</v>
      </c>
      <c r="I1564">
        <v>1</v>
      </c>
      <c r="J1564">
        <v>0</v>
      </c>
      <c r="K1564">
        <v>0</v>
      </c>
      <c r="L1564">
        <v>6.6</v>
      </c>
      <c r="M1564" t="s">
        <v>1048</v>
      </c>
      <c r="N1564" t="s">
        <v>128</v>
      </c>
      <c r="O1564" t="s">
        <v>129</v>
      </c>
      <c r="P1564" t="s">
        <v>3874</v>
      </c>
      <c r="Q1564" t="s">
        <v>37</v>
      </c>
      <c r="R1564" t="s">
        <v>38</v>
      </c>
      <c r="Y1564" t="s">
        <v>44</v>
      </c>
    </row>
    <row r="1565" spans="1:25" x14ac:dyDescent="0.25">
      <c r="A1565" t="s">
        <v>26</v>
      </c>
      <c r="B1565" t="s">
        <v>3875</v>
      </c>
      <c r="C1565" t="s">
        <v>67</v>
      </c>
      <c r="D1565" t="s">
        <v>3398</v>
      </c>
      <c r="E1565" t="s">
        <v>3406</v>
      </c>
      <c r="F1565" t="s">
        <v>3398</v>
      </c>
      <c r="G1565" t="s">
        <v>3407</v>
      </c>
      <c r="H1565" t="s">
        <v>1349</v>
      </c>
      <c r="I1565">
        <v>1</v>
      </c>
      <c r="J1565">
        <v>0</v>
      </c>
      <c r="K1565">
        <v>0</v>
      </c>
      <c r="L1565">
        <v>8.1</v>
      </c>
      <c r="M1565" t="s">
        <v>967</v>
      </c>
      <c r="N1565" t="s">
        <v>123</v>
      </c>
      <c r="O1565" t="s">
        <v>124</v>
      </c>
      <c r="P1565">
        <v>91406</v>
      </c>
      <c r="Q1565" t="s">
        <v>37</v>
      </c>
      <c r="R1565" t="s">
        <v>38</v>
      </c>
      <c r="S1565" t="s">
        <v>3876</v>
      </c>
      <c r="T1565" t="s">
        <v>3877</v>
      </c>
      <c r="U1565" t="s">
        <v>3878</v>
      </c>
      <c r="V1565" t="s">
        <v>3879</v>
      </c>
      <c r="W1565">
        <v>1976</v>
      </c>
      <c r="X1565" t="s">
        <v>443</v>
      </c>
      <c r="Y1565" t="s">
        <v>44</v>
      </c>
    </row>
    <row r="1566" spans="1:25" x14ac:dyDescent="0.25">
      <c r="A1566" t="s">
        <v>49</v>
      </c>
      <c r="B1566" t="s">
        <v>3880</v>
      </c>
      <c r="C1566" t="s">
        <v>67</v>
      </c>
      <c r="D1566" t="s">
        <v>3398</v>
      </c>
      <c r="E1566" t="s">
        <v>3399</v>
      </c>
      <c r="F1566" t="s">
        <v>3398</v>
      </c>
      <c r="G1566" t="s">
        <v>3400</v>
      </c>
      <c r="H1566" t="s">
        <v>1349</v>
      </c>
      <c r="I1566">
        <v>1</v>
      </c>
      <c r="J1566">
        <v>0</v>
      </c>
      <c r="K1566">
        <v>0</v>
      </c>
      <c r="L1566">
        <v>6.5</v>
      </c>
      <c r="M1566" t="s">
        <v>3881</v>
      </c>
      <c r="P1566" t="s">
        <v>3882</v>
      </c>
      <c r="Q1566" t="s">
        <v>483</v>
      </c>
      <c r="R1566" t="s">
        <v>358</v>
      </c>
      <c r="Y1566" t="s">
        <v>44</v>
      </c>
    </row>
    <row r="1567" spans="1:25" x14ac:dyDescent="0.25">
      <c r="A1567" t="s">
        <v>26</v>
      </c>
      <c r="B1567" t="s">
        <v>1178</v>
      </c>
      <c r="C1567" t="s">
        <v>67</v>
      </c>
      <c r="D1567" t="s">
        <v>3398</v>
      </c>
      <c r="E1567" t="s">
        <v>3406</v>
      </c>
      <c r="F1567" t="s">
        <v>3398</v>
      </c>
      <c r="G1567" t="s">
        <v>3407</v>
      </c>
      <c r="H1567" t="s">
        <v>1349</v>
      </c>
      <c r="I1567">
        <v>1</v>
      </c>
      <c r="J1567">
        <v>0</v>
      </c>
      <c r="K1567">
        <v>0</v>
      </c>
      <c r="L1567">
        <v>6</v>
      </c>
      <c r="M1567" t="s">
        <v>1179</v>
      </c>
      <c r="N1567" t="s">
        <v>1180</v>
      </c>
      <c r="O1567" t="s">
        <v>1181</v>
      </c>
      <c r="P1567" t="s">
        <v>1182</v>
      </c>
      <c r="Q1567" t="s">
        <v>432</v>
      </c>
      <c r="R1567" t="s">
        <v>38</v>
      </c>
      <c r="S1567" t="s">
        <v>1183</v>
      </c>
      <c r="T1567" t="s">
        <v>1184</v>
      </c>
      <c r="U1567" t="s">
        <v>1185</v>
      </c>
      <c r="V1567" t="s">
        <v>1186</v>
      </c>
      <c r="W1567">
        <v>1986</v>
      </c>
      <c r="X1567" t="s">
        <v>1187</v>
      </c>
      <c r="Y1567" t="s">
        <v>541</v>
      </c>
    </row>
    <row r="1568" spans="1:25" x14ac:dyDescent="0.25">
      <c r="A1568" t="s">
        <v>49</v>
      </c>
      <c r="B1568" t="s">
        <v>2335</v>
      </c>
      <c r="C1568" t="s">
        <v>67</v>
      </c>
      <c r="D1568" t="s">
        <v>3398</v>
      </c>
      <c r="E1568" t="s">
        <v>3399</v>
      </c>
      <c r="F1568" t="s">
        <v>3398</v>
      </c>
      <c r="G1568" t="s">
        <v>3400</v>
      </c>
      <c r="H1568" t="s">
        <v>1349</v>
      </c>
      <c r="I1568">
        <v>1</v>
      </c>
      <c r="J1568">
        <v>0</v>
      </c>
      <c r="K1568">
        <v>0</v>
      </c>
      <c r="L1568">
        <v>2.7</v>
      </c>
      <c r="M1568" t="s">
        <v>193</v>
      </c>
      <c r="N1568" t="s">
        <v>73</v>
      </c>
      <c r="O1568" t="s">
        <v>74</v>
      </c>
      <c r="Q1568" t="s">
        <v>37</v>
      </c>
      <c r="R1568" t="s">
        <v>38</v>
      </c>
      <c r="Y1568" t="s">
        <v>44</v>
      </c>
    </row>
    <row r="1569" spans="1:25" x14ac:dyDescent="0.25">
      <c r="A1569" t="s">
        <v>49</v>
      </c>
      <c r="B1569" t="s">
        <v>3883</v>
      </c>
      <c r="C1569" t="s">
        <v>67</v>
      </c>
      <c r="D1569" t="s">
        <v>3398</v>
      </c>
      <c r="E1569" t="s">
        <v>3406</v>
      </c>
      <c r="F1569" t="s">
        <v>3398</v>
      </c>
      <c r="G1569" t="s">
        <v>3407</v>
      </c>
      <c r="H1569" t="s">
        <v>1349</v>
      </c>
      <c r="I1569">
        <v>1</v>
      </c>
      <c r="J1569">
        <v>0</v>
      </c>
      <c r="K1569">
        <v>0</v>
      </c>
      <c r="L1569">
        <v>7.3</v>
      </c>
      <c r="M1569" t="s">
        <v>2760</v>
      </c>
      <c r="O1569" t="s">
        <v>3884</v>
      </c>
      <c r="P1569" t="s">
        <v>3885</v>
      </c>
      <c r="Q1569" t="s">
        <v>37</v>
      </c>
      <c r="R1569" t="s">
        <v>38</v>
      </c>
      <c r="Y1569" t="s">
        <v>44</v>
      </c>
    </row>
    <row r="1570" spans="1:25" x14ac:dyDescent="0.25">
      <c r="A1570" t="s">
        <v>49</v>
      </c>
      <c r="B1570" t="s">
        <v>3208</v>
      </c>
      <c r="C1570" t="s">
        <v>67</v>
      </c>
      <c r="D1570" t="s">
        <v>3398</v>
      </c>
      <c r="E1570" t="s">
        <v>3399</v>
      </c>
      <c r="F1570" t="s">
        <v>3398</v>
      </c>
      <c r="G1570" t="s">
        <v>3400</v>
      </c>
      <c r="H1570" t="s">
        <v>1349</v>
      </c>
      <c r="I1570">
        <v>1</v>
      </c>
      <c r="J1570">
        <v>0</v>
      </c>
      <c r="K1570">
        <v>0</v>
      </c>
      <c r="L1570">
        <v>2.4</v>
      </c>
      <c r="Y1570" t="s">
        <v>44</v>
      </c>
    </row>
    <row r="1571" spans="1:25" x14ac:dyDescent="0.25">
      <c r="A1571" t="s">
        <v>49</v>
      </c>
      <c r="B1571" t="s">
        <v>3213</v>
      </c>
      <c r="C1571" t="s">
        <v>67</v>
      </c>
      <c r="D1571" t="s">
        <v>3398</v>
      </c>
      <c r="E1571" t="s">
        <v>3399</v>
      </c>
      <c r="F1571" t="s">
        <v>3398</v>
      </c>
      <c r="G1571" t="s">
        <v>3400</v>
      </c>
      <c r="H1571" t="s">
        <v>1349</v>
      </c>
      <c r="I1571">
        <v>1</v>
      </c>
      <c r="J1571">
        <v>0</v>
      </c>
      <c r="K1571">
        <v>0</v>
      </c>
      <c r="L1571">
        <v>5.7</v>
      </c>
      <c r="M1571" t="s">
        <v>3214</v>
      </c>
      <c r="N1571" t="s">
        <v>123</v>
      </c>
      <c r="O1571" t="s">
        <v>124</v>
      </c>
      <c r="P1571" t="s">
        <v>3215</v>
      </c>
      <c r="Q1571" t="s">
        <v>37</v>
      </c>
      <c r="R1571" t="s">
        <v>38</v>
      </c>
      <c r="S1571" t="s">
        <v>3216</v>
      </c>
      <c r="V1571" t="s">
        <v>3217</v>
      </c>
      <c r="Y1571" t="s">
        <v>44</v>
      </c>
    </row>
    <row r="1572" spans="1:25" x14ac:dyDescent="0.25">
      <c r="A1572" t="s">
        <v>49</v>
      </c>
      <c r="B1572" t="s">
        <v>3886</v>
      </c>
      <c r="C1572" t="s">
        <v>67</v>
      </c>
      <c r="D1572" t="s">
        <v>3398</v>
      </c>
      <c r="E1572" t="s">
        <v>3399</v>
      </c>
      <c r="F1572" t="s">
        <v>3398</v>
      </c>
      <c r="G1572" t="s">
        <v>3400</v>
      </c>
      <c r="H1572" t="s">
        <v>1349</v>
      </c>
      <c r="I1572">
        <v>1</v>
      </c>
      <c r="J1572">
        <v>0</v>
      </c>
      <c r="K1572">
        <v>0</v>
      </c>
      <c r="L1572">
        <v>0.9</v>
      </c>
      <c r="M1572" t="s">
        <v>3887</v>
      </c>
      <c r="P1572">
        <v>3205</v>
      </c>
      <c r="Q1572" t="s">
        <v>861</v>
      </c>
      <c r="R1572" t="s">
        <v>238</v>
      </c>
      <c r="V1572" t="s">
        <v>3888</v>
      </c>
      <c r="Y1572" t="s">
        <v>44</v>
      </c>
    </row>
    <row r="1573" spans="1:25" x14ac:dyDescent="0.25">
      <c r="A1573" t="s">
        <v>49</v>
      </c>
      <c r="B1573" t="s">
        <v>3889</v>
      </c>
      <c r="C1573" t="s">
        <v>67</v>
      </c>
      <c r="D1573" t="s">
        <v>3398</v>
      </c>
      <c r="E1573" t="s">
        <v>3399</v>
      </c>
      <c r="F1573" t="s">
        <v>3398</v>
      </c>
      <c r="G1573" t="s">
        <v>3400</v>
      </c>
      <c r="H1573" t="s">
        <v>1349</v>
      </c>
      <c r="I1573">
        <v>1</v>
      </c>
      <c r="J1573">
        <v>0</v>
      </c>
      <c r="K1573">
        <v>0</v>
      </c>
      <c r="L1573">
        <v>2.6</v>
      </c>
      <c r="M1573" t="s">
        <v>752</v>
      </c>
      <c r="N1573" t="s">
        <v>35</v>
      </c>
      <c r="O1573" t="s">
        <v>36</v>
      </c>
      <c r="P1573" t="s">
        <v>3845</v>
      </c>
      <c r="Q1573" t="s">
        <v>37</v>
      </c>
      <c r="R1573" t="s">
        <v>38</v>
      </c>
      <c r="V1573" t="s">
        <v>3890</v>
      </c>
      <c r="Y1573" t="s">
        <v>44</v>
      </c>
    </row>
    <row r="1574" spans="1:25" x14ac:dyDescent="0.25">
      <c r="A1574" t="s">
        <v>49</v>
      </c>
      <c r="B1574" t="s">
        <v>3891</v>
      </c>
      <c r="C1574" t="s">
        <v>67</v>
      </c>
      <c r="D1574" t="s">
        <v>3398</v>
      </c>
      <c r="E1574" t="s">
        <v>3406</v>
      </c>
      <c r="F1574" t="s">
        <v>3398</v>
      </c>
      <c r="G1574" t="s">
        <v>3407</v>
      </c>
      <c r="H1574" t="s">
        <v>1349</v>
      </c>
      <c r="I1574">
        <v>1</v>
      </c>
      <c r="J1574">
        <v>0</v>
      </c>
      <c r="K1574">
        <v>0</v>
      </c>
      <c r="L1574">
        <v>4.7</v>
      </c>
      <c r="M1574" t="s">
        <v>193</v>
      </c>
      <c r="Q1574" t="s">
        <v>1794</v>
      </c>
      <c r="R1574" t="s">
        <v>238</v>
      </c>
      <c r="Y1574" t="s">
        <v>44</v>
      </c>
    </row>
    <row r="1575" spans="1:25" x14ac:dyDescent="0.25">
      <c r="A1575" t="s">
        <v>49</v>
      </c>
      <c r="B1575" t="s">
        <v>3223</v>
      </c>
      <c r="C1575" t="s">
        <v>67</v>
      </c>
      <c r="D1575" t="s">
        <v>3398</v>
      </c>
      <c r="E1575" t="s">
        <v>3399</v>
      </c>
      <c r="F1575" t="s">
        <v>3398</v>
      </c>
      <c r="G1575" t="s">
        <v>3400</v>
      </c>
      <c r="H1575" t="s">
        <v>1349</v>
      </c>
      <c r="I1575">
        <v>1</v>
      </c>
      <c r="J1575">
        <v>0</v>
      </c>
      <c r="K1575">
        <v>0</v>
      </c>
      <c r="L1575">
        <v>1.8</v>
      </c>
      <c r="M1575" t="s">
        <v>1296</v>
      </c>
      <c r="N1575" t="s">
        <v>80</v>
      </c>
      <c r="O1575" t="s">
        <v>413</v>
      </c>
      <c r="P1575" t="s">
        <v>3224</v>
      </c>
      <c r="Q1575" t="s">
        <v>37</v>
      </c>
      <c r="R1575" t="s">
        <v>38</v>
      </c>
      <c r="S1575" t="s">
        <v>3225</v>
      </c>
      <c r="V1575" t="s">
        <v>3226</v>
      </c>
      <c r="Y1575" t="s">
        <v>44</v>
      </c>
    </row>
    <row r="1576" spans="1:25" x14ac:dyDescent="0.25">
      <c r="A1576" t="s">
        <v>49</v>
      </c>
      <c r="B1576" t="s">
        <v>3892</v>
      </c>
      <c r="C1576" t="s">
        <v>67</v>
      </c>
      <c r="D1576" t="s">
        <v>3398</v>
      </c>
      <c r="E1576" t="s">
        <v>3406</v>
      </c>
      <c r="F1576" t="s">
        <v>3398</v>
      </c>
      <c r="G1576" t="s">
        <v>3407</v>
      </c>
      <c r="H1576" t="s">
        <v>1349</v>
      </c>
      <c r="I1576">
        <v>1</v>
      </c>
      <c r="J1576">
        <v>0</v>
      </c>
      <c r="K1576">
        <v>0</v>
      </c>
      <c r="L1576">
        <v>3.7</v>
      </c>
      <c r="M1576" t="s">
        <v>934</v>
      </c>
      <c r="N1576" t="s">
        <v>277</v>
      </c>
      <c r="O1576" t="s">
        <v>278</v>
      </c>
      <c r="P1576" t="s">
        <v>3893</v>
      </c>
      <c r="Q1576" t="s">
        <v>37</v>
      </c>
      <c r="R1576" t="s">
        <v>38</v>
      </c>
      <c r="Y1576" t="s">
        <v>44</v>
      </c>
    </row>
    <row r="1577" spans="1:25" x14ac:dyDescent="0.25">
      <c r="A1577" t="s">
        <v>49</v>
      </c>
      <c r="B1577" t="s">
        <v>3894</v>
      </c>
      <c r="C1577" t="s">
        <v>67</v>
      </c>
      <c r="D1577" t="s">
        <v>3398</v>
      </c>
      <c r="E1577" t="s">
        <v>3399</v>
      </c>
      <c r="F1577" t="s">
        <v>3398</v>
      </c>
      <c r="G1577" t="s">
        <v>3400</v>
      </c>
      <c r="H1577" t="s">
        <v>1349</v>
      </c>
      <c r="I1577">
        <v>1</v>
      </c>
      <c r="J1577">
        <v>0</v>
      </c>
      <c r="K1577">
        <v>0</v>
      </c>
      <c r="L1577">
        <v>2.2999999999999998</v>
      </c>
      <c r="M1577" t="s">
        <v>2873</v>
      </c>
      <c r="P1577">
        <v>1014</v>
      </c>
      <c r="Q1577" t="s">
        <v>457</v>
      </c>
      <c r="R1577" t="s">
        <v>383</v>
      </c>
      <c r="Y1577" t="s">
        <v>44</v>
      </c>
    </row>
    <row r="1578" spans="1:25" x14ac:dyDescent="0.25">
      <c r="A1578" t="s">
        <v>26</v>
      </c>
      <c r="B1578" t="s">
        <v>3895</v>
      </c>
      <c r="C1578" t="s">
        <v>67</v>
      </c>
      <c r="D1578" t="s">
        <v>3398</v>
      </c>
      <c r="E1578" t="s">
        <v>3399</v>
      </c>
      <c r="F1578" t="s">
        <v>3398</v>
      </c>
      <c r="G1578" t="s">
        <v>3400</v>
      </c>
      <c r="H1578" t="s">
        <v>1349</v>
      </c>
      <c r="I1578">
        <v>1</v>
      </c>
      <c r="J1578">
        <v>0</v>
      </c>
      <c r="K1578">
        <v>0</v>
      </c>
      <c r="L1578">
        <v>4.5999999999999996</v>
      </c>
      <c r="M1578" t="s">
        <v>3051</v>
      </c>
      <c r="N1578" t="s">
        <v>3896</v>
      </c>
      <c r="O1578" t="s">
        <v>3897</v>
      </c>
      <c r="P1578" t="s">
        <v>3898</v>
      </c>
      <c r="Q1578" t="s">
        <v>432</v>
      </c>
      <c r="R1578" t="s">
        <v>38</v>
      </c>
      <c r="S1578" t="s">
        <v>3899</v>
      </c>
      <c r="T1578" t="s">
        <v>3900</v>
      </c>
      <c r="U1578" t="s">
        <v>3901</v>
      </c>
      <c r="V1578" t="s">
        <v>3902</v>
      </c>
      <c r="X1578" t="s">
        <v>362</v>
      </c>
      <c r="Y1578" t="s">
        <v>44</v>
      </c>
    </row>
    <row r="1579" spans="1:25" x14ac:dyDescent="0.25">
      <c r="A1579" t="s">
        <v>49</v>
      </c>
      <c r="B1579" t="s">
        <v>3903</v>
      </c>
      <c r="C1579" t="s">
        <v>67</v>
      </c>
      <c r="D1579" t="s">
        <v>3398</v>
      </c>
      <c r="E1579" t="s">
        <v>3399</v>
      </c>
      <c r="F1579" t="s">
        <v>3398</v>
      </c>
      <c r="G1579" t="s">
        <v>3400</v>
      </c>
      <c r="H1579" t="s">
        <v>1349</v>
      </c>
      <c r="I1579">
        <v>1</v>
      </c>
      <c r="J1579">
        <v>0</v>
      </c>
      <c r="K1579">
        <v>0</v>
      </c>
      <c r="L1579">
        <v>6.7</v>
      </c>
      <c r="M1579" t="s">
        <v>193</v>
      </c>
      <c r="Q1579" t="s">
        <v>990</v>
      </c>
      <c r="R1579" t="s">
        <v>383</v>
      </c>
      <c r="Y1579" t="s">
        <v>44</v>
      </c>
    </row>
    <row r="1580" spans="1:25" x14ac:dyDescent="0.25">
      <c r="A1580" t="s">
        <v>49</v>
      </c>
      <c r="B1580" t="s">
        <v>3904</v>
      </c>
      <c r="C1580" t="s">
        <v>67</v>
      </c>
      <c r="D1580" t="s">
        <v>3398</v>
      </c>
      <c r="E1580" t="s">
        <v>3399</v>
      </c>
      <c r="F1580" t="s">
        <v>3398</v>
      </c>
      <c r="G1580" t="s">
        <v>3400</v>
      </c>
      <c r="H1580" t="s">
        <v>1349</v>
      </c>
      <c r="I1580">
        <v>1</v>
      </c>
      <c r="J1580">
        <v>0</v>
      </c>
      <c r="K1580">
        <v>0</v>
      </c>
      <c r="L1580">
        <v>10.1</v>
      </c>
      <c r="M1580" t="s">
        <v>193</v>
      </c>
      <c r="N1580" t="s">
        <v>1682</v>
      </c>
      <c r="O1580" t="s">
        <v>1683</v>
      </c>
      <c r="Q1580" t="s">
        <v>37</v>
      </c>
      <c r="R1580" t="s">
        <v>38</v>
      </c>
      <c r="Y1580" t="s">
        <v>44</v>
      </c>
    </row>
    <row r="1581" spans="1:25" x14ac:dyDescent="0.25">
      <c r="A1581" t="s">
        <v>26</v>
      </c>
      <c r="B1581" t="s">
        <v>2367</v>
      </c>
      <c r="C1581" t="s">
        <v>67</v>
      </c>
      <c r="D1581" t="s">
        <v>3398</v>
      </c>
      <c r="E1581" t="s">
        <v>3406</v>
      </c>
      <c r="F1581" t="s">
        <v>3398</v>
      </c>
      <c r="G1581" t="s">
        <v>3407</v>
      </c>
      <c r="H1581" t="s">
        <v>1349</v>
      </c>
      <c r="I1581">
        <v>1</v>
      </c>
      <c r="J1581">
        <v>0</v>
      </c>
      <c r="K1581">
        <v>0</v>
      </c>
      <c r="L1581">
        <v>7.7</v>
      </c>
      <c r="M1581" t="s">
        <v>2368</v>
      </c>
      <c r="P1581" t="s">
        <v>2369</v>
      </c>
      <c r="Q1581" t="s">
        <v>1363</v>
      </c>
      <c r="R1581" t="s">
        <v>358</v>
      </c>
      <c r="S1581">
        <v>-2909</v>
      </c>
      <c r="U1581" t="s">
        <v>2370</v>
      </c>
      <c r="V1581" t="s">
        <v>2371</v>
      </c>
      <c r="X1581" t="s">
        <v>443</v>
      </c>
      <c r="Y1581" t="s">
        <v>44</v>
      </c>
    </row>
    <row r="1582" spans="1:25" x14ac:dyDescent="0.25">
      <c r="A1582" t="s">
        <v>26</v>
      </c>
      <c r="B1582" t="s">
        <v>3241</v>
      </c>
      <c r="C1582" t="s">
        <v>67</v>
      </c>
      <c r="D1582" t="s">
        <v>3398</v>
      </c>
      <c r="E1582" t="s">
        <v>3399</v>
      </c>
      <c r="F1582" t="s">
        <v>3398</v>
      </c>
      <c r="G1582" t="s">
        <v>3400</v>
      </c>
      <c r="H1582" t="s">
        <v>1349</v>
      </c>
      <c r="I1582">
        <v>2</v>
      </c>
      <c r="J1582">
        <v>0</v>
      </c>
      <c r="K1582">
        <v>0</v>
      </c>
      <c r="L1582">
        <v>3.7</v>
      </c>
      <c r="M1582" t="s">
        <v>1980</v>
      </c>
      <c r="O1582" t="s">
        <v>3242</v>
      </c>
      <c r="P1582" t="s">
        <v>1982</v>
      </c>
      <c r="Q1582" t="s">
        <v>483</v>
      </c>
      <c r="R1582" t="s">
        <v>358</v>
      </c>
      <c r="S1582">
        <v>-379185</v>
      </c>
      <c r="T1582">
        <v>-380243</v>
      </c>
      <c r="U1582" t="s">
        <v>3243</v>
      </c>
      <c r="V1582" t="s">
        <v>2371</v>
      </c>
      <c r="X1582" t="s">
        <v>443</v>
      </c>
      <c r="Y1582" t="s">
        <v>44</v>
      </c>
    </row>
    <row r="1583" spans="1:25" x14ac:dyDescent="0.25">
      <c r="A1583" t="s">
        <v>26</v>
      </c>
      <c r="B1583" t="s">
        <v>3244</v>
      </c>
      <c r="C1583" t="s">
        <v>67</v>
      </c>
      <c r="D1583" t="s">
        <v>3398</v>
      </c>
      <c r="E1583" t="s">
        <v>3399</v>
      </c>
      <c r="F1583" t="s">
        <v>3398</v>
      </c>
      <c r="G1583" t="s">
        <v>3400</v>
      </c>
      <c r="H1583" t="s">
        <v>1349</v>
      </c>
      <c r="I1583">
        <v>1</v>
      </c>
      <c r="J1583">
        <v>0</v>
      </c>
      <c r="K1583">
        <v>0</v>
      </c>
      <c r="L1583">
        <v>3.5</v>
      </c>
      <c r="M1583" t="s">
        <v>1884</v>
      </c>
      <c r="Q1583" t="s">
        <v>1794</v>
      </c>
      <c r="R1583" t="s">
        <v>238</v>
      </c>
      <c r="S1583">
        <v>-5055</v>
      </c>
      <c r="U1583" t="s">
        <v>3245</v>
      </c>
      <c r="V1583" t="s">
        <v>2371</v>
      </c>
      <c r="X1583" t="s">
        <v>443</v>
      </c>
      <c r="Y1583" t="s">
        <v>44</v>
      </c>
    </row>
    <row r="1584" spans="1:25" x14ac:dyDescent="0.25">
      <c r="A1584" t="s">
        <v>49</v>
      </c>
      <c r="B1584" t="s">
        <v>3905</v>
      </c>
      <c r="C1584" t="s">
        <v>67</v>
      </c>
      <c r="D1584" t="s">
        <v>3398</v>
      </c>
      <c r="E1584" t="s">
        <v>3406</v>
      </c>
      <c r="F1584" t="s">
        <v>3398</v>
      </c>
      <c r="G1584" t="s">
        <v>3407</v>
      </c>
      <c r="H1584" t="s">
        <v>1349</v>
      </c>
      <c r="I1584">
        <v>1</v>
      </c>
      <c r="J1584">
        <v>0</v>
      </c>
      <c r="K1584">
        <v>0</v>
      </c>
      <c r="L1584">
        <v>3.9</v>
      </c>
      <c r="M1584" t="s">
        <v>450</v>
      </c>
      <c r="P1584" t="s">
        <v>1864</v>
      </c>
      <c r="Q1584" t="s">
        <v>451</v>
      </c>
      <c r="R1584" t="s">
        <v>383</v>
      </c>
      <c r="Y1584" t="s">
        <v>44</v>
      </c>
    </row>
    <row r="1585" spans="1:25" x14ac:dyDescent="0.25">
      <c r="A1585" t="s">
        <v>49</v>
      </c>
      <c r="B1585" t="s">
        <v>3906</v>
      </c>
      <c r="C1585" t="s">
        <v>67</v>
      </c>
      <c r="D1585" t="s">
        <v>3398</v>
      </c>
      <c r="E1585" t="s">
        <v>3399</v>
      </c>
      <c r="F1585" t="s">
        <v>3398</v>
      </c>
      <c r="G1585" t="s">
        <v>3400</v>
      </c>
      <c r="H1585" t="s">
        <v>1349</v>
      </c>
      <c r="I1585">
        <v>1</v>
      </c>
      <c r="J1585">
        <v>0</v>
      </c>
      <c r="K1585">
        <v>0</v>
      </c>
      <c r="L1585">
        <v>4.8</v>
      </c>
      <c r="M1585" t="s">
        <v>193</v>
      </c>
      <c r="Q1585" t="s">
        <v>237</v>
      </c>
      <c r="R1585" t="s">
        <v>238</v>
      </c>
      <c r="Y1585" t="s">
        <v>44</v>
      </c>
    </row>
    <row r="1586" spans="1:25" x14ac:dyDescent="0.25">
      <c r="A1586" t="s">
        <v>49</v>
      </c>
      <c r="B1586" t="s">
        <v>3907</v>
      </c>
      <c r="C1586" t="s">
        <v>67</v>
      </c>
      <c r="D1586" t="s">
        <v>3398</v>
      </c>
      <c r="E1586" t="s">
        <v>3399</v>
      </c>
      <c r="F1586" t="s">
        <v>3398</v>
      </c>
      <c r="G1586" t="s">
        <v>3400</v>
      </c>
      <c r="H1586" t="s">
        <v>1349</v>
      </c>
      <c r="I1586">
        <v>1</v>
      </c>
      <c r="J1586">
        <v>0</v>
      </c>
      <c r="K1586">
        <v>0</v>
      </c>
      <c r="L1586">
        <v>4.5</v>
      </c>
      <c r="M1586" t="s">
        <v>3908</v>
      </c>
      <c r="Q1586" t="s">
        <v>1884</v>
      </c>
      <c r="R1586" t="s">
        <v>238</v>
      </c>
      <c r="Y1586" t="s">
        <v>44</v>
      </c>
    </row>
    <row r="1587" spans="1:25" x14ac:dyDescent="0.25">
      <c r="A1587" t="s">
        <v>49</v>
      </c>
      <c r="B1587" t="s">
        <v>3909</v>
      </c>
      <c r="C1587" t="s">
        <v>67</v>
      </c>
      <c r="D1587" t="s">
        <v>3398</v>
      </c>
      <c r="E1587" t="s">
        <v>3399</v>
      </c>
      <c r="F1587" t="s">
        <v>3398</v>
      </c>
      <c r="G1587" t="s">
        <v>3400</v>
      </c>
      <c r="H1587" t="s">
        <v>1349</v>
      </c>
      <c r="I1587">
        <v>1</v>
      </c>
      <c r="J1587">
        <v>0</v>
      </c>
      <c r="K1587">
        <v>0</v>
      </c>
      <c r="L1587">
        <v>5.7</v>
      </c>
      <c r="M1587" t="s">
        <v>1301</v>
      </c>
      <c r="O1587" t="s">
        <v>3910</v>
      </c>
      <c r="P1587">
        <v>84101</v>
      </c>
      <c r="Q1587" t="s">
        <v>37</v>
      </c>
      <c r="R1587" t="s">
        <v>38</v>
      </c>
      <c r="Y1587" t="s">
        <v>44</v>
      </c>
    </row>
    <row r="1588" spans="1:25" x14ac:dyDescent="0.25">
      <c r="A1588" t="s">
        <v>49</v>
      </c>
      <c r="B1588" t="s">
        <v>3911</v>
      </c>
      <c r="C1588" t="s">
        <v>67</v>
      </c>
      <c r="D1588" t="s">
        <v>3398</v>
      </c>
      <c r="E1588" t="s">
        <v>3406</v>
      </c>
      <c r="F1588" t="s">
        <v>3398</v>
      </c>
      <c r="G1588" t="s">
        <v>3407</v>
      </c>
      <c r="H1588" t="s">
        <v>1349</v>
      </c>
      <c r="I1588">
        <v>1</v>
      </c>
      <c r="J1588">
        <v>0</v>
      </c>
      <c r="K1588">
        <v>0</v>
      </c>
      <c r="L1588">
        <v>8.3000000000000007</v>
      </c>
      <c r="M1588" t="s">
        <v>193</v>
      </c>
      <c r="N1588" t="s">
        <v>197</v>
      </c>
      <c r="O1588" t="s">
        <v>198</v>
      </c>
      <c r="Q1588" t="s">
        <v>37</v>
      </c>
      <c r="R1588" t="s">
        <v>38</v>
      </c>
      <c r="Y1588" t="s">
        <v>44</v>
      </c>
    </row>
    <row r="1589" spans="1:25" x14ac:dyDescent="0.25">
      <c r="A1589" t="s">
        <v>49</v>
      </c>
      <c r="B1589" t="s">
        <v>3288</v>
      </c>
      <c r="C1589" t="s">
        <v>67</v>
      </c>
      <c r="D1589" t="s">
        <v>3398</v>
      </c>
      <c r="E1589" t="s">
        <v>3399</v>
      </c>
      <c r="F1589" t="s">
        <v>3398</v>
      </c>
      <c r="G1589" t="s">
        <v>3400</v>
      </c>
      <c r="H1589" t="s">
        <v>1349</v>
      </c>
      <c r="I1589">
        <v>2</v>
      </c>
      <c r="J1589">
        <v>0</v>
      </c>
      <c r="K1589">
        <v>0</v>
      </c>
      <c r="L1589">
        <v>4.5</v>
      </c>
      <c r="M1589" t="s">
        <v>3289</v>
      </c>
      <c r="N1589" t="s">
        <v>123</v>
      </c>
      <c r="O1589" t="s">
        <v>124</v>
      </c>
      <c r="P1589" t="s">
        <v>3290</v>
      </c>
      <c r="Q1589" t="s">
        <v>37</v>
      </c>
      <c r="R1589" t="s">
        <v>38</v>
      </c>
      <c r="S1589" t="s">
        <v>3291</v>
      </c>
      <c r="V1589" t="s">
        <v>3292</v>
      </c>
      <c r="Y1589" t="s">
        <v>44</v>
      </c>
    </row>
    <row r="1590" spans="1:25" x14ac:dyDescent="0.25">
      <c r="A1590" t="s">
        <v>49</v>
      </c>
      <c r="B1590" t="s">
        <v>3912</v>
      </c>
      <c r="C1590" t="s">
        <v>67</v>
      </c>
      <c r="D1590" t="s">
        <v>3398</v>
      </c>
      <c r="E1590" t="s">
        <v>3406</v>
      </c>
      <c r="F1590" t="s">
        <v>3398</v>
      </c>
      <c r="G1590" t="s">
        <v>3407</v>
      </c>
      <c r="H1590" t="s">
        <v>1349</v>
      </c>
      <c r="I1590">
        <v>1</v>
      </c>
      <c r="J1590">
        <v>0</v>
      </c>
      <c r="K1590">
        <v>0</v>
      </c>
      <c r="L1590">
        <v>3.4</v>
      </c>
      <c r="M1590" t="s">
        <v>216</v>
      </c>
      <c r="N1590" t="s">
        <v>217</v>
      </c>
      <c r="O1590" t="s">
        <v>218</v>
      </c>
      <c r="P1590" t="s">
        <v>3913</v>
      </c>
      <c r="Q1590" t="s">
        <v>37</v>
      </c>
      <c r="R1590" t="s">
        <v>38</v>
      </c>
      <c r="S1590" t="s">
        <v>3914</v>
      </c>
      <c r="Y1590" t="s">
        <v>44</v>
      </c>
    </row>
    <row r="1591" spans="1:25" x14ac:dyDescent="0.25">
      <c r="A1591" t="s">
        <v>49</v>
      </c>
      <c r="B1591" t="s">
        <v>3915</v>
      </c>
      <c r="C1591" t="s">
        <v>67</v>
      </c>
      <c r="D1591" t="s">
        <v>3398</v>
      </c>
      <c r="E1591" t="s">
        <v>3399</v>
      </c>
      <c r="F1591" t="s">
        <v>3398</v>
      </c>
      <c r="G1591" t="s">
        <v>3400</v>
      </c>
      <c r="H1591" t="s">
        <v>1349</v>
      </c>
      <c r="I1591">
        <v>1</v>
      </c>
      <c r="J1591">
        <v>0</v>
      </c>
      <c r="K1591">
        <v>0</v>
      </c>
      <c r="L1591">
        <v>1.6</v>
      </c>
      <c r="M1591" t="s">
        <v>472</v>
      </c>
      <c r="P1591">
        <v>90024</v>
      </c>
      <c r="Q1591" t="s">
        <v>37</v>
      </c>
      <c r="R1591" t="s">
        <v>38</v>
      </c>
      <c r="Y1591" t="s">
        <v>44</v>
      </c>
    </row>
    <row r="1592" spans="1:25" x14ac:dyDescent="0.25">
      <c r="A1592" t="s">
        <v>49</v>
      </c>
      <c r="B1592" t="s">
        <v>3916</v>
      </c>
      <c r="C1592" t="s">
        <v>67</v>
      </c>
      <c r="D1592" t="s">
        <v>3398</v>
      </c>
      <c r="E1592" t="s">
        <v>3399</v>
      </c>
      <c r="F1592" t="s">
        <v>3398</v>
      </c>
      <c r="G1592" t="s">
        <v>3400</v>
      </c>
      <c r="H1592" t="s">
        <v>1349</v>
      </c>
      <c r="I1592">
        <v>1</v>
      </c>
      <c r="J1592">
        <v>0</v>
      </c>
      <c r="K1592">
        <v>0</v>
      </c>
      <c r="L1592">
        <v>1.2</v>
      </c>
      <c r="M1592" t="s">
        <v>345</v>
      </c>
      <c r="O1592" t="s">
        <v>1279</v>
      </c>
      <c r="P1592" t="s">
        <v>346</v>
      </c>
      <c r="Q1592" t="s">
        <v>37</v>
      </c>
      <c r="R1592" t="s">
        <v>38</v>
      </c>
      <c r="U1592" t="s">
        <v>347</v>
      </c>
      <c r="V1592" t="s">
        <v>348</v>
      </c>
      <c r="Y1592" t="s">
        <v>44</v>
      </c>
    </row>
    <row r="1593" spans="1:25" x14ac:dyDescent="0.25">
      <c r="A1593" t="s">
        <v>49</v>
      </c>
      <c r="B1593" t="s">
        <v>3917</v>
      </c>
      <c r="C1593" t="s">
        <v>67</v>
      </c>
      <c r="D1593" t="s">
        <v>3398</v>
      </c>
      <c r="E1593" t="s">
        <v>3406</v>
      </c>
      <c r="F1593" t="s">
        <v>3398</v>
      </c>
      <c r="G1593" t="s">
        <v>3407</v>
      </c>
      <c r="H1593" t="s">
        <v>1349</v>
      </c>
      <c r="I1593">
        <v>1</v>
      </c>
      <c r="J1593">
        <v>0</v>
      </c>
      <c r="K1593">
        <v>0</v>
      </c>
      <c r="L1593">
        <v>8.6</v>
      </c>
      <c r="M1593" t="s">
        <v>345</v>
      </c>
      <c r="O1593" t="s">
        <v>1279</v>
      </c>
      <c r="P1593" t="s">
        <v>346</v>
      </c>
      <c r="Q1593" t="s">
        <v>37</v>
      </c>
      <c r="R1593" t="s">
        <v>38</v>
      </c>
      <c r="U1593" t="s">
        <v>347</v>
      </c>
      <c r="V1593" t="s">
        <v>348</v>
      </c>
      <c r="Y1593" t="s">
        <v>44</v>
      </c>
    </row>
    <row r="1594" spans="1:25" x14ac:dyDescent="0.25">
      <c r="A1594" t="s">
        <v>49</v>
      </c>
      <c r="B1594" t="s">
        <v>3918</v>
      </c>
      <c r="C1594" t="s">
        <v>67</v>
      </c>
      <c r="D1594" t="s">
        <v>3398</v>
      </c>
      <c r="E1594" t="s">
        <v>3406</v>
      </c>
      <c r="F1594" t="s">
        <v>3398</v>
      </c>
      <c r="G1594" t="s">
        <v>3407</v>
      </c>
      <c r="H1594" t="s">
        <v>1349</v>
      </c>
      <c r="I1594">
        <v>1</v>
      </c>
      <c r="J1594">
        <v>0</v>
      </c>
      <c r="K1594">
        <v>0</v>
      </c>
      <c r="L1594">
        <v>6.7</v>
      </c>
      <c r="M1594" t="s">
        <v>345</v>
      </c>
      <c r="O1594" t="s">
        <v>1279</v>
      </c>
      <c r="P1594" t="s">
        <v>346</v>
      </c>
      <c r="Q1594" t="s">
        <v>37</v>
      </c>
      <c r="R1594" t="s">
        <v>38</v>
      </c>
      <c r="U1594" t="s">
        <v>347</v>
      </c>
      <c r="V1594" t="s">
        <v>348</v>
      </c>
      <c r="Y1594" t="s">
        <v>44</v>
      </c>
    </row>
    <row r="1595" spans="1:25" x14ac:dyDescent="0.25">
      <c r="A1595" t="s">
        <v>49</v>
      </c>
      <c r="B1595" t="s">
        <v>3919</v>
      </c>
      <c r="C1595" t="s">
        <v>67</v>
      </c>
      <c r="D1595" t="s">
        <v>3398</v>
      </c>
      <c r="E1595" t="s">
        <v>3399</v>
      </c>
      <c r="F1595" t="s">
        <v>3398</v>
      </c>
      <c r="G1595" t="s">
        <v>3400</v>
      </c>
      <c r="H1595" t="s">
        <v>1349</v>
      </c>
      <c r="I1595">
        <v>1</v>
      </c>
      <c r="J1595">
        <v>0</v>
      </c>
      <c r="K1595">
        <v>0</v>
      </c>
      <c r="L1595">
        <v>5.2</v>
      </c>
      <c r="M1595" t="s">
        <v>2230</v>
      </c>
      <c r="Q1595" t="s">
        <v>1884</v>
      </c>
      <c r="R1595" t="s">
        <v>238</v>
      </c>
      <c r="Y1595" t="s">
        <v>44</v>
      </c>
    </row>
    <row r="1596" spans="1:25" x14ac:dyDescent="0.25">
      <c r="A1596" t="s">
        <v>49</v>
      </c>
      <c r="B1596" t="s">
        <v>3920</v>
      </c>
      <c r="C1596" t="s">
        <v>67</v>
      </c>
      <c r="D1596" t="s">
        <v>3398</v>
      </c>
      <c r="E1596" t="s">
        <v>3399</v>
      </c>
      <c r="F1596" t="s">
        <v>3398</v>
      </c>
      <c r="G1596" t="s">
        <v>3400</v>
      </c>
      <c r="H1596" t="s">
        <v>1349</v>
      </c>
      <c r="I1596">
        <v>1</v>
      </c>
      <c r="J1596">
        <v>0</v>
      </c>
      <c r="K1596">
        <v>0</v>
      </c>
      <c r="L1596">
        <v>1.9</v>
      </c>
      <c r="M1596" t="s">
        <v>1660</v>
      </c>
      <c r="N1596" t="s">
        <v>1682</v>
      </c>
      <c r="O1596" t="s">
        <v>1683</v>
      </c>
      <c r="P1596" t="s">
        <v>3921</v>
      </c>
      <c r="Q1596" t="s">
        <v>37</v>
      </c>
      <c r="R1596" t="s">
        <v>38</v>
      </c>
      <c r="Y1596" t="s">
        <v>44</v>
      </c>
    </row>
    <row r="1597" spans="1:25" x14ac:dyDescent="0.25">
      <c r="A1597" t="s">
        <v>49</v>
      </c>
      <c r="B1597" t="s">
        <v>164</v>
      </c>
      <c r="C1597" t="s">
        <v>67</v>
      </c>
      <c r="D1597" t="s">
        <v>3398</v>
      </c>
      <c r="E1597" t="s">
        <v>3406</v>
      </c>
      <c r="F1597" t="s">
        <v>3398</v>
      </c>
      <c r="G1597" t="s">
        <v>3407</v>
      </c>
      <c r="H1597" t="s">
        <v>1349</v>
      </c>
      <c r="I1597">
        <v>2</v>
      </c>
      <c r="J1597">
        <v>0</v>
      </c>
      <c r="K1597">
        <v>0</v>
      </c>
      <c r="L1597">
        <v>8.1</v>
      </c>
      <c r="Y1597" t="s">
        <v>44</v>
      </c>
    </row>
    <row r="1598" spans="1:25" x14ac:dyDescent="0.25">
      <c r="A1598" t="s">
        <v>49</v>
      </c>
      <c r="B1598" t="s">
        <v>164</v>
      </c>
      <c r="C1598" t="s">
        <v>67</v>
      </c>
      <c r="D1598" t="s">
        <v>3398</v>
      </c>
      <c r="E1598" t="s">
        <v>3399</v>
      </c>
      <c r="F1598" t="s">
        <v>3398</v>
      </c>
      <c r="G1598" t="s">
        <v>3400</v>
      </c>
      <c r="H1598" t="s">
        <v>1349</v>
      </c>
      <c r="I1598">
        <v>7</v>
      </c>
      <c r="J1598">
        <v>0</v>
      </c>
      <c r="K1598">
        <v>0</v>
      </c>
      <c r="L1598">
        <v>3.1</v>
      </c>
      <c r="Y1598" t="s">
        <v>44</v>
      </c>
    </row>
    <row r="1599" spans="1:25" x14ac:dyDescent="0.25">
      <c r="A1599" t="s">
        <v>26</v>
      </c>
      <c r="B1599" t="s">
        <v>3337</v>
      </c>
      <c r="C1599" t="s">
        <v>67</v>
      </c>
      <c r="D1599" t="s">
        <v>3398</v>
      </c>
      <c r="E1599" t="s">
        <v>3406</v>
      </c>
      <c r="F1599" t="s">
        <v>3398</v>
      </c>
      <c r="G1599" t="s">
        <v>3407</v>
      </c>
      <c r="H1599" t="s">
        <v>1349</v>
      </c>
      <c r="I1599">
        <v>1</v>
      </c>
      <c r="J1599">
        <v>0</v>
      </c>
      <c r="K1599">
        <v>0</v>
      </c>
      <c r="L1599">
        <v>7.2</v>
      </c>
      <c r="M1599" t="s">
        <v>3338</v>
      </c>
      <c r="O1599" t="s">
        <v>2764</v>
      </c>
      <c r="Q1599" t="s">
        <v>2765</v>
      </c>
      <c r="R1599" t="s">
        <v>358</v>
      </c>
      <c r="S1599">
        <v>-706768</v>
      </c>
      <c r="T1599">
        <v>-706765</v>
      </c>
      <c r="U1599" t="s">
        <v>3339</v>
      </c>
      <c r="V1599" t="s">
        <v>3340</v>
      </c>
      <c r="X1599" t="s">
        <v>443</v>
      </c>
      <c r="Y1599" t="s">
        <v>44</v>
      </c>
    </row>
    <row r="1600" spans="1:25" x14ac:dyDescent="0.25">
      <c r="A1600" t="s">
        <v>49</v>
      </c>
      <c r="B1600" t="s">
        <v>3922</v>
      </c>
      <c r="C1600" t="s">
        <v>67</v>
      </c>
      <c r="D1600" t="s">
        <v>3398</v>
      </c>
      <c r="E1600" t="s">
        <v>3399</v>
      </c>
      <c r="F1600" t="s">
        <v>3398</v>
      </c>
      <c r="G1600" t="s">
        <v>3400</v>
      </c>
      <c r="H1600" t="s">
        <v>1349</v>
      </c>
      <c r="I1600">
        <v>2</v>
      </c>
      <c r="J1600">
        <v>0</v>
      </c>
      <c r="K1600">
        <v>0</v>
      </c>
      <c r="L1600">
        <v>4.9000000000000004</v>
      </c>
      <c r="M1600" t="s">
        <v>197</v>
      </c>
      <c r="N1600" t="s">
        <v>197</v>
      </c>
      <c r="O1600" t="s">
        <v>198</v>
      </c>
      <c r="P1600">
        <v>10017</v>
      </c>
      <c r="Q1600" t="s">
        <v>37</v>
      </c>
      <c r="R1600" t="s">
        <v>38</v>
      </c>
      <c r="S1600" t="s">
        <v>3923</v>
      </c>
      <c r="V1600" t="s">
        <v>3924</v>
      </c>
      <c r="Y1600" t="s">
        <v>44</v>
      </c>
    </row>
    <row r="1601" spans="1:25" x14ac:dyDescent="0.25">
      <c r="A1601" t="s">
        <v>49</v>
      </c>
      <c r="B1601" t="s">
        <v>3925</v>
      </c>
      <c r="C1601" t="s">
        <v>67</v>
      </c>
      <c r="D1601" t="s">
        <v>3398</v>
      </c>
      <c r="E1601" t="s">
        <v>3406</v>
      </c>
      <c r="F1601" t="s">
        <v>3398</v>
      </c>
      <c r="G1601" t="s">
        <v>3407</v>
      </c>
      <c r="H1601" t="s">
        <v>1349</v>
      </c>
      <c r="I1601">
        <v>1</v>
      </c>
      <c r="J1601">
        <v>0</v>
      </c>
      <c r="K1601">
        <v>0</v>
      </c>
      <c r="L1601">
        <v>7.2</v>
      </c>
      <c r="M1601" t="s">
        <v>1296</v>
      </c>
      <c r="N1601" t="s">
        <v>80</v>
      </c>
      <c r="O1601" t="s">
        <v>413</v>
      </c>
      <c r="P1601" t="s">
        <v>3926</v>
      </c>
      <c r="Q1601" t="s">
        <v>37</v>
      </c>
      <c r="R1601" t="s">
        <v>38</v>
      </c>
      <c r="Y1601" t="s">
        <v>44</v>
      </c>
    </row>
    <row r="1602" spans="1:25" x14ac:dyDescent="0.25">
      <c r="A1602" t="s">
        <v>49</v>
      </c>
      <c r="B1602" t="s">
        <v>3927</v>
      </c>
      <c r="C1602" t="s">
        <v>67</v>
      </c>
      <c r="D1602" t="s">
        <v>3398</v>
      </c>
      <c r="E1602" t="s">
        <v>3399</v>
      </c>
      <c r="F1602" t="s">
        <v>3398</v>
      </c>
      <c r="G1602" t="s">
        <v>3400</v>
      </c>
      <c r="H1602" t="s">
        <v>1349</v>
      </c>
      <c r="I1602">
        <v>2</v>
      </c>
      <c r="J1602">
        <v>0</v>
      </c>
      <c r="K1602">
        <v>0</v>
      </c>
      <c r="L1602">
        <v>3.5</v>
      </c>
      <c r="M1602" t="s">
        <v>985</v>
      </c>
      <c r="N1602" t="s">
        <v>710</v>
      </c>
      <c r="O1602" t="s">
        <v>711</v>
      </c>
      <c r="P1602" t="s">
        <v>3928</v>
      </c>
      <c r="Q1602" t="s">
        <v>37</v>
      </c>
      <c r="R1602" t="s">
        <v>38</v>
      </c>
      <c r="S1602" t="s">
        <v>3929</v>
      </c>
      <c r="T1602" t="s">
        <v>3930</v>
      </c>
      <c r="V1602" t="s">
        <v>3931</v>
      </c>
      <c r="Y1602" t="s">
        <v>44</v>
      </c>
    </row>
    <row r="1603" spans="1:25" x14ac:dyDescent="0.25">
      <c r="A1603" t="s">
        <v>49</v>
      </c>
      <c r="B1603" t="s">
        <v>3932</v>
      </c>
      <c r="C1603" t="s">
        <v>67</v>
      </c>
      <c r="D1603" t="s">
        <v>3398</v>
      </c>
      <c r="E1603" t="s">
        <v>3399</v>
      </c>
      <c r="F1603" t="s">
        <v>3398</v>
      </c>
      <c r="G1603" t="s">
        <v>3400</v>
      </c>
      <c r="H1603" t="s">
        <v>1349</v>
      </c>
      <c r="I1603">
        <v>1</v>
      </c>
      <c r="J1603">
        <v>0</v>
      </c>
      <c r="K1603">
        <v>0</v>
      </c>
      <c r="L1603">
        <v>2.4</v>
      </c>
      <c r="M1603" t="s">
        <v>988</v>
      </c>
      <c r="P1603" t="s">
        <v>3933</v>
      </c>
      <c r="Q1603" t="s">
        <v>990</v>
      </c>
      <c r="R1603" t="s">
        <v>383</v>
      </c>
      <c r="Y1603" t="s">
        <v>44</v>
      </c>
    </row>
    <row r="1604" spans="1:25" x14ac:dyDescent="0.25">
      <c r="A1604" t="s">
        <v>49</v>
      </c>
      <c r="B1604" t="s">
        <v>3934</v>
      </c>
      <c r="C1604" t="s">
        <v>67</v>
      </c>
      <c r="D1604" t="s">
        <v>3398</v>
      </c>
      <c r="E1604" t="s">
        <v>3399</v>
      </c>
      <c r="F1604" t="s">
        <v>3398</v>
      </c>
      <c r="G1604" t="s">
        <v>3400</v>
      </c>
      <c r="H1604" t="s">
        <v>1349</v>
      </c>
      <c r="I1604">
        <v>1</v>
      </c>
      <c r="J1604">
        <v>0</v>
      </c>
      <c r="K1604">
        <v>0</v>
      </c>
      <c r="L1604">
        <v>10.199999999999999</v>
      </c>
      <c r="M1604" t="s">
        <v>3935</v>
      </c>
      <c r="N1604" t="s">
        <v>1682</v>
      </c>
      <c r="O1604" t="s">
        <v>1683</v>
      </c>
      <c r="P1604" t="s">
        <v>3936</v>
      </c>
      <c r="Q1604" t="s">
        <v>37</v>
      </c>
      <c r="R1604" t="s">
        <v>38</v>
      </c>
      <c r="V1604" t="s">
        <v>3937</v>
      </c>
      <c r="Y1604" t="s">
        <v>44</v>
      </c>
    </row>
    <row r="1605" spans="1:25" x14ac:dyDescent="0.25">
      <c r="A1605" t="s">
        <v>49</v>
      </c>
      <c r="B1605" t="s">
        <v>3938</v>
      </c>
      <c r="C1605" t="s">
        <v>67</v>
      </c>
      <c r="D1605" t="s">
        <v>3398</v>
      </c>
      <c r="E1605" t="s">
        <v>3399</v>
      </c>
      <c r="F1605" t="s">
        <v>3398</v>
      </c>
      <c r="G1605" t="s">
        <v>3400</v>
      </c>
      <c r="H1605" t="s">
        <v>1349</v>
      </c>
      <c r="I1605">
        <v>3</v>
      </c>
      <c r="J1605">
        <v>0</v>
      </c>
      <c r="K1605">
        <v>0</v>
      </c>
      <c r="L1605">
        <v>5.6</v>
      </c>
      <c r="M1605" t="s">
        <v>636</v>
      </c>
      <c r="P1605" t="s">
        <v>3939</v>
      </c>
      <c r="Q1605" t="s">
        <v>37</v>
      </c>
      <c r="R1605" t="s">
        <v>38</v>
      </c>
      <c r="S1605" t="s">
        <v>3940</v>
      </c>
      <c r="V1605" t="s">
        <v>3941</v>
      </c>
      <c r="Y1605" t="s">
        <v>44</v>
      </c>
    </row>
    <row r="1606" spans="1:25" x14ac:dyDescent="0.25">
      <c r="A1606" t="s">
        <v>49</v>
      </c>
      <c r="B1606" t="s">
        <v>3350</v>
      </c>
      <c r="C1606" t="s">
        <v>67</v>
      </c>
      <c r="D1606" t="s">
        <v>3398</v>
      </c>
      <c r="E1606" t="s">
        <v>3399</v>
      </c>
      <c r="F1606" t="s">
        <v>3398</v>
      </c>
      <c r="G1606" t="s">
        <v>3400</v>
      </c>
      <c r="H1606" t="s">
        <v>1349</v>
      </c>
      <c r="I1606">
        <v>1</v>
      </c>
      <c r="J1606">
        <v>0</v>
      </c>
      <c r="K1606">
        <v>0</v>
      </c>
      <c r="L1606">
        <v>9</v>
      </c>
      <c r="M1606" t="s">
        <v>3351</v>
      </c>
      <c r="Q1606" t="s">
        <v>1133</v>
      </c>
      <c r="R1606" t="s">
        <v>383</v>
      </c>
      <c r="S1606" t="s">
        <v>3352</v>
      </c>
      <c r="Y1606" t="s">
        <v>44</v>
      </c>
    </row>
    <row r="1607" spans="1:25" x14ac:dyDescent="0.25">
      <c r="A1607" t="s">
        <v>26</v>
      </c>
      <c r="B1607" t="s">
        <v>3942</v>
      </c>
      <c r="C1607" t="s">
        <v>67</v>
      </c>
      <c r="D1607" t="s">
        <v>3398</v>
      </c>
      <c r="E1607" t="s">
        <v>3406</v>
      </c>
      <c r="F1607" t="s">
        <v>3398</v>
      </c>
      <c r="G1607" t="s">
        <v>3407</v>
      </c>
      <c r="H1607" t="s">
        <v>1349</v>
      </c>
      <c r="I1607">
        <v>1</v>
      </c>
      <c r="J1607">
        <v>0</v>
      </c>
      <c r="K1607">
        <v>0</v>
      </c>
      <c r="L1607">
        <v>7.7</v>
      </c>
      <c r="M1607" t="s">
        <v>2763</v>
      </c>
      <c r="O1607" t="s">
        <v>2764</v>
      </c>
      <c r="Q1607" t="s">
        <v>2765</v>
      </c>
      <c r="R1607" t="s">
        <v>358</v>
      </c>
      <c r="S1607" t="s">
        <v>3943</v>
      </c>
      <c r="T1607">
        <v>-474252</v>
      </c>
      <c r="U1607" t="s">
        <v>3944</v>
      </c>
      <c r="V1607" t="s">
        <v>3945</v>
      </c>
      <c r="W1607">
        <v>1977</v>
      </c>
      <c r="X1607" t="s">
        <v>443</v>
      </c>
      <c r="Y1607" t="s">
        <v>44</v>
      </c>
    </row>
    <row r="1608" spans="1:25" x14ac:dyDescent="0.25">
      <c r="A1608" t="s">
        <v>49</v>
      </c>
      <c r="B1608" t="s">
        <v>3946</v>
      </c>
      <c r="C1608" t="s">
        <v>67</v>
      </c>
      <c r="D1608" t="s">
        <v>3398</v>
      </c>
      <c r="E1608" t="s">
        <v>3399</v>
      </c>
      <c r="F1608" t="s">
        <v>3398</v>
      </c>
      <c r="G1608" t="s">
        <v>3400</v>
      </c>
      <c r="H1608" t="s">
        <v>1349</v>
      </c>
      <c r="I1608">
        <v>1</v>
      </c>
      <c r="J1608">
        <v>0</v>
      </c>
      <c r="K1608">
        <v>0</v>
      </c>
      <c r="L1608">
        <v>4.8</v>
      </c>
      <c r="M1608" t="s">
        <v>450</v>
      </c>
      <c r="Q1608" t="s">
        <v>451</v>
      </c>
      <c r="R1608" t="s">
        <v>383</v>
      </c>
      <c r="Y1608" t="s">
        <v>44</v>
      </c>
    </row>
    <row r="1609" spans="1:25" x14ac:dyDescent="0.25">
      <c r="A1609" t="s">
        <v>49</v>
      </c>
      <c r="B1609" t="s">
        <v>3947</v>
      </c>
      <c r="C1609" t="s">
        <v>67</v>
      </c>
      <c r="D1609" t="s">
        <v>3398</v>
      </c>
      <c r="E1609" t="s">
        <v>3406</v>
      </c>
      <c r="F1609" t="s">
        <v>3398</v>
      </c>
      <c r="G1609" t="s">
        <v>3407</v>
      </c>
      <c r="H1609" t="s">
        <v>1349</v>
      </c>
      <c r="I1609">
        <v>1</v>
      </c>
      <c r="J1609">
        <v>0</v>
      </c>
      <c r="K1609">
        <v>0</v>
      </c>
      <c r="L1609">
        <v>7.7</v>
      </c>
      <c r="M1609" t="s">
        <v>193</v>
      </c>
      <c r="Q1609" t="s">
        <v>1415</v>
      </c>
      <c r="R1609" t="s">
        <v>238</v>
      </c>
      <c r="Y1609" t="s">
        <v>44</v>
      </c>
    </row>
    <row r="1610" spans="1:25" x14ac:dyDescent="0.25">
      <c r="A1610" t="s">
        <v>49</v>
      </c>
      <c r="B1610" t="s">
        <v>3948</v>
      </c>
      <c r="C1610" t="s">
        <v>67</v>
      </c>
      <c r="D1610" t="s">
        <v>3398</v>
      </c>
      <c r="E1610" t="s">
        <v>3399</v>
      </c>
      <c r="F1610" t="s">
        <v>3398</v>
      </c>
      <c r="G1610" t="s">
        <v>3400</v>
      </c>
      <c r="H1610" t="s">
        <v>1349</v>
      </c>
      <c r="I1610">
        <v>1</v>
      </c>
      <c r="J1610">
        <v>0</v>
      </c>
      <c r="K1610">
        <v>0</v>
      </c>
      <c r="L1610">
        <v>4.2</v>
      </c>
      <c r="M1610" t="s">
        <v>197</v>
      </c>
      <c r="N1610" t="s">
        <v>197</v>
      </c>
      <c r="O1610" t="s">
        <v>198</v>
      </c>
      <c r="P1610">
        <v>10022</v>
      </c>
      <c r="Q1610" t="s">
        <v>37</v>
      </c>
      <c r="R1610" t="s">
        <v>38</v>
      </c>
      <c r="Y1610" t="s">
        <v>44</v>
      </c>
    </row>
    <row r="1611" spans="1:25" x14ac:dyDescent="0.25">
      <c r="A1611" t="s">
        <v>49</v>
      </c>
      <c r="B1611" t="s">
        <v>3379</v>
      </c>
      <c r="C1611" t="s">
        <v>67</v>
      </c>
      <c r="D1611" t="s">
        <v>3398</v>
      </c>
      <c r="E1611" t="s">
        <v>3399</v>
      </c>
      <c r="F1611" t="s">
        <v>3398</v>
      </c>
      <c r="G1611" t="s">
        <v>3400</v>
      </c>
      <c r="H1611" t="s">
        <v>1349</v>
      </c>
      <c r="I1611">
        <v>1</v>
      </c>
      <c r="J1611">
        <v>0</v>
      </c>
      <c r="K1611">
        <v>0</v>
      </c>
      <c r="L1611">
        <v>7.3</v>
      </c>
      <c r="M1611" t="s">
        <v>667</v>
      </c>
      <c r="N1611" t="s">
        <v>255</v>
      </c>
      <c r="O1611" t="s">
        <v>256</v>
      </c>
      <c r="P1611">
        <v>89109</v>
      </c>
      <c r="Q1611" t="s">
        <v>37</v>
      </c>
      <c r="R1611" t="s">
        <v>38</v>
      </c>
      <c r="S1611" t="s">
        <v>3380</v>
      </c>
      <c r="V1611" t="s">
        <v>3381</v>
      </c>
      <c r="Y1611" t="s">
        <v>44</v>
      </c>
    </row>
    <row r="1612" spans="1:25" x14ac:dyDescent="0.25">
      <c r="A1612" t="s">
        <v>49</v>
      </c>
      <c r="B1612" t="s">
        <v>3949</v>
      </c>
      <c r="C1612" t="s">
        <v>67</v>
      </c>
      <c r="D1612" t="s">
        <v>3398</v>
      </c>
      <c r="E1612" t="s">
        <v>3399</v>
      </c>
      <c r="F1612" t="s">
        <v>3398</v>
      </c>
      <c r="G1612" t="s">
        <v>3400</v>
      </c>
      <c r="H1612" t="s">
        <v>1349</v>
      </c>
      <c r="I1612">
        <v>1</v>
      </c>
      <c r="J1612">
        <v>0</v>
      </c>
      <c r="K1612">
        <v>0</v>
      </c>
      <c r="L1612">
        <v>5.3</v>
      </c>
      <c r="M1612" t="s">
        <v>193</v>
      </c>
      <c r="Q1612" t="s">
        <v>1794</v>
      </c>
      <c r="R1612" t="s">
        <v>238</v>
      </c>
      <c r="Y1612" t="s">
        <v>44</v>
      </c>
    </row>
    <row r="1613" spans="1:25" x14ac:dyDescent="0.25">
      <c r="A1613" t="s">
        <v>49</v>
      </c>
      <c r="B1613" t="s">
        <v>3950</v>
      </c>
      <c r="C1613" t="s">
        <v>67</v>
      </c>
      <c r="D1613" t="s">
        <v>3398</v>
      </c>
      <c r="E1613" t="s">
        <v>3406</v>
      </c>
      <c r="F1613" t="s">
        <v>3398</v>
      </c>
      <c r="G1613" t="s">
        <v>3407</v>
      </c>
      <c r="H1613" t="s">
        <v>1349</v>
      </c>
      <c r="I1613">
        <v>1</v>
      </c>
      <c r="J1613">
        <v>0</v>
      </c>
      <c r="K1613">
        <v>0</v>
      </c>
      <c r="L1613">
        <v>5.4</v>
      </c>
      <c r="M1613" t="s">
        <v>481</v>
      </c>
      <c r="P1613" t="s">
        <v>2829</v>
      </c>
      <c r="Q1613" t="s">
        <v>483</v>
      </c>
      <c r="R1613" t="s">
        <v>358</v>
      </c>
      <c r="Y1613" t="s">
        <v>44</v>
      </c>
    </row>
    <row r="1614" spans="1:25" x14ac:dyDescent="0.25">
      <c r="A1614" t="s">
        <v>49</v>
      </c>
      <c r="B1614" t="s">
        <v>3951</v>
      </c>
      <c r="C1614" t="s">
        <v>67</v>
      </c>
      <c r="D1614" t="s">
        <v>3398</v>
      </c>
      <c r="E1614" t="s">
        <v>3399</v>
      </c>
      <c r="F1614" t="s">
        <v>3398</v>
      </c>
      <c r="G1614" t="s">
        <v>3400</v>
      </c>
      <c r="H1614" t="s">
        <v>1349</v>
      </c>
      <c r="I1614">
        <v>1</v>
      </c>
      <c r="J1614">
        <v>0</v>
      </c>
      <c r="K1614">
        <v>0</v>
      </c>
      <c r="L1614">
        <v>6.1</v>
      </c>
      <c r="M1614" t="s">
        <v>2030</v>
      </c>
      <c r="N1614" t="s">
        <v>255</v>
      </c>
      <c r="O1614" t="s">
        <v>256</v>
      </c>
      <c r="P1614">
        <v>89011</v>
      </c>
      <c r="Q1614" t="s">
        <v>37</v>
      </c>
      <c r="R1614" t="s">
        <v>38</v>
      </c>
      <c r="S1614" t="s">
        <v>3952</v>
      </c>
      <c r="T1614" t="s">
        <v>3953</v>
      </c>
      <c r="U1614" t="s">
        <v>3954</v>
      </c>
      <c r="V1614" t="s">
        <v>3955</v>
      </c>
      <c r="Y1614" t="s">
        <v>44</v>
      </c>
    </row>
    <row r="1615" spans="1:25" x14ac:dyDescent="0.25">
      <c r="A1615" t="s">
        <v>49</v>
      </c>
      <c r="B1615" t="s">
        <v>3956</v>
      </c>
      <c r="C1615" t="s">
        <v>67</v>
      </c>
      <c r="D1615" t="s">
        <v>3398</v>
      </c>
      <c r="E1615" t="s">
        <v>3406</v>
      </c>
      <c r="F1615" t="s">
        <v>3398</v>
      </c>
      <c r="G1615" t="s">
        <v>3407</v>
      </c>
      <c r="H1615" t="s">
        <v>1349</v>
      </c>
      <c r="I1615">
        <v>1</v>
      </c>
      <c r="J1615">
        <v>0</v>
      </c>
      <c r="K1615">
        <v>0</v>
      </c>
      <c r="L1615">
        <v>6.7</v>
      </c>
      <c r="M1615" t="s">
        <v>2188</v>
      </c>
      <c r="Q1615" t="s">
        <v>1884</v>
      </c>
      <c r="R1615" t="s">
        <v>238</v>
      </c>
      <c r="Y1615" t="s">
        <v>44</v>
      </c>
    </row>
    <row r="1616" spans="1:25" x14ac:dyDescent="0.25">
      <c r="A1616" t="s">
        <v>49</v>
      </c>
      <c r="B1616" t="s">
        <v>3957</v>
      </c>
      <c r="C1616" t="s">
        <v>67</v>
      </c>
      <c r="D1616" t="s">
        <v>3398</v>
      </c>
      <c r="E1616" t="s">
        <v>3406</v>
      </c>
      <c r="F1616" t="s">
        <v>3398</v>
      </c>
      <c r="G1616" t="s">
        <v>3407</v>
      </c>
      <c r="H1616" t="s">
        <v>1349</v>
      </c>
      <c r="I1616">
        <v>1</v>
      </c>
      <c r="J1616">
        <v>0</v>
      </c>
      <c r="K1616">
        <v>0</v>
      </c>
      <c r="L1616">
        <v>9.1</v>
      </c>
      <c r="M1616" t="s">
        <v>3958</v>
      </c>
      <c r="P1616">
        <v>13003</v>
      </c>
      <c r="Q1616" t="s">
        <v>2480</v>
      </c>
      <c r="R1616" t="s">
        <v>439</v>
      </c>
      <c r="S1616" t="s">
        <v>3959</v>
      </c>
      <c r="Y1616" t="s">
        <v>44</v>
      </c>
    </row>
    <row r="1617" spans="1:25" x14ac:dyDescent="0.25">
      <c r="A1617" t="s">
        <v>49</v>
      </c>
      <c r="B1617" t="s">
        <v>3960</v>
      </c>
      <c r="C1617" t="s">
        <v>67</v>
      </c>
      <c r="D1617" t="s">
        <v>3398</v>
      </c>
      <c r="E1617" t="s">
        <v>3406</v>
      </c>
      <c r="F1617" t="s">
        <v>3398</v>
      </c>
      <c r="G1617" t="s">
        <v>3407</v>
      </c>
      <c r="H1617" t="s">
        <v>1349</v>
      </c>
      <c r="I1617">
        <v>1</v>
      </c>
      <c r="J1617">
        <v>0</v>
      </c>
      <c r="K1617">
        <v>0</v>
      </c>
      <c r="L1617">
        <v>9.1999999999999993</v>
      </c>
      <c r="M1617" t="s">
        <v>193</v>
      </c>
      <c r="Q1617" t="s">
        <v>457</v>
      </c>
      <c r="R1617" t="s">
        <v>383</v>
      </c>
      <c r="Y1617" t="s">
        <v>44</v>
      </c>
    </row>
    <row r="1618" spans="1:25" x14ac:dyDescent="0.25">
      <c r="A1618" t="s">
        <v>49</v>
      </c>
      <c r="B1618" t="s">
        <v>3961</v>
      </c>
      <c r="C1618" t="s">
        <v>67</v>
      </c>
      <c r="D1618" t="s">
        <v>3398</v>
      </c>
      <c r="E1618" t="s">
        <v>3399</v>
      </c>
      <c r="F1618" t="s">
        <v>3398</v>
      </c>
      <c r="G1618" t="s">
        <v>3400</v>
      </c>
      <c r="H1618" t="s">
        <v>1349</v>
      </c>
      <c r="I1618">
        <v>1</v>
      </c>
      <c r="J1618">
        <v>0</v>
      </c>
      <c r="K1618">
        <v>0</v>
      </c>
      <c r="L1618">
        <v>0.7</v>
      </c>
      <c r="M1618" t="s">
        <v>193</v>
      </c>
      <c r="Q1618" t="s">
        <v>1794</v>
      </c>
      <c r="R1618" t="s">
        <v>238</v>
      </c>
      <c r="Y1618" t="s">
        <v>44</v>
      </c>
    </row>
    <row r="1619" spans="1:25" x14ac:dyDescent="0.25">
      <c r="A1619" t="s">
        <v>49</v>
      </c>
      <c r="B1619" t="s">
        <v>3962</v>
      </c>
      <c r="C1619" t="s">
        <v>67</v>
      </c>
      <c r="D1619" t="s">
        <v>3398</v>
      </c>
      <c r="E1619" t="s">
        <v>3406</v>
      </c>
      <c r="F1619" t="s">
        <v>3398</v>
      </c>
      <c r="G1619" t="s">
        <v>3407</v>
      </c>
      <c r="H1619" t="s">
        <v>1349</v>
      </c>
      <c r="I1619">
        <v>1</v>
      </c>
      <c r="J1619">
        <v>0</v>
      </c>
      <c r="K1619">
        <v>0</v>
      </c>
      <c r="L1619">
        <v>3.8</v>
      </c>
      <c r="M1619" t="s">
        <v>193</v>
      </c>
      <c r="Q1619" t="s">
        <v>1794</v>
      </c>
      <c r="R1619" t="s">
        <v>238</v>
      </c>
      <c r="Y1619" t="s">
        <v>44</v>
      </c>
    </row>
    <row r="1620" spans="1:25" x14ac:dyDescent="0.25">
      <c r="A1620" t="s">
        <v>26</v>
      </c>
      <c r="B1620" t="s">
        <v>1342</v>
      </c>
      <c r="C1620" t="s">
        <v>67</v>
      </c>
      <c r="D1620" t="s">
        <v>3398</v>
      </c>
      <c r="E1620" t="s">
        <v>3399</v>
      </c>
      <c r="F1620" t="s">
        <v>3398</v>
      </c>
      <c r="G1620" t="s">
        <v>3400</v>
      </c>
      <c r="H1620" t="s">
        <v>1349</v>
      </c>
      <c r="I1620">
        <v>1</v>
      </c>
      <c r="J1620">
        <v>0</v>
      </c>
      <c r="K1620">
        <v>0</v>
      </c>
      <c r="L1620">
        <v>8.1999999999999993</v>
      </c>
      <c r="M1620" t="s">
        <v>1343</v>
      </c>
      <c r="P1620">
        <v>11361</v>
      </c>
      <c r="Q1620" t="s">
        <v>438</v>
      </c>
      <c r="R1620" t="s">
        <v>439</v>
      </c>
      <c r="S1620" t="s">
        <v>1344</v>
      </c>
      <c r="T1620">
        <v>-1082</v>
      </c>
      <c r="U1620" t="s">
        <v>1345</v>
      </c>
      <c r="V1620" t="s">
        <v>1346</v>
      </c>
      <c r="W1620">
        <v>2007</v>
      </c>
      <c r="X1620" t="s">
        <v>43</v>
      </c>
      <c r="Y1620" t="s">
        <v>44</v>
      </c>
    </row>
    <row r="1621" spans="1:25" x14ac:dyDescent="0.25">
      <c r="A1621" t="s">
        <v>49</v>
      </c>
      <c r="B1621" t="s">
        <v>3963</v>
      </c>
      <c r="C1621" t="s">
        <v>67</v>
      </c>
      <c r="D1621" t="s">
        <v>3964</v>
      </c>
      <c r="E1621" t="s">
        <v>3965</v>
      </c>
      <c r="F1621" t="s">
        <v>3964</v>
      </c>
      <c r="G1621" t="s">
        <v>3966</v>
      </c>
      <c r="H1621" t="s">
        <v>3967</v>
      </c>
      <c r="I1621">
        <v>1</v>
      </c>
      <c r="J1621">
        <v>0</v>
      </c>
      <c r="K1621">
        <v>0</v>
      </c>
      <c r="L1621">
        <v>2.7</v>
      </c>
      <c r="M1621" t="s">
        <v>345</v>
      </c>
      <c r="O1621" t="s">
        <v>1279</v>
      </c>
      <c r="P1621" t="s">
        <v>346</v>
      </c>
      <c r="Q1621" t="s">
        <v>37</v>
      </c>
      <c r="R1621" t="s">
        <v>38</v>
      </c>
      <c r="U1621" t="s">
        <v>347</v>
      </c>
      <c r="V1621" t="s">
        <v>348</v>
      </c>
      <c r="Y1621" t="s">
        <v>44</v>
      </c>
    </row>
    <row r="1622" spans="1:25" x14ac:dyDescent="0.25">
      <c r="A1622" t="s">
        <v>49</v>
      </c>
      <c r="B1622" t="s">
        <v>3968</v>
      </c>
      <c r="C1622" t="s">
        <v>67</v>
      </c>
      <c r="D1622" t="s">
        <v>3964</v>
      </c>
      <c r="E1622" t="s">
        <v>3969</v>
      </c>
      <c r="F1622" t="s">
        <v>3964</v>
      </c>
      <c r="G1622" t="s">
        <v>3970</v>
      </c>
      <c r="H1622" t="s">
        <v>3967</v>
      </c>
      <c r="I1622">
        <v>1</v>
      </c>
      <c r="J1622">
        <v>0</v>
      </c>
      <c r="K1622">
        <v>0</v>
      </c>
      <c r="L1622">
        <v>1.8</v>
      </c>
      <c r="M1622" t="s">
        <v>345</v>
      </c>
      <c r="O1622" t="s">
        <v>1279</v>
      </c>
      <c r="P1622" t="s">
        <v>346</v>
      </c>
      <c r="Q1622" t="s">
        <v>37</v>
      </c>
      <c r="R1622" t="s">
        <v>38</v>
      </c>
      <c r="U1622" t="s">
        <v>347</v>
      </c>
      <c r="V1622" t="s">
        <v>348</v>
      </c>
      <c r="Y1622" t="s">
        <v>44</v>
      </c>
    </row>
    <row r="1623" spans="1:25" x14ac:dyDescent="0.25">
      <c r="A1623" t="s">
        <v>49</v>
      </c>
      <c r="B1623" t="s">
        <v>2463</v>
      </c>
      <c r="C1623" t="s">
        <v>67</v>
      </c>
      <c r="D1623" t="s">
        <v>3964</v>
      </c>
      <c r="E1623" t="s">
        <v>3969</v>
      </c>
      <c r="F1623" t="s">
        <v>3964</v>
      </c>
      <c r="G1623" t="s">
        <v>3970</v>
      </c>
      <c r="H1623" t="s">
        <v>3967</v>
      </c>
      <c r="I1623">
        <v>1</v>
      </c>
      <c r="J1623">
        <v>0</v>
      </c>
      <c r="K1623">
        <v>0</v>
      </c>
      <c r="L1623">
        <v>0.9</v>
      </c>
      <c r="M1623" t="s">
        <v>1772</v>
      </c>
      <c r="N1623" t="s">
        <v>805</v>
      </c>
      <c r="O1623" t="s">
        <v>806</v>
      </c>
      <c r="P1623">
        <v>60084</v>
      </c>
      <c r="Q1623" t="s">
        <v>37</v>
      </c>
      <c r="R1623" t="s">
        <v>38</v>
      </c>
      <c r="Y1623" t="s">
        <v>44</v>
      </c>
    </row>
    <row r="1624" spans="1:25" x14ac:dyDescent="0.25">
      <c r="A1624" t="s">
        <v>49</v>
      </c>
      <c r="B1624" t="s">
        <v>3971</v>
      </c>
      <c r="C1624" t="s">
        <v>67</v>
      </c>
      <c r="D1624" t="s">
        <v>3964</v>
      </c>
      <c r="E1624" t="s">
        <v>3969</v>
      </c>
      <c r="F1624" t="s">
        <v>3964</v>
      </c>
      <c r="G1624" t="s">
        <v>3970</v>
      </c>
      <c r="H1624" t="s">
        <v>3967</v>
      </c>
      <c r="I1624">
        <v>1</v>
      </c>
      <c r="J1624">
        <v>0</v>
      </c>
      <c r="K1624">
        <v>0</v>
      </c>
      <c r="L1624">
        <v>1.5</v>
      </c>
      <c r="M1624" t="s">
        <v>197</v>
      </c>
      <c r="N1624" t="s">
        <v>197</v>
      </c>
      <c r="O1624" t="s">
        <v>198</v>
      </c>
      <c r="P1624">
        <v>10019</v>
      </c>
      <c r="Q1624" t="s">
        <v>37</v>
      </c>
      <c r="R1624" t="s">
        <v>38</v>
      </c>
      <c r="Y1624" t="s">
        <v>44</v>
      </c>
    </row>
    <row r="1625" spans="1:25" x14ac:dyDescent="0.25">
      <c r="A1625" t="s">
        <v>49</v>
      </c>
      <c r="B1625" t="s">
        <v>3972</v>
      </c>
      <c r="C1625" t="s">
        <v>67</v>
      </c>
      <c r="D1625" t="s">
        <v>3964</v>
      </c>
      <c r="E1625" t="s">
        <v>3965</v>
      </c>
      <c r="F1625" t="s">
        <v>3964</v>
      </c>
      <c r="G1625" t="s">
        <v>3966</v>
      </c>
      <c r="H1625" t="s">
        <v>3967</v>
      </c>
      <c r="I1625">
        <v>1</v>
      </c>
      <c r="J1625">
        <v>0</v>
      </c>
      <c r="K1625">
        <v>0</v>
      </c>
      <c r="L1625">
        <v>2.7</v>
      </c>
      <c r="M1625" t="s">
        <v>2973</v>
      </c>
      <c r="O1625" t="s">
        <v>3973</v>
      </c>
      <c r="P1625">
        <v>12201</v>
      </c>
      <c r="Q1625" t="s">
        <v>37</v>
      </c>
      <c r="R1625" t="s">
        <v>38</v>
      </c>
      <c r="Y1625" t="s">
        <v>44</v>
      </c>
    </row>
    <row r="1626" spans="1:25" x14ac:dyDescent="0.25">
      <c r="A1626" t="s">
        <v>49</v>
      </c>
      <c r="B1626" t="s">
        <v>3974</v>
      </c>
      <c r="C1626" t="s">
        <v>67</v>
      </c>
      <c r="D1626" t="s">
        <v>3964</v>
      </c>
      <c r="E1626" t="s">
        <v>3969</v>
      </c>
      <c r="F1626" t="s">
        <v>3964</v>
      </c>
      <c r="G1626" t="s">
        <v>3970</v>
      </c>
      <c r="H1626" t="s">
        <v>3967</v>
      </c>
      <c r="I1626">
        <v>1</v>
      </c>
      <c r="J1626">
        <v>0</v>
      </c>
      <c r="K1626">
        <v>0</v>
      </c>
      <c r="L1626">
        <v>4.2</v>
      </c>
      <c r="M1626" t="s">
        <v>3975</v>
      </c>
      <c r="P1626">
        <v>92445</v>
      </c>
      <c r="Q1626" t="s">
        <v>3976</v>
      </c>
      <c r="R1626" t="s">
        <v>358</v>
      </c>
      <c r="Y1626" t="s">
        <v>44</v>
      </c>
    </row>
    <row r="1627" spans="1:25" x14ac:dyDescent="0.25">
      <c r="A1627" t="s">
        <v>49</v>
      </c>
      <c r="B1627" t="s">
        <v>3977</v>
      </c>
      <c r="C1627" t="s">
        <v>67</v>
      </c>
      <c r="D1627" t="s">
        <v>3964</v>
      </c>
      <c r="E1627" t="s">
        <v>3969</v>
      </c>
      <c r="F1627" t="s">
        <v>3964</v>
      </c>
      <c r="G1627" t="s">
        <v>3970</v>
      </c>
      <c r="H1627" t="s">
        <v>3967</v>
      </c>
      <c r="I1627">
        <v>1</v>
      </c>
      <c r="J1627">
        <v>0</v>
      </c>
      <c r="K1627">
        <v>0</v>
      </c>
      <c r="L1627">
        <v>2.2999999999999998</v>
      </c>
      <c r="M1627" t="s">
        <v>1887</v>
      </c>
      <c r="N1627" t="s">
        <v>228</v>
      </c>
      <c r="O1627" t="s">
        <v>229</v>
      </c>
      <c r="P1627">
        <v>85076</v>
      </c>
      <c r="Q1627" t="s">
        <v>37</v>
      </c>
      <c r="R1627" t="s">
        <v>38</v>
      </c>
      <c r="Y1627" t="s">
        <v>44</v>
      </c>
    </row>
    <row r="1628" spans="1:25" x14ac:dyDescent="0.25">
      <c r="A1628" t="s">
        <v>49</v>
      </c>
      <c r="B1628" t="s">
        <v>3978</v>
      </c>
      <c r="C1628" t="s">
        <v>67</v>
      </c>
      <c r="D1628" t="s">
        <v>3964</v>
      </c>
      <c r="E1628" t="s">
        <v>3965</v>
      </c>
      <c r="F1628" t="s">
        <v>3964</v>
      </c>
      <c r="G1628" t="s">
        <v>3966</v>
      </c>
      <c r="H1628" t="s">
        <v>3967</v>
      </c>
      <c r="I1628">
        <v>1</v>
      </c>
      <c r="J1628">
        <v>0</v>
      </c>
      <c r="K1628">
        <v>0</v>
      </c>
      <c r="L1628">
        <v>1.1000000000000001</v>
      </c>
      <c r="M1628" t="s">
        <v>3979</v>
      </c>
      <c r="N1628" t="s">
        <v>873</v>
      </c>
      <c r="O1628" t="s">
        <v>874</v>
      </c>
      <c r="P1628" t="s">
        <v>3980</v>
      </c>
      <c r="Q1628" t="s">
        <v>37</v>
      </c>
      <c r="R1628" t="s">
        <v>38</v>
      </c>
      <c r="S1628" t="s">
        <v>3981</v>
      </c>
      <c r="T1628" t="s">
        <v>3982</v>
      </c>
      <c r="Y1628" t="s">
        <v>44</v>
      </c>
    </row>
    <row r="1629" spans="1:25" x14ac:dyDescent="0.25">
      <c r="A1629" t="s">
        <v>49</v>
      </c>
      <c r="B1629" t="s">
        <v>3983</v>
      </c>
      <c r="C1629" t="s">
        <v>67</v>
      </c>
      <c r="D1629" t="s">
        <v>3964</v>
      </c>
      <c r="E1629" t="s">
        <v>3965</v>
      </c>
      <c r="F1629" t="s">
        <v>3964</v>
      </c>
      <c r="G1629" t="s">
        <v>3966</v>
      </c>
      <c r="H1629" t="s">
        <v>3967</v>
      </c>
      <c r="I1629">
        <v>1</v>
      </c>
      <c r="J1629">
        <v>0</v>
      </c>
      <c r="K1629">
        <v>0</v>
      </c>
      <c r="L1629">
        <v>2.6</v>
      </c>
      <c r="M1629" t="s">
        <v>3984</v>
      </c>
      <c r="N1629" t="s">
        <v>128</v>
      </c>
      <c r="O1629" t="s">
        <v>129</v>
      </c>
      <c r="P1629" t="s">
        <v>3985</v>
      </c>
      <c r="Q1629" t="s">
        <v>37</v>
      </c>
      <c r="R1629" t="s">
        <v>38</v>
      </c>
      <c r="Y1629" t="s">
        <v>44</v>
      </c>
    </row>
    <row r="1630" spans="1:25" x14ac:dyDescent="0.25">
      <c r="A1630" t="s">
        <v>49</v>
      </c>
      <c r="B1630" t="s">
        <v>3986</v>
      </c>
      <c r="C1630" t="s">
        <v>67</v>
      </c>
      <c r="D1630" t="s">
        <v>3964</v>
      </c>
      <c r="E1630" t="s">
        <v>3965</v>
      </c>
      <c r="F1630" t="s">
        <v>3964</v>
      </c>
      <c r="G1630" t="s">
        <v>3966</v>
      </c>
      <c r="H1630" t="s">
        <v>3967</v>
      </c>
      <c r="I1630">
        <v>1</v>
      </c>
      <c r="J1630">
        <v>0</v>
      </c>
      <c r="K1630">
        <v>0</v>
      </c>
      <c r="L1630">
        <v>3.4</v>
      </c>
      <c r="M1630" t="s">
        <v>1296</v>
      </c>
      <c r="N1630" t="s">
        <v>80</v>
      </c>
      <c r="O1630" t="s">
        <v>413</v>
      </c>
      <c r="P1630">
        <v>98104</v>
      </c>
      <c r="Q1630" t="s">
        <v>37</v>
      </c>
      <c r="R1630" t="s">
        <v>38</v>
      </c>
      <c r="V1630" t="s">
        <v>3987</v>
      </c>
      <c r="Y1630" t="s">
        <v>44</v>
      </c>
    </row>
    <row r="1631" spans="1:25" x14ac:dyDescent="0.25">
      <c r="A1631" t="s">
        <v>49</v>
      </c>
      <c r="B1631" t="s">
        <v>2539</v>
      </c>
      <c r="C1631" t="s">
        <v>67</v>
      </c>
      <c r="D1631" t="s">
        <v>3964</v>
      </c>
      <c r="E1631" t="s">
        <v>3965</v>
      </c>
      <c r="F1631" t="s">
        <v>3964</v>
      </c>
      <c r="G1631" t="s">
        <v>3966</v>
      </c>
      <c r="H1631" t="s">
        <v>3967</v>
      </c>
      <c r="I1631">
        <v>1</v>
      </c>
      <c r="J1631">
        <v>0</v>
      </c>
      <c r="K1631">
        <v>0</v>
      </c>
      <c r="L1631">
        <v>0.9</v>
      </c>
      <c r="M1631" t="s">
        <v>2540</v>
      </c>
      <c r="P1631">
        <v>80809</v>
      </c>
      <c r="Q1631" t="s">
        <v>1836</v>
      </c>
      <c r="R1631" t="s">
        <v>358</v>
      </c>
      <c r="V1631" t="s">
        <v>2541</v>
      </c>
      <c r="Y1631" t="s">
        <v>44</v>
      </c>
    </row>
    <row r="1632" spans="1:25" x14ac:dyDescent="0.25">
      <c r="A1632" t="s">
        <v>49</v>
      </c>
      <c r="B1632" t="s">
        <v>3988</v>
      </c>
      <c r="C1632" t="s">
        <v>67</v>
      </c>
      <c r="D1632" t="s">
        <v>3964</v>
      </c>
      <c r="E1632" t="s">
        <v>3969</v>
      </c>
      <c r="F1632" t="s">
        <v>3964</v>
      </c>
      <c r="G1632" t="s">
        <v>3970</v>
      </c>
      <c r="H1632" t="s">
        <v>3967</v>
      </c>
      <c r="I1632">
        <v>1</v>
      </c>
      <c r="J1632">
        <v>0</v>
      </c>
      <c r="K1632">
        <v>0</v>
      </c>
      <c r="L1632">
        <v>1.2</v>
      </c>
      <c r="M1632" t="s">
        <v>810</v>
      </c>
      <c r="N1632" t="s">
        <v>35</v>
      </c>
      <c r="O1632" t="s">
        <v>36</v>
      </c>
      <c r="P1632">
        <v>90401</v>
      </c>
      <c r="Q1632" t="s">
        <v>37</v>
      </c>
      <c r="R1632" t="s">
        <v>38</v>
      </c>
      <c r="Y1632" t="s">
        <v>44</v>
      </c>
    </row>
    <row r="1633" spans="1:25" x14ac:dyDescent="0.25">
      <c r="A1633" t="s">
        <v>49</v>
      </c>
      <c r="B1633" t="s">
        <v>3989</v>
      </c>
      <c r="C1633" t="s">
        <v>67</v>
      </c>
      <c r="D1633" t="s">
        <v>3964</v>
      </c>
      <c r="E1633" t="s">
        <v>3965</v>
      </c>
      <c r="F1633" t="s">
        <v>3964</v>
      </c>
      <c r="G1633" t="s">
        <v>3966</v>
      </c>
      <c r="H1633" t="s">
        <v>3967</v>
      </c>
      <c r="I1633">
        <v>1</v>
      </c>
      <c r="J1633">
        <v>0</v>
      </c>
      <c r="K1633">
        <v>0</v>
      </c>
      <c r="L1633">
        <v>2.7</v>
      </c>
      <c r="M1633" t="s">
        <v>3990</v>
      </c>
      <c r="P1633">
        <v>1207</v>
      </c>
      <c r="Q1633" t="s">
        <v>357</v>
      </c>
      <c r="R1633" t="s">
        <v>358</v>
      </c>
      <c r="Y1633" t="s">
        <v>44</v>
      </c>
    </row>
    <row r="1634" spans="1:25" x14ac:dyDescent="0.25">
      <c r="A1634" t="s">
        <v>49</v>
      </c>
      <c r="B1634" t="s">
        <v>3991</v>
      </c>
      <c r="C1634" t="s">
        <v>67</v>
      </c>
      <c r="D1634" t="s">
        <v>3964</v>
      </c>
      <c r="E1634" t="s">
        <v>3969</v>
      </c>
      <c r="F1634" t="s">
        <v>3964</v>
      </c>
      <c r="G1634" t="s">
        <v>3970</v>
      </c>
      <c r="H1634" t="s">
        <v>3967</v>
      </c>
      <c r="I1634">
        <v>1</v>
      </c>
      <c r="J1634">
        <v>0</v>
      </c>
      <c r="K1634">
        <v>0</v>
      </c>
      <c r="L1634">
        <v>1.7</v>
      </c>
      <c r="M1634" t="s">
        <v>610</v>
      </c>
      <c r="N1634" t="s">
        <v>351</v>
      </c>
      <c r="O1634" t="s">
        <v>352</v>
      </c>
      <c r="P1634">
        <v>19102</v>
      </c>
      <c r="Q1634" t="s">
        <v>37</v>
      </c>
      <c r="R1634" t="s">
        <v>38</v>
      </c>
      <c r="S1634" t="s">
        <v>3992</v>
      </c>
      <c r="T1634" t="s">
        <v>3993</v>
      </c>
      <c r="U1634" t="s">
        <v>3994</v>
      </c>
      <c r="V1634" t="s">
        <v>3995</v>
      </c>
      <c r="Y1634" t="s">
        <v>44</v>
      </c>
    </row>
    <row r="1635" spans="1:25" x14ac:dyDescent="0.25">
      <c r="A1635" t="s">
        <v>49</v>
      </c>
      <c r="B1635" t="s">
        <v>3996</v>
      </c>
      <c r="C1635" t="s">
        <v>67</v>
      </c>
      <c r="D1635" t="s">
        <v>3964</v>
      </c>
      <c r="E1635" t="s">
        <v>3969</v>
      </c>
      <c r="F1635" t="s">
        <v>3964</v>
      </c>
      <c r="G1635" t="s">
        <v>3970</v>
      </c>
      <c r="H1635" t="s">
        <v>3967</v>
      </c>
      <c r="I1635">
        <v>1</v>
      </c>
      <c r="J1635">
        <v>0</v>
      </c>
      <c r="K1635">
        <v>0</v>
      </c>
      <c r="L1635">
        <v>2.2000000000000002</v>
      </c>
      <c r="M1635" t="s">
        <v>294</v>
      </c>
      <c r="N1635" t="s">
        <v>123</v>
      </c>
      <c r="O1635" t="s">
        <v>124</v>
      </c>
      <c r="P1635">
        <v>94133</v>
      </c>
      <c r="Q1635" t="s">
        <v>37</v>
      </c>
      <c r="R1635" t="s">
        <v>38</v>
      </c>
      <c r="Y1635" t="s">
        <v>44</v>
      </c>
    </row>
    <row r="1636" spans="1:25" x14ac:dyDescent="0.25">
      <c r="A1636" t="s">
        <v>49</v>
      </c>
      <c r="B1636" t="s">
        <v>3997</v>
      </c>
      <c r="C1636" t="s">
        <v>67</v>
      </c>
      <c r="D1636" t="s">
        <v>3964</v>
      </c>
      <c r="E1636" t="s">
        <v>3965</v>
      </c>
      <c r="F1636" t="s">
        <v>3964</v>
      </c>
      <c r="G1636" t="s">
        <v>3966</v>
      </c>
      <c r="H1636" t="s">
        <v>3967</v>
      </c>
      <c r="I1636">
        <v>1</v>
      </c>
      <c r="J1636">
        <v>0</v>
      </c>
      <c r="K1636">
        <v>0</v>
      </c>
      <c r="L1636">
        <v>0.8</v>
      </c>
      <c r="M1636" t="s">
        <v>318</v>
      </c>
      <c r="N1636" t="s">
        <v>319</v>
      </c>
      <c r="O1636" t="s">
        <v>320</v>
      </c>
      <c r="P1636" t="s">
        <v>3998</v>
      </c>
      <c r="Q1636" t="s">
        <v>37</v>
      </c>
      <c r="R1636" t="s">
        <v>38</v>
      </c>
      <c r="Y1636" t="s">
        <v>44</v>
      </c>
    </row>
    <row r="1637" spans="1:25" x14ac:dyDescent="0.25">
      <c r="A1637" t="s">
        <v>49</v>
      </c>
      <c r="B1637" t="s">
        <v>3999</v>
      </c>
      <c r="C1637" t="s">
        <v>67</v>
      </c>
      <c r="D1637" t="s">
        <v>3964</v>
      </c>
      <c r="E1637" t="s">
        <v>3965</v>
      </c>
      <c r="F1637" t="s">
        <v>3964</v>
      </c>
      <c r="G1637" t="s">
        <v>3966</v>
      </c>
      <c r="H1637" t="s">
        <v>3967</v>
      </c>
      <c r="I1637">
        <v>1</v>
      </c>
      <c r="J1637">
        <v>0</v>
      </c>
      <c r="K1637">
        <v>0</v>
      </c>
      <c r="L1637">
        <v>1.4</v>
      </c>
      <c r="M1637" t="s">
        <v>4000</v>
      </c>
      <c r="P1637" t="s">
        <v>4001</v>
      </c>
      <c r="Q1637" t="s">
        <v>1633</v>
      </c>
      <c r="R1637" t="s">
        <v>358</v>
      </c>
      <c r="Y1637" t="s">
        <v>44</v>
      </c>
    </row>
    <row r="1638" spans="1:25" x14ac:dyDescent="0.25">
      <c r="A1638" t="s">
        <v>49</v>
      </c>
      <c r="B1638" t="s">
        <v>4002</v>
      </c>
      <c r="C1638" t="s">
        <v>67</v>
      </c>
      <c r="D1638" t="s">
        <v>3964</v>
      </c>
      <c r="E1638" t="s">
        <v>3969</v>
      </c>
      <c r="F1638" t="s">
        <v>3964</v>
      </c>
      <c r="G1638" t="s">
        <v>3970</v>
      </c>
      <c r="H1638" t="s">
        <v>3967</v>
      </c>
      <c r="I1638">
        <v>3</v>
      </c>
      <c r="J1638">
        <v>0</v>
      </c>
      <c r="K1638">
        <v>0</v>
      </c>
      <c r="L1638">
        <v>1.6</v>
      </c>
      <c r="M1638" t="s">
        <v>281</v>
      </c>
      <c r="N1638" t="s">
        <v>151</v>
      </c>
      <c r="O1638" t="s">
        <v>152</v>
      </c>
      <c r="P1638">
        <v>30313</v>
      </c>
      <c r="Q1638" t="s">
        <v>37</v>
      </c>
      <c r="R1638" t="s">
        <v>38</v>
      </c>
      <c r="V1638" t="s">
        <v>4003</v>
      </c>
      <c r="Y1638" t="s">
        <v>44</v>
      </c>
    </row>
    <row r="1639" spans="1:25" x14ac:dyDescent="0.25">
      <c r="A1639" t="s">
        <v>49</v>
      </c>
      <c r="B1639" t="s">
        <v>4004</v>
      </c>
      <c r="C1639" t="s">
        <v>67</v>
      </c>
      <c r="D1639" t="s">
        <v>3964</v>
      </c>
      <c r="E1639" t="s">
        <v>3965</v>
      </c>
      <c r="F1639" t="s">
        <v>3964</v>
      </c>
      <c r="G1639" t="s">
        <v>3966</v>
      </c>
      <c r="H1639" t="s">
        <v>3967</v>
      </c>
      <c r="I1639">
        <v>1</v>
      </c>
      <c r="J1639">
        <v>0</v>
      </c>
      <c r="K1639">
        <v>0</v>
      </c>
      <c r="L1639">
        <v>2.2000000000000002</v>
      </c>
      <c r="M1639" t="s">
        <v>4005</v>
      </c>
      <c r="N1639" t="s">
        <v>135</v>
      </c>
      <c r="O1639" t="s">
        <v>136</v>
      </c>
      <c r="P1639">
        <v>2481</v>
      </c>
      <c r="Q1639" t="s">
        <v>37</v>
      </c>
      <c r="R1639" t="s">
        <v>38</v>
      </c>
      <c r="Y1639" t="s">
        <v>44</v>
      </c>
    </row>
    <row r="1640" spans="1:25" x14ac:dyDescent="0.25">
      <c r="A1640" t="s">
        <v>49</v>
      </c>
      <c r="B1640" t="s">
        <v>4006</v>
      </c>
      <c r="C1640" t="s">
        <v>67</v>
      </c>
      <c r="D1640" t="s">
        <v>3964</v>
      </c>
      <c r="E1640" t="s">
        <v>3965</v>
      </c>
      <c r="F1640" t="s">
        <v>3964</v>
      </c>
      <c r="G1640" t="s">
        <v>3966</v>
      </c>
      <c r="H1640" t="s">
        <v>3967</v>
      </c>
      <c r="I1640">
        <v>1</v>
      </c>
      <c r="J1640">
        <v>0</v>
      </c>
      <c r="K1640">
        <v>0</v>
      </c>
      <c r="L1640">
        <v>2.7</v>
      </c>
      <c r="M1640" t="s">
        <v>1241</v>
      </c>
      <c r="N1640" t="s">
        <v>228</v>
      </c>
      <c r="O1640" t="s">
        <v>229</v>
      </c>
      <c r="P1640" t="s">
        <v>4007</v>
      </c>
      <c r="Q1640" t="s">
        <v>37</v>
      </c>
      <c r="R1640" t="s">
        <v>38</v>
      </c>
      <c r="S1640" t="s">
        <v>4008</v>
      </c>
      <c r="Y1640" t="s">
        <v>44</v>
      </c>
    </row>
    <row r="1641" spans="1:25" x14ac:dyDescent="0.25">
      <c r="A1641" t="s">
        <v>49</v>
      </c>
      <c r="B1641" t="s">
        <v>1941</v>
      </c>
      <c r="C1641" t="s">
        <v>67</v>
      </c>
      <c r="D1641" t="s">
        <v>3964</v>
      </c>
      <c r="E1641" t="s">
        <v>3969</v>
      </c>
      <c r="F1641" t="s">
        <v>3964</v>
      </c>
      <c r="G1641" t="s">
        <v>3970</v>
      </c>
      <c r="H1641" t="s">
        <v>3967</v>
      </c>
      <c r="I1641">
        <v>1</v>
      </c>
      <c r="J1641">
        <v>0</v>
      </c>
      <c r="K1641">
        <v>0</v>
      </c>
      <c r="L1641">
        <v>1.2</v>
      </c>
      <c r="M1641" t="s">
        <v>1022</v>
      </c>
      <c r="N1641" t="s">
        <v>351</v>
      </c>
      <c r="O1641" t="s">
        <v>352</v>
      </c>
      <c r="P1641" t="s">
        <v>1942</v>
      </c>
      <c r="Q1641" t="s">
        <v>37</v>
      </c>
      <c r="R1641" t="s">
        <v>38</v>
      </c>
      <c r="S1641" t="s">
        <v>1943</v>
      </c>
      <c r="T1641" t="s">
        <v>1944</v>
      </c>
      <c r="V1641" t="s">
        <v>1945</v>
      </c>
      <c r="Y1641" t="s">
        <v>44</v>
      </c>
    </row>
    <row r="1642" spans="1:25" x14ac:dyDescent="0.25">
      <c r="A1642" t="s">
        <v>49</v>
      </c>
      <c r="B1642" t="s">
        <v>4009</v>
      </c>
      <c r="C1642" t="s">
        <v>67</v>
      </c>
      <c r="D1642" t="s">
        <v>3964</v>
      </c>
      <c r="E1642" t="s">
        <v>3965</v>
      </c>
      <c r="F1642" t="s">
        <v>3964</v>
      </c>
      <c r="G1642" t="s">
        <v>3966</v>
      </c>
      <c r="H1642" t="s">
        <v>3967</v>
      </c>
      <c r="I1642">
        <v>1</v>
      </c>
      <c r="J1642">
        <v>0</v>
      </c>
      <c r="K1642">
        <v>0</v>
      </c>
      <c r="L1642">
        <v>2.6</v>
      </c>
      <c r="M1642" t="s">
        <v>4010</v>
      </c>
      <c r="N1642" t="s">
        <v>530</v>
      </c>
      <c r="O1642" t="s">
        <v>531</v>
      </c>
      <c r="P1642" t="s">
        <v>4011</v>
      </c>
      <c r="Q1642" t="s">
        <v>37</v>
      </c>
      <c r="R1642" t="s">
        <v>38</v>
      </c>
      <c r="S1642" t="s">
        <v>4012</v>
      </c>
      <c r="V1642" t="s">
        <v>4013</v>
      </c>
      <c r="Y1642" t="s">
        <v>44</v>
      </c>
    </row>
    <row r="1643" spans="1:25" x14ac:dyDescent="0.25">
      <c r="A1643" t="s">
        <v>49</v>
      </c>
      <c r="B1643" t="s">
        <v>4014</v>
      </c>
      <c r="C1643" t="s">
        <v>67</v>
      </c>
      <c r="D1643" t="s">
        <v>3964</v>
      </c>
      <c r="E1643" t="s">
        <v>3965</v>
      </c>
      <c r="F1643" t="s">
        <v>3964</v>
      </c>
      <c r="G1643" t="s">
        <v>3966</v>
      </c>
      <c r="H1643" t="s">
        <v>3967</v>
      </c>
      <c r="I1643">
        <v>1</v>
      </c>
      <c r="J1643">
        <v>0</v>
      </c>
      <c r="K1643">
        <v>0</v>
      </c>
      <c r="L1643">
        <v>3.1</v>
      </c>
      <c r="M1643" t="s">
        <v>276</v>
      </c>
      <c r="N1643" t="s">
        <v>277</v>
      </c>
      <c r="O1643" t="s">
        <v>278</v>
      </c>
      <c r="P1643">
        <v>80112</v>
      </c>
      <c r="Q1643" t="s">
        <v>37</v>
      </c>
      <c r="R1643" t="s">
        <v>38</v>
      </c>
      <c r="S1643" t="s">
        <v>4015</v>
      </c>
      <c r="V1643" t="s">
        <v>4016</v>
      </c>
      <c r="Y1643" t="s">
        <v>44</v>
      </c>
    </row>
    <row r="1644" spans="1:25" x14ac:dyDescent="0.25">
      <c r="A1644" t="s">
        <v>49</v>
      </c>
      <c r="B1644" t="s">
        <v>4017</v>
      </c>
      <c r="C1644" t="s">
        <v>67</v>
      </c>
      <c r="D1644" t="s">
        <v>3964</v>
      </c>
      <c r="E1644" t="s">
        <v>3969</v>
      </c>
      <c r="F1644" t="s">
        <v>3964</v>
      </c>
      <c r="G1644" t="s">
        <v>3970</v>
      </c>
      <c r="H1644" t="s">
        <v>3967</v>
      </c>
      <c r="I1644">
        <v>1</v>
      </c>
      <c r="J1644">
        <v>0</v>
      </c>
      <c r="K1644">
        <v>0</v>
      </c>
      <c r="L1644">
        <v>1.4</v>
      </c>
      <c r="M1644" t="s">
        <v>4018</v>
      </c>
      <c r="N1644" t="s">
        <v>123</v>
      </c>
      <c r="O1644" t="s">
        <v>124</v>
      </c>
      <c r="P1644">
        <v>94070</v>
      </c>
      <c r="Q1644" t="s">
        <v>37</v>
      </c>
      <c r="R1644" t="s">
        <v>38</v>
      </c>
      <c r="Y1644" t="s">
        <v>44</v>
      </c>
    </row>
    <row r="1645" spans="1:25" x14ac:dyDescent="0.25">
      <c r="A1645" t="s">
        <v>49</v>
      </c>
      <c r="B1645" t="s">
        <v>4019</v>
      </c>
      <c r="C1645" t="s">
        <v>67</v>
      </c>
      <c r="D1645" t="s">
        <v>3964</v>
      </c>
      <c r="E1645" t="s">
        <v>3969</v>
      </c>
      <c r="F1645" t="s">
        <v>3964</v>
      </c>
      <c r="G1645" t="s">
        <v>3970</v>
      </c>
      <c r="H1645" t="s">
        <v>3967</v>
      </c>
      <c r="I1645">
        <v>2</v>
      </c>
      <c r="J1645">
        <v>0</v>
      </c>
      <c r="K1645">
        <v>0</v>
      </c>
      <c r="L1645">
        <v>1.3</v>
      </c>
      <c r="M1645" t="s">
        <v>318</v>
      </c>
      <c r="O1645" t="s">
        <v>4020</v>
      </c>
      <c r="P1645" t="s">
        <v>4021</v>
      </c>
      <c r="Q1645" t="s">
        <v>37</v>
      </c>
      <c r="R1645" t="s">
        <v>38</v>
      </c>
      <c r="Y1645" t="s">
        <v>44</v>
      </c>
    </row>
    <row r="1646" spans="1:25" x14ac:dyDescent="0.25">
      <c r="A1646" t="s">
        <v>49</v>
      </c>
      <c r="B1646" t="s">
        <v>4022</v>
      </c>
      <c r="C1646" t="s">
        <v>67</v>
      </c>
      <c r="D1646" t="s">
        <v>3964</v>
      </c>
      <c r="E1646" t="s">
        <v>3965</v>
      </c>
      <c r="F1646" t="s">
        <v>3964</v>
      </c>
      <c r="G1646" t="s">
        <v>3966</v>
      </c>
      <c r="H1646" t="s">
        <v>3967</v>
      </c>
      <c r="I1646">
        <v>2</v>
      </c>
      <c r="J1646">
        <v>0</v>
      </c>
      <c r="K1646">
        <v>0</v>
      </c>
      <c r="L1646">
        <v>1.7</v>
      </c>
      <c r="M1646" t="s">
        <v>766</v>
      </c>
      <c r="N1646" t="s">
        <v>767</v>
      </c>
      <c r="O1646" t="s">
        <v>768</v>
      </c>
      <c r="P1646" t="s">
        <v>4023</v>
      </c>
      <c r="Q1646" t="s">
        <v>37</v>
      </c>
      <c r="R1646" t="s">
        <v>38</v>
      </c>
      <c r="V1646" t="s">
        <v>4024</v>
      </c>
      <c r="Y1646" t="s">
        <v>44</v>
      </c>
    </row>
    <row r="1647" spans="1:25" x14ac:dyDescent="0.25">
      <c r="A1647" t="s">
        <v>26</v>
      </c>
      <c r="B1647" t="s">
        <v>1966</v>
      </c>
      <c r="C1647" t="s">
        <v>67</v>
      </c>
      <c r="D1647" t="s">
        <v>3964</v>
      </c>
      <c r="E1647" t="s">
        <v>3965</v>
      </c>
      <c r="F1647" t="s">
        <v>3964</v>
      </c>
      <c r="G1647" t="s">
        <v>3966</v>
      </c>
      <c r="H1647" t="s">
        <v>3967</v>
      </c>
      <c r="I1647">
        <v>1</v>
      </c>
      <c r="J1647">
        <v>0</v>
      </c>
      <c r="K1647">
        <v>0</v>
      </c>
      <c r="L1647">
        <v>0.7</v>
      </c>
      <c r="M1647" t="s">
        <v>1967</v>
      </c>
      <c r="P1647" t="s">
        <v>1968</v>
      </c>
      <c r="Q1647" t="s">
        <v>1363</v>
      </c>
      <c r="R1647" t="s">
        <v>358</v>
      </c>
      <c r="S1647">
        <v>-202</v>
      </c>
      <c r="U1647" t="s">
        <v>1969</v>
      </c>
      <c r="V1647" t="s">
        <v>1970</v>
      </c>
      <c r="X1647" t="s">
        <v>443</v>
      </c>
      <c r="Y1647" t="s">
        <v>44</v>
      </c>
    </row>
    <row r="1648" spans="1:25" x14ac:dyDescent="0.25">
      <c r="A1648" t="s">
        <v>49</v>
      </c>
      <c r="B1648" t="s">
        <v>4025</v>
      </c>
      <c r="C1648" t="s">
        <v>67</v>
      </c>
      <c r="D1648" t="s">
        <v>3964</v>
      </c>
      <c r="E1648" t="s">
        <v>3969</v>
      </c>
      <c r="F1648" t="s">
        <v>3964</v>
      </c>
      <c r="G1648" t="s">
        <v>3970</v>
      </c>
      <c r="H1648" t="s">
        <v>3967</v>
      </c>
      <c r="I1648">
        <v>1</v>
      </c>
      <c r="J1648">
        <v>0</v>
      </c>
      <c r="K1648">
        <v>0</v>
      </c>
      <c r="L1648">
        <v>1.8</v>
      </c>
      <c r="M1648" t="s">
        <v>529</v>
      </c>
      <c r="N1648" t="s">
        <v>530</v>
      </c>
      <c r="O1648" t="s">
        <v>531</v>
      </c>
      <c r="P1648" t="s">
        <v>4026</v>
      </c>
      <c r="Q1648" t="s">
        <v>37</v>
      </c>
      <c r="R1648" t="s">
        <v>38</v>
      </c>
      <c r="V1648" t="s">
        <v>4027</v>
      </c>
      <c r="Y1648" t="s">
        <v>44</v>
      </c>
    </row>
    <row r="1649" spans="1:25" x14ac:dyDescent="0.25">
      <c r="A1649" t="s">
        <v>49</v>
      </c>
      <c r="B1649" t="s">
        <v>4025</v>
      </c>
      <c r="C1649" t="s">
        <v>67</v>
      </c>
      <c r="D1649" t="s">
        <v>3964</v>
      </c>
      <c r="E1649" t="s">
        <v>3965</v>
      </c>
      <c r="F1649" t="s">
        <v>3964</v>
      </c>
      <c r="G1649" t="s">
        <v>3966</v>
      </c>
      <c r="H1649" t="s">
        <v>3967</v>
      </c>
      <c r="I1649">
        <v>2</v>
      </c>
      <c r="J1649">
        <v>0</v>
      </c>
      <c r="K1649">
        <v>0</v>
      </c>
      <c r="L1649">
        <v>2.5</v>
      </c>
      <c r="M1649" t="s">
        <v>529</v>
      </c>
      <c r="N1649" t="s">
        <v>530</v>
      </c>
      <c r="O1649" t="s">
        <v>531</v>
      </c>
      <c r="P1649" t="s">
        <v>4026</v>
      </c>
      <c r="Q1649" t="s">
        <v>37</v>
      </c>
      <c r="R1649" t="s">
        <v>38</v>
      </c>
      <c r="V1649" t="s">
        <v>4027</v>
      </c>
      <c r="Y1649" t="s">
        <v>44</v>
      </c>
    </row>
    <row r="1650" spans="1:25" x14ac:dyDescent="0.25">
      <c r="A1650" t="s">
        <v>49</v>
      </c>
      <c r="B1650" t="s">
        <v>4028</v>
      </c>
      <c r="C1650" t="s">
        <v>67</v>
      </c>
      <c r="D1650" t="s">
        <v>3964</v>
      </c>
      <c r="E1650" t="s">
        <v>3965</v>
      </c>
      <c r="F1650" t="s">
        <v>3964</v>
      </c>
      <c r="G1650" t="s">
        <v>3966</v>
      </c>
      <c r="H1650" t="s">
        <v>3967</v>
      </c>
      <c r="I1650">
        <v>1</v>
      </c>
      <c r="J1650">
        <v>0</v>
      </c>
      <c r="K1650">
        <v>0</v>
      </c>
      <c r="L1650">
        <v>1.4</v>
      </c>
      <c r="M1650" t="s">
        <v>4029</v>
      </c>
      <c r="O1650" t="s">
        <v>4030</v>
      </c>
      <c r="P1650">
        <v>2453</v>
      </c>
      <c r="Q1650" t="s">
        <v>37</v>
      </c>
      <c r="R1650" t="s">
        <v>38</v>
      </c>
      <c r="Y1650" t="s">
        <v>44</v>
      </c>
    </row>
    <row r="1651" spans="1:25" x14ac:dyDescent="0.25">
      <c r="A1651" t="s">
        <v>49</v>
      </c>
      <c r="B1651" t="s">
        <v>4031</v>
      </c>
      <c r="C1651" t="s">
        <v>67</v>
      </c>
      <c r="D1651" t="s">
        <v>3964</v>
      </c>
      <c r="E1651" t="s">
        <v>3969</v>
      </c>
      <c r="F1651" t="s">
        <v>3964</v>
      </c>
      <c r="G1651" t="s">
        <v>3970</v>
      </c>
      <c r="H1651" t="s">
        <v>3967</v>
      </c>
      <c r="I1651">
        <v>1</v>
      </c>
      <c r="J1651">
        <v>0</v>
      </c>
      <c r="K1651">
        <v>0</v>
      </c>
      <c r="L1651">
        <v>1.2</v>
      </c>
      <c r="M1651" t="s">
        <v>4032</v>
      </c>
      <c r="P1651">
        <v>6105</v>
      </c>
      <c r="Q1651" t="s">
        <v>861</v>
      </c>
      <c r="R1651" t="s">
        <v>238</v>
      </c>
      <c r="Y1651" t="s">
        <v>44</v>
      </c>
    </row>
    <row r="1652" spans="1:25" x14ac:dyDescent="0.25">
      <c r="A1652" t="s">
        <v>49</v>
      </c>
      <c r="B1652" t="s">
        <v>4033</v>
      </c>
      <c r="C1652" t="s">
        <v>67</v>
      </c>
      <c r="D1652" t="s">
        <v>3964</v>
      </c>
      <c r="E1652" t="s">
        <v>3965</v>
      </c>
      <c r="F1652" t="s">
        <v>3964</v>
      </c>
      <c r="G1652" t="s">
        <v>3966</v>
      </c>
      <c r="H1652" t="s">
        <v>3967</v>
      </c>
      <c r="I1652">
        <v>1</v>
      </c>
      <c r="J1652">
        <v>0</v>
      </c>
      <c r="K1652">
        <v>0</v>
      </c>
      <c r="L1652">
        <v>3.2</v>
      </c>
      <c r="M1652" t="s">
        <v>4034</v>
      </c>
      <c r="N1652" t="s">
        <v>128</v>
      </c>
      <c r="O1652" t="s">
        <v>129</v>
      </c>
      <c r="P1652" t="s">
        <v>4035</v>
      </c>
      <c r="Q1652" t="s">
        <v>37</v>
      </c>
      <c r="R1652" t="s">
        <v>38</v>
      </c>
      <c r="S1652" t="s">
        <v>4036</v>
      </c>
      <c r="T1652" t="s">
        <v>4037</v>
      </c>
      <c r="Y1652" t="s">
        <v>44</v>
      </c>
    </row>
    <row r="1653" spans="1:25" x14ac:dyDescent="0.25">
      <c r="A1653" t="s">
        <v>49</v>
      </c>
      <c r="B1653" t="s">
        <v>4038</v>
      </c>
      <c r="C1653" t="s">
        <v>67</v>
      </c>
      <c r="D1653" t="s">
        <v>3964</v>
      </c>
      <c r="E1653" t="s">
        <v>3969</v>
      </c>
      <c r="F1653" t="s">
        <v>3964</v>
      </c>
      <c r="G1653" t="s">
        <v>3970</v>
      </c>
      <c r="H1653" t="s">
        <v>3967</v>
      </c>
      <c r="I1653">
        <v>1</v>
      </c>
      <c r="J1653">
        <v>0</v>
      </c>
      <c r="K1653">
        <v>0</v>
      </c>
      <c r="L1653">
        <v>1.1000000000000001</v>
      </c>
      <c r="M1653" t="s">
        <v>127</v>
      </c>
      <c r="N1653" t="s">
        <v>128</v>
      </c>
      <c r="O1653" t="s">
        <v>129</v>
      </c>
      <c r="P1653" t="s">
        <v>3579</v>
      </c>
      <c r="Q1653" t="s">
        <v>37</v>
      </c>
      <c r="R1653" t="s">
        <v>38</v>
      </c>
      <c r="S1653" t="s">
        <v>3580</v>
      </c>
      <c r="V1653" t="s">
        <v>3581</v>
      </c>
      <c r="Y1653" t="s">
        <v>44</v>
      </c>
    </row>
    <row r="1654" spans="1:25" x14ac:dyDescent="0.25">
      <c r="A1654" t="s">
        <v>49</v>
      </c>
      <c r="B1654" t="s">
        <v>4039</v>
      </c>
      <c r="C1654" t="s">
        <v>67</v>
      </c>
      <c r="D1654" t="s">
        <v>3964</v>
      </c>
      <c r="E1654" t="s">
        <v>3965</v>
      </c>
      <c r="F1654" t="s">
        <v>3964</v>
      </c>
      <c r="G1654" t="s">
        <v>3966</v>
      </c>
      <c r="H1654" t="s">
        <v>3967</v>
      </c>
      <c r="I1654">
        <v>1</v>
      </c>
      <c r="J1654">
        <v>0</v>
      </c>
      <c r="K1654">
        <v>0</v>
      </c>
      <c r="L1654">
        <v>2</v>
      </c>
      <c r="M1654" t="s">
        <v>2203</v>
      </c>
      <c r="P1654">
        <v>115035</v>
      </c>
      <c r="Q1654" t="s">
        <v>2204</v>
      </c>
      <c r="R1654" t="s">
        <v>358</v>
      </c>
      <c r="Y1654" t="s">
        <v>44</v>
      </c>
    </row>
    <row r="1655" spans="1:25" x14ac:dyDescent="0.25">
      <c r="A1655" t="s">
        <v>49</v>
      </c>
      <c r="B1655" t="s">
        <v>4040</v>
      </c>
      <c r="C1655" t="s">
        <v>67</v>
      </c>
      <c r="D1655" t="s">
        <v>3964</v>
      </c>
      <c r="E1655" t="s">
        <v>3969</v>
      </c>
      <c r="F1655" t="s">
        <v>3964</v>
      </c>
      <c r="G1655" t="s">
        <v>3970</v>
      </c>
      <c r="H1655" t="s">
        <v>3967</v>
      </c>
      <c r="I1655">
        <v>1</v>
      </c>
      <c r="J1655">
        <v>0</v>
      </c>
      <c r="K1655">
        <v>0</v>
      </c>
      <c r="L1655">
        <v>2</v>
      </c>
      <c r="Y1655" t="s">
        <v>44</v>
      </c>
    </row>
    <row r="1656" spans="1:25" x14ac:dyDescent="0.25">
      <c r="A1656" t="s">
        <v>49</v>
      </c>
      <c r="B1656" t="s">
        <v>4041</v>
      </c>
      <c r="C1656" t="s">
        <v>67</v>
      </c>
      <c r="D1656" t="s">
        <v>3964</v>
      </c>
      <c r="E1656" t="s">
        <v>3969</v>
      </c>
      <c r="F1656" t="s">
        <v>3964</v>
      </c>
      <c r="G1656" t="s">
        <v>3970</v>
      </c>
      <c r="H1656" t="s">
        <v>3967</v>
      </c>
      <c r="I1656">
        <v>1</v>
      </c>
      <c r="J1656">
        <v>0</v>
      </c>
      <c r="K1656">
        <v>0</v>
      </c>
      <c r="L1656">
        <v>1.4</v>
      </c>
      <c r="M1656" t="s">
        <v>261</v>
      </c>
      <c r="N1656" t="s">
        <v>182</v>
      </c>
      <c r="O1656" t="s">
        <v>183</v>
      </c>
      <c r="P1656" t="s">
        <v>4042</v>
      </c>
      <c r="Q1656" t="s">
        <v>37</v>
      </c>
      <c r="R1656" t="s">
        <v>38</v>
      </c>
      <c r="Y1656" t="s">
        <v>44</v>
      </c>
    </row>
    <row r="1657" spans="1:25" x14ac:dyDescent="0.25">
      <c r="A1657" t="s">
        <v>49</v>
      </c>
      <c r="B1657" t="s">
        <v>4043</v>
      </c>
      <c r="C1657" t="s">
        <v>67</v>
      </c>
      <c r="D1657" t="s">
        <v>3964</v>
      </c>
      <c r="E1657" t="s">
        <v>3965</v>
      </c>
      <c r="F1657" t="s">
        <v>3964</v>
      </c>
      <c r="G1657" t="s">
        <v>3966</v>
      </c>
      <c r="H1657" t="s">
        <v>3967</v>
      </c>
      <c r="I1657">
        <v>1</v>
      </c>
      <c r="J1657">
        <v>0</v>
      </c>
      <c r="K1657">
        <v>0</v>
      </c>
      <c r="L1657">
        <v>1.3</v>
      </c>
      <c r="M1657" t="s">
        <v>2416</v>
      </c>
      <c r="N1657" t="s">
        <v>873</v>
      </c>
      <c r="O1657" t="s">
        <v>874</v>
      </c>
      <c r="P1657">
        <v>54302</v>
      </c>
      <c r="Q1657" t="s">
        <v>37</v>
      </c>
      <c r="R1657" t="s">
        <v>38</v>
      </c>
      <c r="S1657" t="s">
        <v>4044</v>
      </c>
      <c r="V1657" t="s">
        <v>4045</v>
      </c>
      <c r="Y1657" t="s">
        <v>44</v>
      </c>
    </row>
    <row r="1658" spans="1:25" x14ac:dyDescent="0.25">
      <c r="A1658" t="s">
        <v>49</v>
      </c>
      <c r="B1658" t="s">
        <v>4046</v>
      </c>
      <c r="C1658" t="s">
        <v>67</v>
      </c>
      <c r="D1658" t="s">
        <v>3964</v>
      </c>
      <c r="E1658" t="s">
        <v>3965</v>
      </c>
      <c r="F1658" t="s">
        <v>3964</v>
      </c>
      <c r="G1658" t="s">
        <v>3966</v>
      </c>
      <c r="H1658" t="s">
        <v>3967</v>
      </c>
      <c r="I1658">
        <v>1</v>
      </c>
      <c r="J1658">
        <v>0</v>
      </c>
      <c r="K1658">
        <v>0</v>
      </c>
      <c r="L1658">
        <v>0.6</v>
      </c>
      <c r="M1658" t="s">
        <v>2529</v>
      </c>
      <c r="O1658" t="s">
        <v>4047</v>
      </c>
      <c r="P1658" t="s">
        <v>2530</v>
      </c>
      <c r="Q1658" t="s">
        <v>37</v>
      </c>
      <c r="R1658" t="s">
        <v>38</v>
      </c>
      <c r="Y1658" t="s">
        <v>44</v>
      </c>
    </row>
    <row r="1659" spans="1:25" x14ac:dyDescent="0.25">
      <c r="A1659" t="s">
        <v>49</v>
      </c>
      <c r="B1659" t="s">
        <v>4048</v>
      </c>
      <c r="C1659" t="s">
        <v>67</v>
      </c>
      <c r="D1659" t="s">
        <v>3964</v>
      </c>
      <c r="E1659" t="s">
        <v>3965</v>
      </c>
      <c r="F1659" t="s">
        <v>3964</v>
      </c>
      <c r="G1659" t="s">
        <v>3966</v>
      </c>
      <c r="H1659" t="s">
        <v>3967</v>
      </c>
      <c r="I1659">
        <v>1</v>
      </c>
      <c r="J1659">
        <v>0</v>
      </c>
      <c r="K1659">
        <v>0</v>
      </c>
      <c r="L1659">
        <v>3.4</v>
      </c>
      <c r="M1659" t="s">
        <v>4049</v>
      </c>
      <c r="O1659" t="s">
        <v>4050</v>
      </c>
      <c r="P1659" t="s">
        <v>4051</v>
      </c>
      <c r="Q1659" t="s">
        <v>37</v>
      </c>
      <c r="R1659" t="s">
        <v>38</v>
      </c>
      <c r="Y1659" t="s">
        <v>44</v>
      </c>
    </row>
    <row r="1660" spans="1:25" x14ac:dyDescent="0.25">
      <c r="A1660" t="s">
        <v>49</v>
      </c>
      <c r="B1660" t="s">
        <v>4052</v>
      </c>
      <c r="C1660" t="s">
        <v>67</v>
      </c>
      <c r="D1660" t="s">
        <v>3964</v>
      </c>
      <c r="E1660" t="s">
        <v>3965</v>
      </c>
      <c r="F1660" t="s">
        <v>3964</v>
      </c>
      <c r="G1660" t="s">
        <v>3966</v>
      </c>
      <c r="H1660" t="s">
        <v>3967</v>
      </c>
      <c r="I1660">
        <v>1</v>
      </c>
      <c r="J1660">
        <v>0</v>
      </c>
      <c r="K1660">
        <v>0</v>
      </c>
      <c r="L1660">
        <v>2.7</v>
      </c>
      <c r="M1660" t="s">
        <v>3041</v>
      </c>
      <c r="N1660" t="s">
        <v>1682</v>
      </c>
      <c r="O1660" t="s">
        <v>1683</v>
      </c>
      <c r="P1660" t="s">
        <v>3369</v>
      </c>
      <c r="Q1660" t="s">
        <v>37</v>
      </c>
      <c r="R1660" t="s">
        <v>38</v>
      </c>
      <c r="Y1660" t="s">
        <v>44</v>
      </c>
    </row>
    <row r="1661" spans="1:25" x14ac:dyDescent="0.25">
      <c r="A1661" t="s">
        <v>49</v>
      </c>
      <c r="B1661" t="s">
        <v>4053</v>
      </c>
      <c r="C1661" t="s">
        <v>67</v>
      </c>
      <c r="D1661" t="s">
        <v>3964</v>
      </c>
      <c r="E1661" t="s">
        <v>3965</v>
      </c>
      <c r="F1661" t="s">
        <v>3964</v>
      </c>
      <c r="G1661" t="s">
        <v>3966</v>
      </c>
      <c r="H1661" t="s">
        <v>3967</v>
      </c>
      <c r="I1661">
        <v>1</v>
      </c>
      <c r="J1661">
        <v>0</v>
      </c>
      <c r="K1661">
        <v>0</v>
      </c>
      <c r="L1661">
        <v>3.1</v>
      </c>
      <c r="M1661" t="s">
        <v>4034</v>
      </c>
      <c r="N1661" t="s">
        <v>128</v>
      </c>
      <c r="O1661" t="s">
        <v>129</v>
      </c>
      <c r="P1661" t="s">
        <v>4054</v>
      </c>
      <c r="Q1661" t="s">
        <v>37</v>
      </c>
      <c r="R1661" t="s">
        <v>38</v>
      </c>
      <c r="S1661" t="s">
        <v>4055</v>
      </c>
      <c r="T1661" t="s">
        <v>4056</v>
      </c>
      <c r="V1661" t="s">
        <v>4057</v>
      </c>
      <c r="Y1661" t="s">
        <v>44</v>
      </c>
    </row>
    <row r="1662" spans="1:25" x14ac:dyDescent="0.25">
      <c r="A1662" t="s">
        <v>49</v>
      </c>
      <c r="B1662" t="s">
        <v>4058</v>
      </c>
      <c r="C1662" t="s">
        <v>67</v>
      </c>
      <c r="D1662" t="s">
        <v>3964</v>
      </c>
      <c r="E1662" t="s">
        <v>3965</v>
      </c>
      <c r="F1662" t="s">
        <v>3964</v>
      </c>
      <c r="G1662" t="s">
        <v>3966</v>
      </c>
      <c r="H1662" t="s">
        <v>3967</v>
      </c>
      <c r="I1662">
        <v>1</v>
      </c>
      <c r="J1662">
        <v>0</v>
      </c>
      <c r="K1662">
        <v>0</v>
      </c>
      <c r="L1662">
        <v>2.7</v>
      </c>
      <c r="M1662" t="s">
        <v>908</v>
      </c>
      <c r="N1662" t="s">
        <v>530</v>
      </c>
      <c r="O1662" t="s">
        <v>531</v>
      </c>
      <c r="P1662">
        <v>64105</v>
      </c>
      <c r="Q1662" t="s">
        <v>37</v>
      </c>
      <c r="R1662" t="s">
        <v>38</v>
      </c>
      <c r="S1662" t="s">
        <v>4059</v>
      </c>
      <c r="V1662" t="s">
        <v>4060</v>
      </c>
      <c r="Y1662" t="s">
        <v>44</v>
      </c>
    </row>
    <row r="1663" spans="1:25" x14ac:dyDescent="0.25">
      <c r="A1663" t="s">
        <v>49</v>
      </c>
      <c r="B1663" t="s">
        <v>2855</v>
      </c>
      <c r="C1663" t="s">
        <v>67</v>
      </c>
      <c r="D1663" t="s">
        <v>3964</v>
      </c>
      <c r="E1663" t="s">
        <v>3969</v>
      </c>
      <c r="F1663" t="s">
        <v>3964</v>
      </c>
      <c r="G1663" t="s">
        <v>3970</v>
      </c>
      <c r="H1663" t="s">
        <v>3967</v>
      </c>
      <c r="I1663">
        <v>1</v>
      </c>
      <c r="J1663">
        <v>0</v>
      </c>
      <c r="K1663">
        <v>0</v>
      </c>
      <c r="L1663">
        <v>1.6</v>
      </c>
      <c r="M1663" t="s">
        <v>2856</v>
      </c>
      <c r="P1663" t="s">
        <v>2857</v>
      </c>
      <c r="Q1663" t="s">
        <v>483</v>
      </c>
      <c r="R1663" t="s">
        <v>358</v>
      </c>
      <c r="V1663" t="s">
        <v>2858</v>
      </c>
      <c r="Y1663" t="s">
        <v>44</v>
      </c>
    </row>
    <row r="1664" spans="1:25" x14ac:dyDescent="0.25">
      <c r="A1664" t="s">
        <v>49</v>
      </c>
      <c r="B1664" t="s">
        <v>4061</v>
      </c>
      <c r="C1664" t="s">
        <v>67</v>
      </c>
      <c r="D1664" t="s">
        <v>3964</v>
      </c>
      <c r="E1664" t="s">
        <v>3965</v>
      </c>
      <c r="F1664" t="s">
        <v>3964</v>
      </c>
      <c r="G1664" t="s">
        <v>3966</v>
      </c>
      <c r="H1664" t="s">
        <v>3967</v>
      </c>
      <c r="I1664">
        <v>1</v>
      </c>
      <c r="J1664">
        <v>0</v>
      </c>
      <c r="K1664">
        <v>0</v>
      </c>
      <c r="L1664">
        <v>3.2</v>
      </c>
      <c r="M1664" t="s">
        <v>4062</v>
      </c>
      <c r="O1664" t="s">
        <v>4063</v>
      </c>
      <c r="P1664" t="s">
        <v>4064</v>
      </c>
      <c r="Q1664" t="s">
        <v>37</v>
      </c>
      <c r="R1664" t="s">
        <v>38</v>
      </c>
      <c r="Y1664" t="s">
        <v>44</v>
      </c>
    </row>
    <row r="1665" spans="1:25" x14ac:dyDescent="0.25">
      <c r="A1665" t="s">
        <v>49</v>
      </c>
      <c r="B1665" t="s">
        <v>3652</v>
      </c>
      <c r="C1665" t="s">
        <v>67</v>
      </c>
      <c r="D1665" t="s">
        <v>3964</v>
      </c>
      <c r="E1665" t="s">
        <v>3969</v>
      </c>
      <c r="F1665" t="s">
        <v>3964</v>
      </c>
      <c r="G1665" t="s">
        <v>3970</v>
      </c>
      <c r="H1665" t="s">
        <v>3967</v>
      </c>
      <c r="I1665">
        <v>2</v>
      </c>
      <c r="J1665">
        <v>0</v>
      </c>
      <c r="K1665">
        <v>0</v>
      </c>
      <c r="L1665">
        <v>1.5</v>
      </c>
      <c r="M1665" t="s">
        <v>656</v>
      </c>
      <c r="N1665" t="s">
        <v>197</v>
      </c>
      <c r="O1665" t="s">
        <v>198</v>
      </c>
      <c r="P1665" t="s">
        <v>3653</v>
      </c>
      <c r="Q1665" t="s">
        <v>37</v>
      </c>
      <c r="R1665" t="s">
        <v>38</v>
      </c>
      <c r="S1665" t="s">
        <v>3654</v>
      </c>
      <c r="V1665" t="s">
        <v>3655</v>
      </c>
      <c r="Y1665" t="s">
        <v>44</v>
      </c>
    </row>
    <row r="1666" spans="1:25" x14ac:dyDescent="0.25">
      <c r="A1666" t="s">
        <v>49</v>
      </c>
      <c r="B1666" t="s">
        <v>4065</v>
      </c>
      <c r="C1666" t="s">
        <v>67</v>
      </c>
      <c r="D1666" t="s">
        <v>3964</v>
      </c>
      <c r="E1666" t="s">
        <v>3965</v>
      </c>
      <c r="F1666" t="s">
        <v>3964</v>
      </c>
      <c r="G1666" t="s">
        <v>3966</v>
      </c>
      <c r="H1666" t="s">
        <v>3967</v>
      </c>
      <c r="I1666">
        <v>1</v>
      </c>
      <c r="J1666">
        <v>0</v>
      </c>
      <c r="K1666">
        <v>0</v>
      </c>
      <c r="L1666">
        <v>2.6</v>
      </c>
      <c r="M1666" t="s">
        <v>4066</v>
      </c>
      <c r="P1666" t="s">
        <v>4067</v>
      </c>
      <c r="Q1666" t="s">
        <v>483</v>
      </c>
      <c r="R1666" t="s">
        <v>358</v>
      </c>
      <c r="Y1666" t="s">
        <v>44</v>
      </c>
    </row>
    <row r="1667" spans="1:25" x14ac:dyDescent="0.25">
      <c r="A1667" t="s">
        <v>49</v>
      </c>
      <c r="B1667" t="s">
        <v>2116</v>
      </c>
      <c r="C1667" t="s">
        <v>67</v>
      </c>
      <c r="D1667" t="s">
        <v>3964</v>
      </c>
      <c r="E1667" t="s">
        <v>3965</v>
      </c>
      <c r="F1667" t="s">
        <v>3964</v>
      </c>
      <c r="G1667" t="s">
        <v>3966</v>
      </c>
      <c r="H1667" t="s">
        <v>3967</v>
      </c>
      <c r="I1667">
        <v>1</v>
      </c>
      <c r="J1667">
        <v>0</v>
      </c>
      <c r="K1667">
        <v>0</v>
      </c>
      <c r="L1667">
        <v>2.2000000000000002</v>
      </c>
      <c r="M1667" t="s">
        <v>684</v>
      </c>
      <c r="N1667" t="s">
        <v>555</v>
      </c>
      <c r="O1667" t="s">
        <v>556</v>
      </c>
      <c r="P1667">
        <v>29306</v>
      </c>
      <c r="Q1667" t="s">
        <v>37</v>
      </c>
      <c r="R1667" t="s">
        <v>38</v>
      </c>
      <c r="S1667" t="s">
        <v>2117</v>
      </c>
      <c r="T1667" t="s">
        <v>2118</v>
      </c>
      <c r="Y1667" t="s">
        <v>44</v>
      </c>
    </row>
    <row r="1668" spans="1:25" x14ac:dyDescent="0.25">
      <c r="A1668" t="s">
        <v>49</v>
      </c>
      <c r="B1668" t="s">
        <v>4068</v>
      </c>
      <c r="C1668" t="s">
        <v>67</v>
      </c>
      <c r="D1668" t="s">
        <v>3964</v>
      </c>
      <c r="E1668" t="s">
        <v>3969</v>
      </c>
      <c r="F1668" t="s">
        <v>3964</v>
      </c>
      <c r="G1668" t="s">
        <v>3970</v>
      </c>
      <c r="H1668" t="s">
        <v>3967</v>
      </c>
      <c r="I1668">
        <v>1</v>
      </c>
      <c r="J1668">
        <v>0</v>
      </c>
      <c r="K1668">
        <v>0</v>
      </c>
      <c r="L1668">
        <v>1.7</v>
      </c>
      <c r="M1668" t="s">
        <v>193</v>
      </c>
      <c r="Q1668" t="s">
        <v>1426</v>
      </c>
      <c r="R1668" t="s">
        <v>38</v>
      </c>
      <c r="Y1668" t="s">
        <v>44</v>
      </c>
    </row>
    <row r="1669" spans="1:25" x14ac:dyDescent="0.25">
      <c r="A1669" t="s">
        <v>49</v>
      </c>
      <c r="B1669" t="s">
        <v>4069</v>
      </c>
      <c r="C1669" t="s">
        <v>67</v>
      </c>
      <c r="D1669" t="s">
        <v>3964</v>
      </c>
      <c r="E1669" t="s">
        <v>3965</v>
      </c>
      <c r="F1669" t="s">
        <v>3964</v>
      </c>
      <c r="G1669" t="s">
        <v>3966</v>
      </c>
      <c r="H1669" t="s">
        <v>3967</v>
      </c>
      <c r="I1669">
        <v>1</v>
      </c>
      <c r="J1669">
        <v>0</v>
      </c>
      <c r="K1669">
        <v>0</v>
      </c>
      <c r="L1669">
        <v>1</v>
      </c>
      <c r="M1669" t="s">
        <v>944</v>
      </c>
      <c r="N1669" t="s">
        <v>115</v>
      </c>
      <c r="O1669" t="s">
        <v>116</v>
      </c>
      <c r="P1669" t="s">
        <v>4070</v>
      </c>
      <c r="Q1669" t="s">
        <v>37</v>
      </c>
      <c r="R1669" t="s">
        <v>38</v>
      </c>
      <c r="S1669" t="s">
        <v>4071</v>
      </c>
      <c r="V1669" t="s">
        <v>4072</v>
      </c>
      <c r="Y1669" t="s">
        <v>44</v>
      </c>
    </row>
    <row r="1670" spans="1:25" x14ac:dyDescent="0.25">
      <c r="A1670" t="s">
        <v>49</v>
      </c>
      <c r="B1670" t="s">
        <v>4073</v>
      </c>
      <c r="C1670" t="s">
        <v>67</v>
      </c>
      <c r="D1670" t="s">
        <v>3964</v>
      </c>
      <c r="E1670" t="s">
        <v>3969</v>
      </c>
      <c r="F1670" t="s">
        <v>3964</v>
      </c>
      <c r="G1670" t="s">
        <v>3970</v>
      </c>
      <c r="H1670" t="s">
        <v>3967</v>
      </c>
      <c r="I1670">
        <v>1</v>
      </c>
      <c r="J1670">
        <v>0</v>
      </c>
      <c r="K1670">
        <v>0</v>
      </c>
      <c r="L1670">
        <v>0.6</v>
      </c>
      <c r="M1670" t="s">
        <v>114</v>
      </c>
      <c r="N1670" t="s">
        <v>115</v>
      </c>
      <c r="O1670" t="s">
        <v>116</v>
      </c>
      <c r="P1670">
        <v>48034</v>
      </c>
      <c r="Q1670" t="s">
        <v>37</v>
      </c>
      <c r="R1670" t="s">
        <v>38</v>
      </c>
      <c r="S1670" t="s">
        <v>4074</v>
      </c>
      <c r="T1670" t="s">
        <v>4075</v>
      </c>
      <c r="Y1670" t="s">
        <v>44</v>
      </c>
    </row>
    <row r="1671" spans="1:25" x14ac:dyDescent="0.25">
      <c r="A1671" t="s">
        <v>49</v>
      </c>
      <c r="B1671" t="s">
        <v>4076</v>
      </c>
      <c r="C1671" t="s">
        <v>67</v>
      </c>
      <c r="D1671" t="s">
        <v>3964</v>
      </c>
      <c r="E1671" t="s">
        <v>3969</v>
      </c>
      <c r="F1671" t="s">
        <v>3964</v>
      </c>
      <c r="G1671" t="s">
        <v>3970</v>
      </c>
      <c r="H1671" t="s">
        <v>3967</v>
      </c>
      <c r="I1671">
        <v>1</v>
      </c>
      <c r="J1671">
        <v>0</v>
      </c>
      <c r="K1671">
        <v>0</v>
      </c>
      <c r="L1671">
        <v>1.7</v>
      </c>
      <c r="M1671" t="s">
        <v>261</v>
      </c>
      <c r="N1671" t="s">
        <v>182</v>
      </c>
      <c r="O1671" t="s">
        <v>183</v>
      </c>
      <c r="P1671" t="s">
        <v>4042</v>
      </c>
      <c r="Q1671" t="s">
        <v>37</v>
      </c>
      <c r="R1671" t="s">
        <v>38</v>
      </c>
      <c r="Y1671" t="s">
        <v>44</v>
      </c>
    </row>
    <row r="1672" spans="1:25" x14ac:dyDescent="0.25">
      <c r="A1672" t="s">
        <v>26</v>
      </c>
      <c r="B1672" t="s">
        <v>4077</v>
      </c>
      <c r="C1672" t="s">
        <v>67</v>
      </c>
      <c r="D1672" t="s">
        <v>3964</v>
      </c>
      <c r="E1672" t="s">
        <v>3969</v>
      </c>
      <c r="F1672" t="s">
        <v>3964</v>
      </c>
      <c r="G1672" t="s">
        <v>3970</v>
      </c>
      <c r="H1672" t="s">
        <v>3967</v>
      </c>
      <c r="I1672">
        <v>1</v>
      </c>
      <c r="J1672">
        <v>0</v>
      </c>
      <c r="K1672">
        <v>0</v>
      </c>
      <c r="L1672">
        <v>0.7</v>
      </c>
      <c r="M1672" t="s">
        <v>4078</v>
      </c>
      <c r="O1672" t="s">
        <v>4079</v>
      </c>
      <c r="P1672" t="s">
        <v>4080</v>
      </c>
      <c r="Q1672" t="s">
        <v>483</v>
      </c>
      <c r="R1672" t="s">
        <v>358</v>
      </c>
      <c r="S1672" t="s">
        <v>4081</v>
      </c>
      <c r="T1672">
        <v>-3015</v>
      </c>
      <c r="U1672" t="s">
        <v>4082</v>
      </c>
      <c r="V1672" t="s">
        <v>4083</v>
      </c>
      <c r="W1672">
        <v>1996</v>
      </c>
      <c r="X1672" t="s">
        <v>362</v>
      </c>
      <c r="Y1672" t="s">
        <v>44</v>
      </c>
    </row>
    <row r="1673" spans="1:25" x14ac:dyDescent="0.25">
      <c r="A1673" t="s">
        <v>26</v>
      </c>
      <c r="B1673" t="s">
        <v>2168</v>
      </c>
      <c r="C1673" t="s">
        <v>67</v>
      </c>
      <c r="D1673" t="s">
        <v>3964</v>
      </c>
      <c r="E1673" t="s">
        <v>3965</v>
      </c>
      <c r="F1673" t="s">
        <v>3964</v>
      </c>
      <c r="G1673" t="s">
        <v>3966</v>
      </c>
      <c r="H1673" t="s">
        <v>3967</v>
      </c>
      <c r="I1673">
        <v>3</v>
      </c>
      <c r="J1673">
        <v>0</v>
      </c>
      <c r="K1673">
        <v>0</v>
      </c>
      <c r="L1673">
        <v>2.1</v>
      </c>
      <c r="M1673" t="s">
        <v>1506</v>
      </c>
      <c r="P1673">
        <v>2320</v>
      </c>
      <c r="Q1673" t="s">
        <v>1508</v>
      </c>
      <c r="R1673" t="s">
        <v>358</v>
      </c>
      <c r="S1673">
        <v>-3364</v>
      </c>
      <c r="T1673">
        <v>-3864</v>
      </c>
      <c r="U1673" t="s">
        <v>2169</v>
      </c>
      <c r="V1673" t="s">
        <v>2170</v>
      </c>
      <c r="X1673" t="s">
        <v>443</v>
      </c>
      <c r="Y1673" t="s">
        <v>44</v>
      </c>
    </row>
    <row r="1674" spans="1:25" x14ac:dyDescent="0.25">
      <c r="A1674" t="s">
        <v>26</v>
      </c>
      <c r="B1674" t="s">
        <v>2168</v>
      </c>
      <c r="C1674" t="s">
        <v>67</v>
      </c>
      <c r="D1674" t="s">
        <v>3964</v>
      </c>
      <c r="E1674" t="s">
        <v>3969</v>
      </c>
      <c r="F1674" t="s">
        <v>3964</v>
      </c>
      <c r="G1674" t="s">
        <v>3970</v>
      </c>
      <c r="H1674" t="s">
        <v>3967</v>
      </c>
      <c r="I1674">
        <v>1</v>
      </c>
      <c r="J1674">
        <v>0</v>
      </c>
      <c r="K1674">
        <v>0</v>
      </c>
      <c r="L1674">
        <v>1.1000000000000001</v>
      </c>
      <c r="M1674" t="s">
        <v>1506</v>
      </c>
      <c r="P1674">
        <v>2320</v>
      </c>
      <c r="Q1674" t="s">
        <v>1508</v>
      </c>
      <c r="R1674" t="s">
        <v>358</v>
      </c>
      <c r="S1674">
        <v>-3364</v>
      </c>
      <c r="T1674">
        <v>-3864</v>
      </c>
      <c r="U1674" t="s">
        <v>2169</v>
      </c>
      <c r="V1674" t="s">
        <v>2170</v>
      </c>
      <c r="X1674" t="s">
        <v>443</v>
      </c>
      <c r="Y1674" t="s">
        <v>44</v>
      </c>
    </row>
    <row r="1675" spans="1:25" x14ac:dyDescent="0.25">
      <c r="A1675" t="s">
        <v>49</v>
      </c>
      <c r="B1675" t="s">
        <v>4084</v>
      </c>
      <c r="C1675" t="s">
        <v>67</v>
      </c>
      <c r="D1675" t="s">
        <v>3964</v>
      </c>
      <c r="E1675" t="s">
        <v>3969</v>
      </c>
      <c r="F1675" t="s">
        <v>3964</v>
      </c>
      <c r="G1675" t="s">
        <v>3970</v>
      </c>
      <c r="H1675" t="s">
        <v>3967</v>
      </c>
      <c r="I1675">
        <v>1</v>
      </c>
      <c r="J1675">
        <v>0</v>
      </c>
      <c r="K1675">
        <v>0</v>
      </c>
      <c r="L1675">
        <v>0.9</v>
      </c>
      <c r="M1675" t="s">
        <v>345</v>
      </c>
      <c r="O1675" t="s">
        <v>1279</v>
      </c>
      <c r="P1675" t="s">
        <v>346</v>
      </c>
      <c r="Q1675" t="s">
        <v>37</v>
      </c>
      <c r="R1675" t="s">
        <v>38</v>
      </c>
      <c r="U1675" t="s">
        <v>347</v>
      </c>
      <c r="V1675" t="s">
        <v>348</v>
      </c>
      <c r="Y1675" t="s">
        <v>44</v>
      </c>
    </row>
    <row r="1676" spans="1:25" x14ac:dyDescent="0.25">
      <c r="A1676" t="s">
        <v>49</v>
      </c>
      <c r="B1676" t="s">
        <v>4085</v>
      </c>
      <c r="C1676" t="s">
        <v>67</v>
      </c>
      <c r="D1676" t="s">
        <v>3964</v>
      </c>
      <c r="E1676" t="s">
        <v>3965</v>
      </c>
      <c r="F1676" t="s">
        <v>3964</v>
      </c>
      <c r="G1676" t="s">
        <v>3966</v>
      </c>
      <c r="H1676" t="s">
        <v>3967</v>
      </c>
      <c r="I1676">
        <v>1</v>
      </c>
      <c r="J1676">
        <v>0</v>
      </c>
      <c r="K1676">
        <v>0</v>
      </c>
      <c r="L1676">
        <v>0.7</v>
      </c>
      <c r="M1676" t="s">
        <v>4086</v>
      </c>
      <c r="N1676" t="s">
        <v>805</v>
      </c>
      <c r="O1676" t="s">
        <v>806</v>
      </c>
      <c r="P1676">
        <v>60440</v>
      </c>
      <c r="Q1676" t="s">
        <v>37</v>
      </c>
      <c r="R1676" t="s">
        <v>38</v>
      </c>
      <c r="S1676" t="s">
        <v>4087</v>
      </c>
      <c r="T1676" t="s">
        <v>4088</v>
      </c>
      <c r="Y1676" t="s">
        <v>44</v>
      </c>
    </row>
    <row r="1677" spans="1:25" x14ac:dyDescent="0.25">
      <c r="A1677" t="s">
        <v>49</v>
      </c>
      <c r="B1677" t="s">
        <v>4089</v>
      </c>
      <c r="C1677" t="s">
        <v>67</v>
      </c>
      <c r="D1677" t="s">
        <v>3964</v>
      </c>
      <c r="E1677" t="s">
        <v>3965</v>
      </c>
      <c r="F1677" t="s">
        <v>3964</v>
      </c>
      <c r="G1677" t="s">
        <v>3966</v>
      </c>
      <c r="H1677" t="s">
        <v>3967</v>
      </c>
      <c r="I1677">
        <v>1</v>
      </c>
      <c r="J1677">
        <v>0</v>
      </c>
      <c r="K1677">
        <v>0</v>
      </c>
      <c r="L1677">
        <v>0.9</v>
      </c>
      <c r="M1677" t="s">
        <v>4090</v>
      </c>
      <c r="N1677" t="s">
        <v>805</v>
      </c>
      <c r="O1677" t="s">
        <v>806</v>
      </c>
      <c r="P1677" t="s">
        <v>4091</v>
      </c>
      <c r="Q1677" t="s">
        <v>37</v>
      </c>
      <c r="R1677" t="s">
        <v>38</v>
      </c>
      <c r="S1677" t="s">
        <v>4092</v>
      </c>
      <c r="V1677" t="s">
        <v>4093</v>
      </c>
      <c r="Y1677" t="s">
        <v>44</v>
      </c>
    </row>
    <row r="1678" spans="1:25" x14ac:dyDescent="0.25">
      <c r="A1678" t="s">
        <v>49</v>
      </c>
      <c r="B1678" t="s">
        <v>4094</v>
      </c>
      <c r="C1678" t="s">
        <v>67</v>
      </c>
      <c r="D1678" t="s">
        <v>3964</v>
      </c>
      <c r="E1678" t="s">
        <v>3969</v>
      </c>
      <c r="F1678" t="s">
        <v>3964</v>
      </c>
      <c r="G1678" t="s">
        <v>3970</v>
      </c>
      <c r="H1678" t="s">
        <v>3967</v>
      </c>
      <c r="I1678">
        <v>1</v>
      </c>
      <c r="J1678">
        <v>0</v>
      </c>
      <c r="K1678">
        <v>0</v>
      </c>
      <c r="L1678">
        <v>2</v>
      </c>
      <c r="M1678" t="s">
        <v>1190</v>
      </c>
      <c r="N1678" t="s">
        <v>123</v>
      </c>
      <c r="O1678" t="s">
        <v>124</v>
      </c>
      <c r="P1678">
        <v>92131</v>
      </c>
      <c r="Q1678" t="s">
        <v>37</v>
      </c>
      <c r="R1678" t="s">
        <v>38</v>
      </c>
      <c r="S1678" t="s">
        <v>4095</v>
      </c>
      <c r="T1678" t="s">
        <v>4096</v>
      </c>
      <c r="V1678" t="s">
        <v>4097</v>
      </c>
      <c r="Y1678" t="s">
        <v>44</v>
      </c>
    </row>
    <row r="1679" spans="1:25" x14ac:dyDescent="0.25">
      <c r="A1679" t="s">
        <v>49</v>
      </c>
      <c r="B1679" t="s">
        <v>4098</v>
      </c>
      <c r="C1679" t="s">
        <v>67</v>
      </c>
      <c r="D1679" t="s">
        <v>3964</v>
      </c>
      <c r="E1679" t="s">
        <v>3965</v>
      </c>
      <c r="F1679" t="s">
        <v>3964</v>
      </c>
      <c r="G1679" t="s">
        <v>3966</v>
      </c>
      <c r="H1679" t="s">
        <v>3967</v>
      </c>
      <c r="I1679">
        <v>1</v>
      </c>
      <c r="J1679">
        <v>0</v>
      </c>
      <c r="K1679">
        <v>0</v>
      </c>
      <c r="L1679">
        <v>0.8</v>
      </c>
      <c r="M1679" t="s">
        <v>3803</v>
      </c>
      <c r="N1679" t="s">
        <v>2034</v>
      </c>
      <c r="O1679" t="s">
        <v>2035</v>
      </c>
      <c r="P1679">
        <v>45227</v>
      </c>
      <c r="Q1679" t="s">
        <v>37</v>
      </c>
      <c r="R1679" t="s">
        <v>38</v>
      </c>
      <c r="S1679" t="s">
        <v>4099</v>
      </c>
      <c r="T1679" t="s">
        <v>4100</v>
      </c>
      <c r="U1679" t="s">
        <v>4101</v>
      </c>
      <c r="V1679" t="s">
        <v>4102</v>
      </c>
      <c r="Y1679" t="s">
        <v>44</v>
      </c>
    </row>
    <row r="1680" spans="1:25" x14ac:dyDescent="0.25">
      <c r="A1680" t="s">
        <v>49</v>
      </c>
      <c r="B1680" t="s">
        <v>4103</v>
      </c>
      <c r="C1680" t="s">
        <v>67</v>
      </c>
      <c r="D1680" t="s">
        <v>3964</v>
      </c>
      <c r="E1680" t="s">
        <v>3965</v>
      </c>
      <c r="F1680" t="s">
        <v>3964</v>
      </c>
      <c r="G1680" t="s">
        <v>3966</v>
      </c>
      <c r="H1680" t="s">
        <v>3967</v>
      </c>
      <c r="I1680">
        <v>1</v>
      </c>
      <c r="J1680">
        <v>0</v>
      </c>
      <c r="K1680">
        <v>0</v>
      </c>
      <c r="L1680">
        <v>0.7</v>
      </c>
      <c r="M1680" t="s">
        <v>197</v>
      </c>
      <c r="N1680" t="s">
        <v>197</v>
      </c>
      <c r="O1680" t="s">
        <v>198</v>
      </c>
      <c r="P1680">
        <v>10013</v>
      </c>
      <c r="Q1680" t="s">
        <v>37</v>
      </c>
      <c r="R1680" t="s">
        <v>38</v>
      </c>
      <c r="Y1680" t="s">
        <v>44</v>
      </c>
    </row>
    <row r="1681" spans="1:25" x14ac:dyDescent="0.25">
      <c r="A1681" t="s">
        <v>49</v>
      </c>
      <c r="B1681" t="s">
        <v>4104</v>
      </c>
      <c r="C1681" t="s">
        <v>67</v>
      </c>
      <c r="D1681" t="s">
        <v>3964</v>
      </c>
      <c r="E1681" t="s">
        <v>3969</v>
      </c>
      <c r="F1681" t="s">
        <v>3964</v>
      </c>
      <c r="G1681" t="s">
        <v>3970</v>
      </c>
      <c r="H1681" t="s">
        <v>3967</v>
      </c>
      <c r="I1681">
        <v>1</v>
      </c>
      <c r="J1681">
        <v>0</v>
      </c>
      <c r="K1681">
        <v>0</v>
      </c>
      <c r="L1681">
        <v>1.4</v>
      </c>
      <c r="M1681" t="s">
        <v>213</v>
      </c>
      <c r="N1681" t="s">
        <v>35</v>
      </c>
      <c r="O1681" t="s">
        <v>36</v>
      </c>
      <c r="P1681">
        <v>33613</v>
      </c>
      <c r="Q1681" t="s">
        <v>37</v>
      </c>
      <c r="R1681" t="s">
        <v>38</v>
      </c>
      <c r="S1681" t="s">
        <v>4105</v>
      </c>
      <c r="Y1681" t="s">
        <v>44</v>
      </c>
    </row>
    <row r="1682" spans="1:25" x14ac:dyDescent="0.25">
      <c r="A1682" t="s">
        <v>49</v>
      </c>
      <c r="B1682" t="s">
        <v>3039</v>
      </c>
      <c r="C1682" t="s">
        <v>67</v>
      </c>
      <c r="D1682" t="s">
        <v>3964</v>
      </c>
      <c r="E1682" t="s">
        <v>3969</v>
      </c>
      <c r="F1682" t="s">
        <v>3964</v>
      </c>
      <c r="G1682" t="s">
        <v>3970</v>
      </c>
      <c r="H1682" t="s">
        <v>3967</v>
      </c>
      <c r="I1682">
        <v>1</v>
      </c>
      <c r="J1682">
        <v>0</v>
      </c>
      <c r="K1682">
        <v>0</v>
      </c>
      <c r="L1682">
        <v>0.7</v>
      </c>
      <c r="M1682" t="s">
        <v>197</v>
      </c>
      <c r="P1682">
        <v>10036</v>
      </c>
      <c r="Q1682" t="s">
        <v>37</v>
      </c>
      <c r="R1682" t="s">
        <v>38</v>
      </c>
      <c r="Y1682" t="s">
        <v>44</v>
      </c>
    </row>
    <row r="1683" spans="1:25" x14ac:dyDescent="0.25">
      <c r="A1683" t="s">
        <v>49</v>
      </c>
      <c r="B1683" t="s">
        <v>2241</v>
      </c>
      <c r="C1683" t="s">
        <v>67</v>
      </c>
      <c r="D1683" t="s">
        <v>3964</v>
      </c>
      <c r="E1683" t="s">
        <v>3969</v>
      </c>
      <c r="F1683" t="s">
        <v>3964</v>
      </c>
      <c r="G1683" t="s">
        <v>3970</v>
      </c>
      <c r="H1683" t="s">
        <v>3967</v>
      </c>
      <c r="I1683">
        <v>1</v>
      </c>
      <c r="J1683">
        <v>0</v>
      </c>
      <c r="K1683">
        <v>0</v>
      </c>
      <c r="L1683">
        <v>1</v>
      </c>
      <c r="M1683" t="s">
        <v>2242</v>
      </c>
      <c r="N1683" t="s">
        <v>123</v>
      </c>
      <c r="O1683" t="s">
        <v>124</v>
      </c>
      <c r="P1683">
        <v>91765</v>
      </c>
      <c r="Q1683" t="s">
        <v>37</v>
      </c>
      <c r="R1683" t="s">
        <v>38</v>
      </c>
      <c r="S1683" t="s">
        <v>2243</v>
      </c>
      <c r="V1683" t="s">
        <v>2244</v>
      </c>
      <c r="Y1683" t="s">
        <v>44</v>
      </c>
    </row>
    <row r="1684" spans="1:25" x14ac:dyDescent="0.25">
      <c r="A1684" t="s">
        <v>49</v>
      </c>
      <c r="B1684" t="s">
        <v>3040</v>
      </c>
      <c r="C1684" t="s">
        <v>67</v>
      </c>
      <c r="D1684" t="s">
        <v>3964</v>
      </c>
      <c r="E1684" t="s">
        <v>3965</v>
      </c>
      <c r="F1684" t="s">
        <v>3964</v>
      </c>
      <c r="G1684" t="s">
        <v>3966</v>
      </c>
      <c r="H1684" t="s">
        <v>3967</v>
      </c>
      <c r="I1684">
        <v>1</v>
      </c>
      <c r="J1684">
        <v>0</v>
      </c>
      <c r="K1684">
        <v>0</v>
      </c>
      <c r="L1684">
        <v>0.6</v>
      </c>
      <c r="M1684" t="s">
        <v>3041</v>
      </c>
      <c r="N1684" t="s">
        <v>1682</v>
      </c>
      <c r="O1684" t="s">
        <v>1683</v>
      </c>
      <c r="P1684" t="s">
        <v>3042</v>
      </c>
      <c r="Q1684" t="s">
        <v>37</v>
      </c>
      <c r="R1684" t="s">
        <v>38</v>
      </c>
      <c r="S1684" t="s">
        <v>3043</v>
      </c>
      <c r="T1684" t="s">
        <v>3044</v>
      </c>
      <c r="V1684" t="s">
        <v>3045</v>
      </c>
      <c r="Y1684" t="s">
        <v>44</v>
      </c>
    </row>
    <row r="1685" spans="1:25" x14ac:dyDescent="0.25">
      <c r="A1685" t="s">
        <v>49</v>
      </c>
      <c r="B1685" t="s">
        <v>4106</v>
      </c>
      <c r="C1685" t="s">
        <v>67</v>
      </c>
      <c r="D1685" t="s">
        <v>3964</v>
      </c>
      <c r="E1685" t="s">
        <v>3965</v>
      </c>
      <c r="F1685" t="s">
        <v>3964</v>
      </c>
      <c r="G1685" t="s">
        <v>3966</v>
      </c>
      <c r="H1685" t="s">
        <v>3967</v>
      </c>
      <c r="I1685">
        <v>1</v>
      </c>
      <c r="J1685">
        <v>0</v>
      </c>
      <c r="K1685">
        <v>0</v>
      </c>
      <c r="L1685">
        <v>1.6</v>
      </c>
      <c r="M1685" t="s">
        <v>4107</v>
      </c>
      <c r="P1685" t="s">
        <v>4108</v>
      </c>
      <c r="Q1685" t="s">
        <v>432</v>
      </c>
      <c r="R1685" t="s">
        <v>38</v>
      </c>
      <c r="S1685" t="s">
        <v>4109</v>
      </c>
      <c r="V1685" t="s">
        <v>4110</v>
      </c>
      <c r="Y1685" t="s">
        <v>44</v>
      </c>
    </row>
    <row r="1686" spans="1:25" x14ac:dyDescent="0.25">
      <c r="A1686" t="s">
        <v>49</v>
      </c>
      <c r="B1686" t="s">
        <v>4111</v>
      </c>
      <c r="C1686" t="s">
        <v>67</v>
      </c>
      <c r="D1686" t="s">
        <v>3964</v>
      </c>
      <c r="E1686" t="s">
        <v>3965</v>
      </c>
      <c r="F1686" t="s">
        <v>3964</v>
      </c>
      <c r="G1686" t="s">
        <v>3966</v>
      </c>
      <c r="H1686" t="s">
        <v>3967</v>
      </c>
      <c r="I1686">
        <v>1</v>
      </c>
      <c r="J1686">
        <v>0</v>
      </c>
      <c r="K1686">
        <v>0</v>
      </c>
      <c r="L1686">
        <v>1.2</v>
      </c>
      <c r="M1686" t="s">
        <v>261</v>
      </c>
      <c r="O1686" t="s">
        <v>521</v>
      </c>
      <c r="P1686" t="s">
        <v>2105</v>
      </c>
      <c r="Q1686" t="s">
        <v>37</v>
      </c>
      <c r="R1686" t="s">
        <v>38</v>
      </c>
      <c r="Y1686" t="s">
        <v>44</v>
      </c>
    </row>
    <row r="1687" spans="1:25" x14ac:dyDescent="0.25">
      <c r="A1687" t="s">
        <v>49</v>
      </c>
      <c r="B1687" t="s">
        <v>4112</v>
      </c>
      <c r="C1687" t="s">
        <v>67</v>
      </c>
      <c r="D1687" t="s">
        <v>3964</v>
      </c>
      <c r="E1687" t="s">
        <v>3969</v>
      </c>
      <c r="F1687" t="s">
        <v>3964</v>
      </c>
      <c r="G1687" t="s">
        <v>3970</v>
      </c>
      <c r="H1687" t="s">
        <v>3967</v>
      </c>
      <c r="I1687">
        <v>1</v>
      </c>
      <c r="J1687">
        <v>0</v>
      </c>
      <c r="K1687">
        <v>0</v>
      </c>
      <c r="L1687">
        <v>2.2000000000000002</v>
      </c>
      <c r="M1687" t="s">
        <v>276</v>
      </c>
      <c r="N1687" t="s">
        <v>277</v>
      </c>
      <c r="O1687" t="s">
        <v>278</v>
      </c>
      <c r="P1687">
        <v>80112</v>
      </c>
      <c r="Q1687" t="s">
        <v>37</v>
      </c>
      <c r="R1687" t="s">
        <v>38</v>
      </c>
      <c r="Y1687" t="s">
        <v>44</v>
      </c>
    </row>
    <row r="1688" spans="1:25" x14ac:dyDescent="0.25">
      <c r="A1688" t="s">
        <v>49</v>
      </c>
      <c r="B1688" t="s">
        <v>3099</v>
      </c>
      <c r="C1688" t="s">
        <v>67</v>
      </c>
      <c r="D1688" t="s">
        <v>3964</v>
      </c>
      <c r="E1688" t="s">
        <v>3969</v>
      </c>
      <c r="F1688" t="s">
        <v>3964</v>
      </c>
      <c r="G1688" t="s">
        <v>3970</v>
      </c>
      <c r="H1688" t="s">
        <v>3967</v>
      </c>
      <c r="I1688">
        <v>2</v>
      </c>
      <c r="J1688">
        <v>0</v>
      </c>
      <c r="K1688">
        <v>0</v>
      </c>
      <c r="L1688">
        <v>1.2</v>
      </c>
      <c r="M1688" t="s">
        <v>127</v>
      </c>
      <c r="N1688" t="s">
        <v>128</v>
      </c>
      <c r="O1688" t="s">
        <v>129</v>
      </c>
      <c r="P1688" t="s">
        <v>3100</v>
      </c>
      <c r="Q1688" t="s">
        <v>37</v>
      </c>
      <c r="R1688" t="s">
        <v>38</v>
      </c>
      <c r="S1688" t="s">
        <v>3101</v>
      </c>
      <c r="T1688" t="s">
        <v>3102</v>
      </c>
      <c r="V1688" t="s">
        <v>2636</v>
      </c>
      <c r="Y1688" t="s">
        <v>44</v>
      </c>
    </row>
    <row r="1689" spans="1:25" x14ac:dyDescent="0.25">
      <c r="A1689" t="s">
        <v>49</v>
      </c>
      <c r="B1689" t="s">
        <v>4113</v>
      </c>
      <c r="C1689" t="s">
        <v>67</v>
      </c>
      <c r="D1689" t="s">
        <v>3964</v>
      </c>
      <c r="E1689" t="s">
        <v>3965</v>
      </c>
      <c r="F1689" t="s">
        <v>3964</v>
      </c>
      <c r="G1689" t="s">
        <v>3966</v>
      </c>
      <c r="H1689" t="s">
        <v>3967</v>
      </c>
      <c r="I1689">
        <v>1</v>
      </c>
      <c r="J1689">
        <v>0</v>
      </c>
      <c r="K1689">
        <v>0</v>
      </c>
      <c r="L1689">
        <v>2.2000000000000002</v>
      </c>
      <c r="M1689" t="s">
        <v>4114</v>
      </c>
      <c r="N1689" t="s">
        <v>873</v>
      </c>
      <c r="O1689" t="s">
        <v>874</v>
      </c>
      <c r="P1689" t="s">
        <v>4115</v>
      </c>
      <c r="Q1689" t="s">
        <v>37</v>
      </c>
      <c r="R1689" t="s">
        <v>38</v>
      </c>
      <c r="Y1689" t="s">
        <v>44</v>
      </c>
    </row>
    <row r="1690" spans="1:25" x14ac:dyDescent="0.25">
      <c r="A1690" t="s">
        <v>49</v>
      </c>
      <c r="B1690" t="s">
        <v>4116</v>
      </c>
      <c r="C1690" t="s">
        <v>67</v>
      </c>
      <c r="D1690" t="s">
        <v>3964</v>
      </c>
      <c r="E1690" t="s">
        <v>3965</v>
      </c>
      <c r="F1690" t="s">
        <v>3964</v>
      </c>
      <c r="G1690" t="s">
        <v>3966</v>
      </c>
      <c r="H1690" t="s">
        <v>3967</v>
      </c>
      <c r="I1690">
        <v>1</v>
      </c>
      <c r="J1690">
        <v>0</v>
      </c>
      <c r="K1690">
        <v>0</v>
      </c>
      <c r="L1690">
        <v>1.7</v>
      </c>
      <c r="M1690" t="s">
        <v>4117</v>
      </c>
      <c r="P1690">
        <v>3087</v>
      </c>
      <c r="Q1690" t="s">
        <v>4118</v>
      </c>
      <c r="R1690" t="s">
        <v>439</v>
      </c>
      <c r="Y1690" t="s">
        <v>44</v>
      </c>
    </row>
    <row r="1691" spans="1:25" x14ac:dyDescent="0.25">
      <c r="A1691" t="s">
        <v>49</v>
      </c>
      <c r="B1691" t="s">
        <v>3130</v>
      </c>
      <c r="C1691" t="s">
        <v>67</v>
      </c>
      <c r="D1691" t="s">
        <v>3964</v>
      </c>
      <c r="E1691" t="s">
        <v>3969</v>
      </c>
      <c r="F1691" t="s">
        <v>3964</v>
      </c>
      <c r="G1691" t="s">
        <v>3970</v>
      </c>
      <c r="H1691" t="s">
        <v>3967</v>
      </c>
      <c r="I1691">
        <v>2</v>
      </c>
      <c r="J1691">
        <v>0</v>
      </c>
      <c r="K1691">
        <v>0</v>
      </c>
      <c r="L1691">
        <v>1.3</v>
      </c>
      <c r="M1691" t="s">
        <v>3131</v>
      </c>
      <c r="N1691" t="s">
        <v>710</v>
      </c>
      <c r="O1691" t="s">
        <v>711</v>
      </c>
      <c r="P1691" t="s">
        <v>3132</v>
      </c>
      <c r="Q1691" t="s">
        <v>37</v>
      </c>
      <c r="R1691" t="s">
        <v>38</v>
      </c>
      <c r="V1691" t="s">
        <v>3133</v>
      </c>
      <c r="Y1691" t="s">
        <v>44</v>
      </c>
    </row>
    <row r="1692" spans="1:25" x14ac:dyDescent="0.25">
      <c r="A1692" t="s">
        <v>49</v>
      </c>
      <c r="B1692" t="s">
        <v>4119</v>
      </c>
      <c r="C1692" t="s">
        <v>67</v>
      </c>
      <c r="D1692" t="s">
        <v>3964</v>
      </c>
      <c r="E1692" t="s">
        <v>3965</v>
      </c>
      <c r="F1692" t="s">
        <v>3964</v>
      </c>
      <c r="G1692" t="s">
        <v>3966</v>
      </c>
      <c r="H1692" t="s">
        <v>3967</v>
      </c>
      <c r="I1692">
        <v>1</v>
      </c>
      <c r="J1692">
        <v>0</v>
      </c>
      <c r="K1692">
        <v>0</v>
      </c>
      <c r="L1692">
        <v>1</v>
      </c>
      <c r="M1692" t="s">
        <v>4120</v>
      </c>
      <c r="N1692" t="s">
        <v>604</v>
      </c>
      <c r="O1692" t="s">
        <v>605</v>
      </c>
      <c r="P1692">
        <v>68516</v>
      </c>
      <c r="Q1692" t="s">
        <v>37</v>
      </c>
      <c r="R1692" t="s">
        <v>38</v>
      </c>
      <c r="S1692" t="s">
        <v>4121</v>
      </c>
      <c r="V1692" t="s">
        <v>4122</v>
      </c>
      <c r="Y1692" t="s">
        <v>44</v>
      </c>
    </row>
    <row r="1693" spans="1:25" x14ac:dyDescent="0.25">
      <c r="A1693" t="s">
        <v>49</v>
      </c>
      <c r="B1693" t="s">
        <v>4123</v>
      </c>
      <c r="C1693" t="s">
        <v>67</v>
      </c>
      <c r="D1693" t="s">
        <v>3964</v>
      </c>
      <c r="E1693" t="s">
        <v>3965</v>
      </c>
      <c r="F1693" t="s">
        <v>3964</v>
      </c>
      <c r="G1693" t="s">
        <v>3966</v>
      </c>
      <c r="H1693" t="s">
        <v>3967</v>
      </c>
      <c r="I1693">
        <v>1</v>
      </c>
      <c r="J1693">
        <v>0</v>
      </c>
      <c r="K1693">
        <v>0</v>
      </c>
      <c r="L1693">
        <v>1.9</v>
      </c>
      <c r="M1693" t="s">
        <v>741</v>
      </c>
      <c r="N1693" t="s">
        <v>128</v>
      </c>
      <c r="O1693" t="s">
        <v>129</v>
      </c>
      <c r="P1693" t="s">
        <v>4124</v>
      </c>
      <c r="Q1693" t="s">
        <v>37</v>
      </c>
      <c r="R1693" t="s">
        <v>38</v>
      </c>
      <c r="Y1693" t="s">
        <v>44</v>
      </c>
    </row>
    <row r="1694" spans="1:25" x14ac:dyDescent="0.25">
      <c r="A1694" t="s">
        <v>49</v>
      </c>
      <c r="B1694" t="s">
        <v>4125</v>
      </c>
      <c r="C1694" t="s">
        <v>67</v>
      </c>
      <c r="D1694" t="s">
        <v>3964</v>
      </c>
      <c r="E1694" t="s">
        <v>3965</v>
      </c>
      <c r="F1694" t="s">
        <v>3964</v>
      </c>
      <c r="G1694" t="s">
        <v>3966</v>
      </c>
      <c r="H1694" t="s">
        <v>3967</v>
      </c>
      <c r="I1694">
        <v>1</v>
      </c>
      <c r="J1694">
        <v>0</v>
      </c>
      <c r="K1694">
        <v>0</v>
      </c>
      <c r="L1694">
        <v>2.5</v>
      </c>
      <c r="M1694" t="s">
        <v>216</v>
      </c>
      <c r="N1694" t="s">
        <v>217</v>
      </c>
      <c r="O1694" t="s">
        <v>218</v>
      </c>
      <c r="P1694" t="s">
        <v>4126</v>
      </c>
      <c r="Q1694" t="s">
        <v>37</v>
      </c>
      <c r="R1694" t="s">
        <v>38</v>
      </c>
      <c r="S1694" t="s">
        <v>4127</v>
      </c>
      <c r="T1694" t="s">
        <v>4128</v>
      </c>
      <c r="V1694" t="s">
        <v>4129</v>
      </c>
      <c r="Y1694" t="s">
        <v>44</v>
      </c>
    </row>
    <row r="1695" spans="1:25" x14ac:dyDescent="0.25">
      <c r="A1695" t="s">
        <v>49</v>
      </c>
      <c r="B1695" t="s">
        <v>4130</v>
      </c>
      <c r="C1695" t="s">
        <v>67</v>
      </c>
      <c r="D1695" t="s">
        <v>3964</v>
      </c>
      <c r="E1695" t="s">
        <v>3965</v>
      </c>
      <c r="F1695" t="s">
        <v>3964</v>
      </c>
      <c r="G1695" t="s">
        <v>3966</v>
      </c>
      <c r="H1695" t="s">
        <v>3967</v>
      </c>
      <c r="I1695">
        <v>1</v>
      </c>
      <c r="J1695">
        <v>0</v>
      </c>
      <c r="K1695">
        <v>0</v>
      </c>
      <c r="L1695">
        <v>2.7</v>
      </c>
      <c r="M1695" t="s">
        <v>2268</v>
      </c>
      <c r="O1695" t="s">
        <v>4131</v>
      </c>
      <c r="P1695">
        <v>38120</v>
      </c>
      <c r="Q1695" t="s">
        <v>37</v>
      </c>
      <c r="R1695" t="s">
        <v>38</v>
      </c>
      <c r="Y1695" t="s">
        <v>44</v>
      </c>
    </row>
    <row r="1696" spans="1:25" x14ac:dyDescent="0.25">
      <c r="A1696" t="s">
        <v>49</v>
      </c>
      <c r="B1696" t="s">
        <v>4132</v>
      </c>
      <c r="C1696" t="s">
        <v>67</v>
      </c>
      <c r="D1696" t="s">
        <v>3964</v>
      </c>
      <c r="E1696" t="s">
        <v>3965</v>
      </c>
      <c r="F1696" t="s">
        <v>3964</v>
      </c>
      <c r="G1696" t="s">
        <v>3966</v>
      </c>
      <c r="H1696" t="s">
        <v>3967</v>
      </c>
      <c r="I1696">
        <v>1</v>
      </c>
      <c r="J1696">
        <v>0</v>
      </c>
      <c r="K1696">
        <v>0</v>
      </c>
      <c r="L1696">
        <v>1.5</v>
      </c>
      <c r="M1696" t="s">
        <v>127</v>
      </c>
      <c r="N1696" t="s">
        <v>128</v>
      </c>
      <c r="O1696" t="s">
        <v>129</v>
      </c>
      <c r="P1696">
        <v>77019</v>
      </c>
      <c r="Q1696" t="s">
        <v>37</v>
      </c>
      <c r="R1696" t="s">
        <v>38</v>
      </c>
      <c r="S1696" t="s">
        <v>4133</v>
      </c>
      <c r="V1696" t="s">
        <v>4134</v>
      </c>
      <c r="Y1696" t="s">
        <v>44</v>
      </c>
    </row>
    <row r="1697" spans="1:26" x14ac:dyDescent="0.25">
      <c r="A1697" t="s">
        <v>49</v>
      </c>
      <c r="B1697" t="s">
        <v>4135</v>
      </c>
      <c r="C1697" t="s">
        <v>67</v>
      </c>
      <c r="D1697" t="s">
        <v>3964</v>
      </c>
      <c r="E1697" t="s">
        <v>3965</v>
      </c>
      <c r="F1697" t="s">
        <v>3964</v>
      </c>
      <c r="G1697" t="s">
        <v>3966</v>
      </c>
      <c r="H1697" t="s">
        <v>3967</v>
      </c>
      <c r="I1697">
        <v>1</v>
      </c>
      <c r="J1697">
        <v>0</v>
      </c>
      <c r="K1697">
        <v>0</v>
      </c>
      <c r="L1697">
        <v>2.2999999999999998</v>
      </c>
      <c r="M1697" t="s">
        <v>4136</v>
      </c>
      <c r="O1697" t="s">
        <v>4137</v>
      </c>
      <c r="P1697">
        <v>7871</v>
      </c>
      <c r="Q1697" t="s">
        <v>37</v>
      </c>
      <c r="R1697" t="s">
        <v>38</v>
      </c>
      <c r="Y1697" t="s">
        <v>44</v>
      </c>
    </row>
    <row r="1698" spans="1:26" x14ac:dyDescent="0.25">
      <c r="A1698" t="s">
        <v>49</v>
      </c>
      <c r="B1698" t="s">
        <v>3867</v>
      </c>
      <c r="C1698" t="s">
        <v>67</v>
      </c>
      <c r="D1698" t="s">
        <v>3964</v>
      </c>
      <c r="E1698" t="s">
        <v>3965</v>
      </c>
      <c r="F1698" t="s">
        <v>3964</v>
      </c>
      <c r="G1698" t="s">
        <v>3966</v>
      </c>
      <c r="H1698" t="s">
        <v>3967</v>
      </c>
      <c r="I1698">
        <v>3</v>
      </c>
      <c r="J1698">
        <v>0</v>
      </c>
      <c r="K1698">
        <v>0</v>
      </c>
      <c r="L1698">
        <v>2.2999999999999998</v>
      </c>
      <c r="M1698" t="s">
        <v>2374</v>
      </c>
      <c r="N1698" t="s">
        <v>128</v>
      </c>
      <c r="O1698" t="s">
        <v>129</v>
      </c>
      <c r="P1698">
        <v>76102</v>
      </c>
      <c r="Q1698" t="s">
        <v>37</v>
      </c>
      <c r="R1698" t="s">
        <v>38</v>
      </c>
      <c r="Y1698" t="s">
        <v>44</v>
      </c>
    </row>
    <row r="1699" spans="1:26" x14ac:dyDescent="0.25">
      <c r="A1699" t="s">
        <v>49</v>
      </c>
      <c r="B1699" t="s">
        <v>4138</v>
      </c>
      <c r="C1699" t="s">
        <v>67</v>
      </c>
      <c r="D1699" t="s">
        <v>3964</v>
      </c>
      <c r="E1699" t="s">
        <v>3965</v>
      </c>
      <c r="F1699" t="s">
        <v>3964</v>
      </c>
      <c r="G1699" t="s">
        <v>3966</v>
      </c>
      <c r="H1699" t="s">
        <v>3967</v>
      </c>
      <c r="I1699">
        <v>1</v>
      </c>
      <c r="J1699">
        <v>0</v>
      </c>
      <c r="K1699">
        <v>0</v>
      </c>
      <c r="L1699">
        <v>1.8</v>
      </c>
      <c r="M1699" t="s">
        <v>3782</v>
      </c>
      <c r="Q1699" t="s">
        <v>3617</v>
      </c>
      <c r="R1699" t="s">
        <v>383</v>
      </c>
      <c r="Y1699" t="s">
        <v>44</v>
      </c>
    </row>
    <row r="1700" spans="1:26" x14ac:dyDescent="0.25">
      <c r="A1700" t="s">
        <v>49</v>
      </c>
      <c r="B1700" t="s">
        <v>4139</v>
      </c>
      <c r="C1700" t="s">
        <v>67</v>
      </c>
      <c r="D1700" t="s">
        <v>3964</v>
      </c>
      <c r="E1700" t="s">
        <v>3969</v>
      </c>
      <c r="F1700" t="s">
        <v>3964</v>
      </c>
      <c r="G1700" t="s">
        <v>3970</v>
      </c>
      <c r="H1700" t="s">
        <v>3967</v>
      </c>
      <c r="I1700">
        <v>1</v>
      </c>
      <c r="J1700">
        <v>0</v>
      </c>
      <c r="K1700">
        <v>0</v>
      </c>
      <c r="L1700">
        <v>0.6</v>
      </c>
      <c r="M1700" t="s">
        <v>3770</v>
      </c>
      <c r="N1700" t="s">
        <v>620</v>
      </c>
      <c r="O1700" t="s">
        <v>621</v>
      </c>
      <c r="P1700" t="s">
        <v>4140</v>
      </c>
      <c r="Q1700" t="s">
        <v>37</v>
      </c>
      <c r="R1700" t="s">
        <v>38</v>
      </c>
      <c r="V1700" t="s">
        <v>4141</v>
      </c>
      <c r="Y1700" t="s">
        <v>44</v>
      </c>
    </row>
    <row r="1701" spans="1:26" x14ac:dyDescent="0.25">
      <c r="A1701" t="s">
        <v>49</v>
      </c>
      <c r="B1701" t="s">
        <v>4142</v>
      </c>
      <c r="C1701" t="s">
        <v>67</v>
      </c>
      <c r="D1701" t="s">
        <v>3964</v>
      </c>
      <c r="E1701" t="s">
        <v>3965</v>
      </c>
      <c r="F1701" t="s">
        <v>3964</v>
      </c>
      <c r="G1701" t="s">
        <v>3966</v>
      </c>
      <c r="H1701" t="s">
        <v>3967</v>
      </c>
      <c r="I1701">
        <v>1</v>
      </c>
      <c r="J1701">
        <v>0</v>
      </c>
      <c r="K1701">
        <v>0</v>
      </c>
      <c r="L1701">
        <v>2</v>
      </c>
      <c r="M1701" t="s">
        <v>430</v>
      </c>
      <c r="N1701" t="s">
        <v>1682</v>
      </c>
      <c r="O1701" t="s">
        <v>1683</v>
      </c>
      <c r="P1701" t="s">
        <v>4143</v>
      </c>
      <c r="Q1701" t="s">
        <v>37</v>
      </c>
      <c r="R1701" t="s">
        <v>38</v>
      </c>
      <c r="Y1701" t="s">
        <v>44</v>
      </c>
    </row>
    <row r="1702" spans="1:26" x14ac:dyDescent="0.25">
      <c r="A1702" t="s">
        <v>26</v>
      </c>
      <c r="B1702" t="s">
        <v>2367</v>
      </c>
      <c r="C1702" t="s">
        <v>67</v>
      </c>
      <c r="D1702" t="s">
        <v>3964</v>
      </c>
      <c r="E1702" t="s">
        <v>3965</v>
      </c>
      <c r="F1702" t="s">
        <v>3964</v>
      </c>
      <c r="G1702" t="s">
        <v>3966</v>
      </c>
      <c r="H1702" t="s">
        <v>3967</v>
      </c>
      <c r="I1702">
        <v>1</v>
      </c>
      <c r="J1702">
        <v>0</v>
      </c>
      <c r="K1702">
        <v>0</v>
      </c>
      <c r="L1702">
        <v>1.7</v>
      </c>
      <c r="M1702" t="s">
        <v>2368</v>
      </c>
      <c r="P1702" t="s">
        <v>2369</v>
      </c>
      <c r="Q1702" t="s">
        <v>1363</v>
      </c>
      <c r="R1702" t="s">
        <v>358</v>
      </c>
      <c r="S1702">
        <v>-2909</v>
      </c>
      <c r="U1702" t="s">
        <v>2370</v>
      </c>
      <c r="V1702" t="s">
        <v>2371</v>
      </c>
      <c r="X1702" t="s">
        <v>443</v>
      </c>
      <c r="Y1702" t="s">
        <v>44</v>
      </c>
    </row>
    <row r="1703" spans="1:26" x14ac:dyDescent="0.25">
      <c r="A1703" t="s">
        <v>49</v>
      </c>
      <c r="B1703" t="s">
        <v>4144</v>
      </c>
      <c r="C1703" t="s">
        <v>67</v>
      </c>
      <c r="D1703" t="s">
        <v>3964</v>
      </c>
      <c r="E1703" t="s">
        <v>3969</v>
      </c>
      <c r="F1703" t="s">
        <v>3964</v>
      </c>
      <c r="G1703" t="s">
        <v>3970</v>
      </c>
      <c r="H1703" t="s">
        <v>3967</v>
      </c>
      <c r="I1703">
        <v>1</v>
      </c>
      <c r="J1703">
        <v>0</v>
      </c>
      <c r="K1703">
        <v>0</v>
      </c>
      <c r="L1703">
        <v>1.9</v>
      </c>
      <c r="M1703" t="s">
        <v>4145</v>
      </c>
      <c r="O1703" t="s">
        <v>4146</v>
      </c>
      <c r="P1703">
        <v>20910</v>
      </c>
      <c r="Q1703" t="s">
        <v>37</v>
      </c>
      <c r="R1703" t="s">
        <v>38</v>
      </c>
      <c r="V1703" t="s">
        <v>4147</v>
      </c>
      <c r="Y1703" t="s">
        <v>44</v>
      </c>
    </row>
    <row r="1704" spans="1:26" x14ac:dyDescent="0.25">
      <c r="A1704" t="s">
        <v>49</v>
      </c>
      <c r="B1704" t="s">
        <v>164</v>
      </c>
      <c r="C1704" t="s">
        <v>67</v>
      </c>
      <c r="D1704" t="s">
        <v>3964</v>
      </c>
      <c r="E1704" t="s">
        <v>3965</v>
      </c>
      <c r="F1704" t="s">
        <v>3964</v>
      </c>
      <c r="G1704" t="s">
        <v>3966</v>
      </c>
      <c r="H1704" t="s">
        <v>3967</v>
      </c>
      <c r="I1704">
        <v>1</v>
      </c>
      <c r="J1704">
        <v>0</v>
      </c>
      <c r="K1704">
        <v>0</v>
      </c>
      <c r="L1704">
        <v>0.5</v>
      </c>
      <c r="Y1704" t="s">
        <v>44</v>
      </c>
    </row>
    <row r="1705" spans="1:26" x14ac:dyDescent="0.25">
      <c r="A1705" t="s">
        <v>49</v>
      </c>
      <c r="B1705" t="s">
        <v>164</v>
      </c>
      <c r="C1705" t="s">
        <v>67</v>
      </c>
      <c r="D1705" t="s">
        <v>3964</v>
      </c>
      <c r="E1705" t="s">
        <v>3969</v>
      </c>
      <c r="F1705" t="s">
        <v>3964</v>
      </c>
      <c r="G1705" t="s">
        <v>3970</v>
      </c>
      <c r="H1705" t="s">
        <v>3967</v>
      </c>
      <c r="I1705">
        <v>1</v>
      </c>
      <c r="J1705">
        <v>0</v>
      </c>
      <c r="K1705">
        <v>0</v>
      </c>
      <c r="L1705">
        <v>4.2</v>
      </c>
      <c r="Y1705" t="s">
        <v>44</v>
      </c>
    </row>
    <row r="1706" spans="1:26" x14ac:dyDescent="0.25">
      <c r="A1706" t="s">
        <v>49</v>
      </c>
      <c r="B1706" t="s">
        <v>4148</v>
      </c>
      <c r="C1706" t="s">
        <v>67</v>
      </c>
      <c r="D1706" t="s">
        <v>3964</v>
      </c>
      <c r="E1706" t="s">
        <v>3965</v>
      </c>
      <c r="F1706" t="s">
        <v>3964</v>
      </c>
      <c r="G1706" t="s">
        <v>3966</v>
      </c>
      <c r="H1706" t="s">
        <v>3967</v>
      </c>
      <c r="I1706">
        <v>1</v>
      </c>
      <c r="J1706">
        <v>0</v>
      </c>
      <c r="K1706">
        <v>0</v>
      </c>
      <c r="L1706">
        <v>1.6</v>
      </c>
      <c r="M1706" t="s">
        <v>1241</v>
      </c>
      <c r="N1706" t="s">
        <v>228</v>
      </c>
      <c r="O1706" t="s">
        <v>229</v>
      </c>
      <c r="P1706" t="s">
        <v>4149</v>
      </c>
      <c r="Q1706" t="s">
        <v>37</v>
      </c>
      <c r="R1706" t="s">
        <v>38</v>
      </c>
      <c r="Y1706" t="s">
        <v>44</v>
      </c>
    </row>
    <row r="1707" spans="1:26" x14ac:dyDescent="0.25">
      <c r="A1707" t="s">
        <v>49</v>
      </c>
      <c r="B1707" t="s">
        <v>4150</v>
      </c>
      <c r="C1707" t="s">
        <v>67</v>
      </c>
      <c r="D1707" t="s">
        <v>3964</v>
      </c>
      <c r="E1707" t="s">
        <v>3965</v>
      </c>
      <c r="F1707" t="s">
        <v>3964</v>
      </c>
      <c r="G1707" t="s">
        <v>3966</v>
      </c>
      <c r="H1707" t="s">
        <v>3967</v>
      </c>
      <c r="I1707">
        <v>1</v>
      </c>
      <c r="J1707">
        <v>0</v>
      </c>
      <c r="K1707">
        <v>0</v>
      </c>
      <c r="L1707">
        <v>1.1000000000000001</v>
      </c>
      <c r="M1707" t="s">
        <v>4151</v>
      </c>
      <c r="N1707" t="s">
        <v>873</v>
      </c>
      <c r="O1707" t="s">
        <v>874</v>
      </c>
      <c r="P1707" t="s">
        <v>4152</v>
      </c>
      <c r="Q1707" t="s">
        <v>37</v>
      </c>
      <c r="R1707" t="s">
        <v>38</v>
      </c>
      <c r="Y1707" t="s">
        <v>44</v>
      </c>
    </row>
    <row r="1708" spans="1:26" x14ac:dyDescent="0.25">
      <c r="A1708" t="s">
        <v>49</v>
      </c>
      <c r="B1708" t="s">
        <v>4153</v>
      </c>
      <c r="C1708" t="s">
        <v>67</v>
      </c>
      <c r="D1708" t="s">
        <v>3964</v>
      </c>
      <c r="E1708" t="s">
        <v>3969</v>
      </c>
      <c r="F1708" t="s">
        <v>3964</v>
      </c>
      <c r="G1708" t="s">
        <v>3970</v>
      </c>
      <c r="H1708" t="s">
        <v>3967</v>
      </c>
      <c r="I1708">
        <v>1</v>
      </c>
      <c r="J1708">
        <v>0</v>
      </c>
      <c r="K1708">
        <v>0</v>
      </c>
      <c r="L1708">
        <v>1.5</v>
      </c>
      <c r="M1708" t="s">
        <v>4154</v>
      </c>
      <c r="P1708">
        <v>65001</v>
      </c>
      <c r="Q1708" t="s">
        <v>1794</v>
      </c>
      <c r="R1708" t="s">
        <v>238</v>
      </c>
      <c r="Y1708" t="s">
        <v>44</v>
      </c>
    </row>
    <row r="1709" spans="1:26" x14ac:dyDescent="0.25">
      <c r="A1709" t="s">
        <v>65</v>
      </c>
      <c r="B1709" t="s">
        <v>4155</v>
      </c>
      <c r="C1709" t="s">
        <v>67</v>
      </c>
      <c r="D1709" t="s">
        <v>4156</v>
      </c>
      <c r="E1709" t="s">
        <v>71</v>
      </c>
      <c r="F1709" t="s">
        <v>4156</v>
      </c>
      <c r="G1709" t="s">
        <v>4156</v>
      </c>
      <c r="I1709">
        <v>1</v>
      </c>
      <c r="J1709" t="s">
        <v>71</v>
      </c>
      <c r="K1709" t="s">
        <v>71</v>
      </c>
      <c r="L1709">
        <v>0</v>
      </c>
      <c r="M1709" t="s">
        <v>4157</v>
      </c>
      <c r="P1709">
        <v>40760</v>
      </c>
      <c r="Q1709" t="s">
        <v>2811</v>
      </c>
      <c r="R1709" t="s">
        <v>238</v>
      </c>
      <c r="S1709">
        <v>-1826</v>
      </c>
      <c r="V1709" t="s">
        <v>4158</v>
      </c>
      <c r="W1709">
        <v>1969</v>
      </c>
      <c r="X1709" t="s">
        <v>4159</v>
      </c>
      <c r="Y1709" t="s">
        <v>541</v>
      </c>
      <c r="Z1709" t="s">
        <v>4160</v>
      </c>
    </row>
    <row r="1710" spans="1:26" x14ac:dyDescent="0.25">
      <c r="A1710" t="s">
        <v>65</v>
      </c>
      <c r="B1710" t="s">
        <v>233</v>
      </c>
      <c r="C1710" t="s">
        <v>67</v>
      </c>
      <c r="D1710" t="s">
        <v>4156</v>
      </c>
      <c r="E1710" t="s">
        <v>71</v>
      </c>
      <c r="F1710" t="s">
        <v>4156</v>
      </c>
      <c r="G1710" t="s">
        <v>4156</v>
      </c>
      <c r="I1710">
        <v>2</v>
      </c>
      <c r="J1710" t="s">
        <v>71</v>
      </c>
      <c r="K1710" t="s">
        <v>71</v>
      </c>
      <c r="L1710">
        <v>0</v>
      </c>
      <c r="M1710" t="s">
        <v>236</v>
      </c>
      <c r="P1710">
        <v>110106</v>
      </c>
      <c r="Q1710" t="s">
        <v>237</v>
      </c>
      <c r="R1710" t="s">
        <v>238</v>
      </c>
      <c r="S1710" t="s">
        <v>239</v>
      </c>
      <c r="T1710">
        <v>-10139</v>
      </c>
      <c r="U1710" t="s">
        <v>240</v>
      </c>
      <c r="V1710" t="s">
        <v>241</v>
      </c>
      <c r="W1710">
        <v>1932</v>
      </c>
      <c r="X1710" t="s">
        <v>78</v>
      </c>
      <c r="Y1710" t="s">
        <v>44</v>
      </c>
    </row>
    <row r="1711" spans="1:26" x14ac:dyDescent="0.25">
      <c r="A1711" t="s">
        <v>65</v>
      </c>
      <c r="B1711" t="s">
        <v>79</v>
      </c>
      <c r="C1711" t="s">
        <v>67</v>
      </c>
      <c r="D1711" t="s">
        <v>4156</v>
      </c>
      <c r="E1711" t="s">
        <v>71</v>
      </c>
      <c r="F1711" t="s">
        <v>4156</v>
      </c>
      <c r="G1711" t="s">
        <v>4156</v>
      </c>
      <c r="I1711">
        <v>2</v>
      </c>
      <c r="J1711" t="s">
        <v>71</v>
      </c>
      <c r="K1711" t="s">
        <v>71</v>
      </c>
      <c r="L1711">
        <v>0</v>
      </c>
      <c r="M1711" t="s">
        <v>80</v>
      </c>
      <c r="N1711" t="s">
        <v>81</v>
      </c>
      <c r="O1711" t="s">
        <v>82</v>
      </c>
      <c r="P1711" t="s">
        <v>83</v>
      </c>
      <c r="Q1711" t="s">
        <v>37</v>
      </c>
      <c r="R1711" t="s">
        <v>38</v>
      </c>
      <c r="S1711" t="s">
        <v>84</v>
      </c>
      <c r="U1711" t="s">
        <v>85</v>
      </c>
      <c r="V1711" t="s">
        <v>86</v>
      </c>
      <c r="X1711" t="s">
        <v>78</v>
      </c>
      <c r="Y1711" t="s">
        <v>44</v>
      </c>
    </row>
    <row r="1712" spans="1:26" x14ac:dyDescent="0.25">
      <c r="A1712" t="s">
        <v>65</v>
      </c>
      <c r="B1712" t="s">
        <v>1206</v>
      </c>
      <c r="C1712" t="s">
        <v>67</v>
      </c>
      <c r="D1712" t="s">
        <v>4161</v>
      </c>
      <c r="E1712" t="s">
        <v>4162</v>
      </c>
      <c r="F1712" t="s">
        <v>4161</v>
      </c>
      <c r="G1712" t="s">
        <v>4163</v>
      </c>
      <c r="I1712">
        <v>2</v>
      </c>
      <c r="J1712" t="s">
        <v>71</v>
      </c>
      <c r="K1712" t="s">
        <v>71</v>
      </c>
      <c r="L1712">
        <v>0</v>
      </c>
      <c r="M1712" t="s">
        <v>1207</v>
      </c>
      <c r="P1712">
        <v>10785</v>
      </c>
      <c r="Q1712" t="s">
        <v>1208</v>
      </c>
      <c r="R1712" t="s">
        <v>358</v>
      </c>
      <c r="S1712" t="s">
        <v>1209</v>
      </c>
      <c r="T1712">
        <v>-8528</v>
      </c>
      <c r="U1712" t="s">
        <v>1210</v>
      </c>
      <c r="V1712" t="s">
        <v>1211</v>
      </c>
      <c r="X1712" t="s">
        <v>78</v>
      </c>
      <c r="Y1712" t="s">
        <v>44</v>
      </c>
    </row>
    <row r="1713" spans="1:25" x14ac:dyDescent="0.25">
      <c r="A1713" t="s">
        <v>49</v>
      </c>
      <c r="B1713" t="s">
        <v>4164</v>
      </c>
      <c r="C1713" t="s">
        <v>4165</v>
      </c>
      <c r="D1713" t="s">
        <v>4166</v>
      </c>
      <c r="E1713" t="s">
        <v>71</v>
      </c>
      <c r="F1713" t="s">
        <v>4166</v>
      </c>
      <c r="G1713" t="s">
        <v>4166</v>
      </c>
      <c r="H1713" t="s">
        <v>4167</v>
      </c>
      <c r="I1713">
        <v>4</v>
      </c>
      <c r="J1713">
        <v>0</v>
      </c>
      <c r="K1713">
        <v>0</v>
      </c>
      <c r="L1713">
        <v>14.8</v>
      </c>
      <c r="M1713" t="s">
        <v>4168</v>
      </c>
      <c r="N1713" t="s">
        <v>151</v>
      </c>
      <c r="O1713" t="s">
        <v>152</v>
      </c>
      <c r="P1713" t="s">
        <v>4169</v>
      </c>
      <c r="Q1713" t="s">
        <v>37</v>
      </c>
      <c r="R1713" t="s">
        <v>38</v>
      </c>
      <c r="S1713" t="s">
        <v>4170</v>
      </c>
      <c r="T1713" t="s">
        <v>4171</v>
      </c>
      <c r="U1713" t="s">
        <v>4172</v>
      </c>
      <c r="V1713" t="s">
        <v>4173</v>
      </c>
      <c r="Y1713" t="s">
        <v>44</v>
      </c>
    </row>
    <row r="1714" spans="1:25" x14ac:dyDescent="0.25">
      <c r="A1714" t="s">
        <v>49</v>
      </c>
      <c r="B1714" t="s">
        <v>4174</v>
      </c>
      <c r="C1714" t="s">
        <v>4165</v>
      </c>
      <c r="D1714" t="s">
        <v>4175</v>
      </c>
      <c r="E1714" t="s">
        <v>71</v>
      </c>
      <c r="F1714" t="s">
        <v>4175</v>
      </c>
      <c r="G1714" t="s">
        <v>4175</v>
      </c>
      <c r="H1714" t="s">
        <v>4176</v>
      </c>
      <c r="I1714">
        <v>1</v>
      </c>
      <c r="J1714">
        <v>0</v>
      </c>
      <c r="K1714">
        <v>0</v>
      </c>
      <c r="L1714">
        <v>17.3</v>
      </c>
      <c r="M1714" t="s">
        <v>1301</v>
      </c>
      <c r="N1714" t="s">
        <v>189</v>
      </c>
      <c r="O1714" t="s">
        <v>190</v>
      </c>
      <c r="P1714">
        <v>84107</v>
      </c>
      <c r="Q1714" t="s">
        <v>37</v>
      </c>
      <c r="R1714" t="s">
        <v>38</v>
      </c>
      <c r="Y1714" t="s">
        <v>44</v>
      </c>
    </row>
    <row r="1715" spans="1:25" x14ac:dyDescent="0.25">
      <c r="A1715" t="s">
        <v>49</v>
      </c>
      <c r="B1715" t="s">
        <v>4164</v>
      </c>
      <c r="C1715" t="s">
        <v>4165</v>
      </c>
      <c r="D1715" t="s">
        <v>4177</v>
      </c>
      <c r="E1715" t="s">
        <v>71</v>
      </c>
      <c r="F1715" t="s">
        <v>4177</v>
      </c>
      <c r="G1715" t="s">
        <v>4177</v>
      </c>
      <c r="I1715">
        <v>2</v>
      </c>
      <c r="J1715">
        <v>0</v>
      </c>
      <c r="K1715">
        <v>0</v>
      </c>
      <c r="L1715">
        <v>11.3</v>
      </c>
      <c r="M1715" t="s">
        <v>4168</v>
      </c>
      <c r="N1715" t="s">
        <v>151</v>
      </c>
      <c r="O1715" t="s">
        <v>152</v>
      </c>
      <c r="P1715" t="s">
        <v>4169</v>
      </c>
      <c r="Q1715" t="s">
        <v>37</v>
      </c>
      <c r="R1715" t="s">
        <v>38</v>
      </c>
      <c r="S1715" t="s">
        <v>4170</v>
      </c>
      <c r="T1715" t="s">
        <v>4171</v>
      </c>
      <c r="U1715" t="s">
        <v>4172</v>
      </c>
      <c r="V1715" t="s">
        <v>4173</v>
      </c>
      <c r="Y1715" t="s">
        <v>44</v>
      </c>
    </row>
    <row r="1716" spans="1:25" x14ac:dyDescent="0.25">
      <c r="A1716" t="s">
        <v>49</v>
      </c>
      <c r="B1716" t="s">
        <v>56</v>
      </c>
      <c r="C1716" t="s">
        <v>4165</v>
      </c>
      <c r="D1716" t="s">
        <v>4178</v>
      </c>
      <c r="E1716" t="s">
        <v>89</v>
      </c>
      <c r="F1716" t="s">
        <v>4178</v>
      </c>
      <c r="G1716" t="s">
        <v>4179</v>
      </c>
      <c r="H1716" t="s">
        <v>54</v>
      </c>
      <c r="I1716">
        <v>1</v>
      </c>
      <c r="J1716">
        <v>0</v>
      </c>
      <c r="K1716">
        <v>0</v>
      </c>
      <c r="L1716">
        <v>37.6</v>
      </c>
      <c r="M1716" t="s">
        <v>62</v>
      </c>
      <c r="N1716" t="s">
        <v>35</v>
      </c>
      <c r="O1716" t="s">
        <v>36</v>
      </c>
      <c r="P1716">
        <v>33431</v>
      </c>
      <c r="Q1716" t="s">
        <v>37</v>
      </c>
      <c r="R1716" t="s">
        <v>38</v>
      </c>
      <c r="S1716" t="s">
        <v>63</v>
      </c>
      <c r="T1716" t="s">
        <v>64</v>
      </c>
      <c r="Y1716" t="s">
        <v>44</v>
      </c>
    </row>
    <row r="1717" spans="1:25" x14ac:dyDescent="0.25">
      <c r="A1717" t="s">
        <v>26</v>
      </c>
      <c r="B1717" t="s">
        <v>27</v>
      </c>
      <c r="C1717" t="s">
        <v>4180</v>
      </c>
      <c r="D1717" t="s">
        <v>4181</v>
      </c>
      <c r="E1717" t="s">
        <v>4182</v>
      </c>
      <c r="F1717" t="s">
        <v>4183</v>
      </c>
      <c r="G1717" t="s">
        <v>4184</v>
      </c>
      <c r="I1717">
        <v>5</v>
      </c>
      <c r="J1717">
        <v>1</v>
      </c>
      <c r="K1717">
        <v>0</v>
      </c>
      <c r="L1717">
        <v>23.6</v>
      </c>
      <c r="M1717" t="s">
        <v>34</v>
      </c>
      <c r="N1717" t="s">
        <v>35</v>
      </c>
      <c r="O1717" t="s">
        <v>36</v>
      </c>
      <c r="P1717">
        <v>33315</v>
      </c>
      <c r="Q1717" t="s">
        <v>37</v>
      </c>
      <c r="R1717" t="s">
        <v>38</v>
      </c>
      <c r="S1717" t="s">
        <v>39</v>
      </c>
      <c r="T1717" t="s">
        <v>40</v>
      </c>
      <c r="U1717" t="s">
        <v>41</v>
      </c>
      <c r="V1717" t="s">
        <v>42</v>
      </c>
      <c r="W1717">
        <v>1988</v>
      </c>
      <c r="X1717" t="s">
        <v>43</v>
      </c>
      <c r="Y1717" t="s">
        <v>44</v>
      </c>
    </row>
  </sheetData>
  <autoFilter ref="A1:Z1717" xr:uid="{00000000-0001-0000-04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F900</vt:lpstr>
      <vt:lpstr>F50</vt:lpstr>
      <vt:lpstr>CL 605</vt:lpstr>
      <vt:lpstr>G-IV</vt:lpstr>
      <vt:lpstr>Marketing data Operators 072821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2021-07-29T18:49:58Z</dcterms:created>
  <dcterms:modified xsi:type="dcterms:W3CDTF">2021-08-17T13:15:42Z</dcterms:modified>
</cp:coreProperties>
</file>