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pivotTables/pivotTable18.xml" ContentType="application/vnd.openxmlformats-officedocument.spreadsheetml.pivotTab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pivotTables/pivotTable19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pivotTables/pivotTable22.xml" ContentType="application/vnd.openxmlformats-officedocument.spreadsheetml.pivotTable+xml"/>
  <Override PartName="/xl/pivotTables/pivotTable23.xml" ContentType="application/vnd.openxmlformats-officedocument.spreadsheetml.pivotTab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8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9.xml" ContentType="application/vnd.openxmlformats-officedocument.themeOverride+xml"/>
  <Override PartName="/xl/pivotTables/pivotTable24.xml" ContentType="application/vnd.openxmlformats-officedocument.spreadsheetml.pivotTable+xml"/>
  <Override PartName="/xl/pivotTables/pivotTable25.xml" ContentType="application/vnd.openxmlformats-officedocument.spreadsheetml.pivotTable+xml"/>
  <Override PartName="/xl/pivotTables/pivotTable26.xml" ContentType="application/vnd.openxmlformats-officedocument.spreadsheetml.pivotTable+xml"/>
  <Override PartName="/xl/pivotTables/pivotTable27.xml" ContentType="application/vnd.openxmlformats-officedocument.spreadsheetml.pivotTab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0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1.xml" ContentType="application/vnd.openxmlformats-officedocument.themeOverride+xml"/>
  <Override PartName="/xl/pivotTables/pivotTable28.xml" ContentType="application/vnd.openxmlformats-officedocument.spreadsheetml.pivotTable+xml"/>
  <Override PartName="/xl/pivotTables/pivotTable29.xml" ContentType="application/vnd.openxmlformats-officedocument.spreadsheetml.pivotTable+xml"/>
  <Override PartName="/xl/pivotTables/pivotTable30.xml" ContentType="application/vnd.openxmlformats-officedocument.spreadsheetml.pivotTable+xml"/>
  <Override PartName="/xl/pivotTables/pivotTable31.xml" ContentType="application/vnd.openxmlformats-officedocument.spreadsheetml.pivotTab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2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3.xml" ContentType="application/vnd.openxmlformats-officedocument.themeOverride+xml"/>
  <Override PartName="/xl/pivotTables/pivotTable32.xml" ContentType="application/vnd.openxmlformats-officedocument.spreadsheetml.pivotTable+xml"/>
  <Override PartName="/xl/pivotTables/pivotTable33.xml" ContentType="application/vnd.openxmlformats-officedocument.spreadsheetml.pivotTable+xml"/>
  <Override PartName="/xl/pivotTables/pivotTable34.xml" ContentType="application/vnd.openxmlformats-officedocument.spreadsheetml.pivotTable+xml"/>
  <Override PartName="/xl/pivotTables/pivotTable35.xml" ContentType="application/vnd.openxmlformats-officedocument.spreadsheetml.pivotTable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4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5.xml" ContentType="application/vnd.openxmlformats-officedocument.themeOverride+xml"/>
  <Override PartName="/xl/pivotTables/pivotTable36.xml" ContentType="application/vnd.openxmlformats-officedocument.spreadsheetml.pivotTable+xml"/>
  <Override PartName="/xl/pivotTables/pivotTable37.xml" ContentType="application/vnd.openxmlformats-officedocument.spreadsheetml.pivotTable+xml"/>
  <Override PartName="/xl/pivotTables/pivotTable38.xml" ContentType="application/vnd.openxmlformats-officedocument.spreadsheetml.pivotTable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6.xml" ContentType="application/vnd.openxmlformats-officedocument.themeOverride+xml"/>
  <Override PartName="/xl/pivotTables/pivotTable39.xml" ContentType="application/vnd.openxmlformats-officedocument.spreadsheetml.pivotTable+xml"/>
  <Override PartName="/xl/pivotTables/pivotTable40.xml" ContentType="application/vnd.openxmlformats-officedocument.spreadsheetml.pivotTable+xml"/>
  <Override PartName="/xl/pivotTables/pivotTable41.xml" ContentType="application/vnd.openxmlformats-officedocument.spreadsheetml.pivotTable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7.xml" ContentType="application/vnd.openxmlformats-officedocument.themeOverride+xml"/>
  <Override PartName="/xl/pivotTables/pivotTable42.xml" ContentType="application/vnd.openxmlformats-officedocument.spreadsheetml.pivotTable+xml"/>
  <Override PartName="/xl/pivotTables/pivotTable43.xml" ContentType="application/vnd.openxmlformats-officedocument.spreadsheetml.pivotTable+xml"/>
  <Override PartName="/xl/pivotTables/pivotTable44.xml" ContentType="application/vnd.openxmlformats-officedocument.spreadsheetml.pivotTab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8.xml" ContentType="application/vnd.openxmlformats-officedocument.themeOverride+xml"/>
  <Override PartName="/xl/pivotTables/pivotTable45.xml" ContentType="application/vnd.openxmlformats-officedocument.spreadsheetml.pivotTable+xml"/>
  <Override PartName="/xl/pivotTables/pivotTable46.xml" ContentType="application/vnd.openxmlformats-officedocument.spreadsheetml.pivotTable+xml"/>
  <Override PartName="/xl/pivotTables/pivotTable47.xml" ContentType="application/vnd.openxmlformats-officedocument.spreadsheetml.pivotTable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9.xml" ContentType="application/vnd.openxmlformats-officedocument.themeOverride+xml"/>
  <Override PartName="/xl/pivotTables/pivotTable48.xml" ContentType="application/vnd.openxmlformats-officedocument.spreadsheetml.pivotTable+xml"/>
  <Override PartName="/xl/pivotTables/pivotTable49.xml" ContentType="application/vnd.openxmlformats-officedocument.spreadsheetml.pivotTable+xml"/>
  <Override PartName="/xl/pivotTables/pivotTable50.xml" ContentType="application/vnd.openxmlformats-officedocument.spreadsheetml.pivotTable+xml"/>
  <Override PartName="/xl/pivotTables/pivotTable51.xml" ContentType="application/vnd.openxmlformats-officedocument.spreadsheetml.pivotTabl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0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1.xml" ContentType="application/vnd.openxmlformats-officedocument.themeOverride+xml"/>
  <Override PartName="/xl/pivotTables/pivotTable52.xml" ContentType="application/vnd.openxmlformats-officedocument.spreadsheetml.pivotTable+xml"/>
  <Override PartName="/xl/pivotTables/pivotTable53.xml" ContentType="application/vnd.openxmlformats-officedocument.spreadsheetml.pivotTable+xml"/>
  <Override PartName="/xl/pivotTables/pivotTable54.xml" ContentType="application/vnd.openxmlformats-officedocument.spreadsheetml.pivotTable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2.xml" ContentType="application/vnd.openxmlformats-officedocument.themeOverride+xml"/>
  <Override PartName="/xl/pivotTables/pivotTable55.xml" ContentType="application/vnd.openxmlformats-officedocument.spreadsheetml.pivotTable+xml"/>
  <Override PartName="/xl/pivotTables/pivotTable56.xml" ContentType="application/vnd.openxmlformats-officedocument.spreadsheetml.pivotTable+xml"/>
  <Override PartName="/xl/pivotTables/pivotTable57.xml" ContentType="application/vnd.openxmlformats-officedocument.spreadsheetml.pivotTable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3.xml" ContentType="application/vnd.openxmlformats-officedocument.themeOverride+xml"/>
  <Override PartName="/xl/pivotTables/pivotTable58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Y:\$ AerospaceEdge\Clients\Counterpoint\Models\"/>
    </mc:Choice>
  </mc:AlternateContent>
  <xr:revisionPtr revIDLastSave="0" documentId="13_ncr:1_{8734B934-2908-4524-BEAC-9C500C9711BA}" xr6:coauthVersionLast="47" xr6:coauthVersionMax="47" xr10:uidLastSave="{00000000-0000-0000-0000-000000000000}"/>
  <bookViews>
    <workbookView xWindow="-120" yWindow="-120" windowWidth="29040" windowHeight="15720" xr2:uid="{E15194D8-11B3-4E22-9DFF-74E7ADF38DCD}"/>
  </bookViews>
  <sheets>
    <sheet name="Market driver" sheetId="20" r:id="rId1"/>
    <sheet name="Comparison" sheetId="4" r:id="rId2"/>
    <sheet name="Market size by segment" sheetId="5" r:id="rId3"/>
    <sheet name="Market growth" sheetId="6" r:id="rId4"/>
    <sheet name="Sheet1" sheetId="18" r:id="rId5"/>
    <sheet name="Display" sheetId="7" r:id="rId6"/>
    <sheet name="IMA" sheetId="8" r:id="rId7"/>
    <sheet name="Sensors" sheetId="9" r:id="rId8"/>
    <sheet name="Navigation" sheetId="10" r:id="rId9"/>
    <sheet name="Communication" sheetId="11" r:id="rId10"/>
    <sheet name="Surveillance" sheetId="12" r:id="rId11"/>
    <sheet name="FMGC" sheetId="13" r:id="rId12"/>
    <sheet name="Software" sheetId="14" r:id="rId13"/>
    <sheet name="Mission" sheetId="15" r:id="rId14"/>
    <sheet name="Data" sheetId="16" r:id="rId15"/>
    <sheet name="Autopilot" sheetId="17" r:id="rId16"/>
    <sheet name="Collins-Rodrigues enquiry" sheetId="19" r:id="rId17"/>
  </sheets>
  <calcPr calcId="191029"/>
  <pivotCaches>
    <pivotCache cacheId="0" r:id="rId1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9" l="1"/>
  <c r="G25" i="9"/>
  <c r="H25" i="9"/>
  <c r="I25" i="9"/>
  <c r="F26" i="9"/>
  <c r="G26" i="9"/>
  <c r="H26" i="9"/>
  <c r="I26" i="9"/>
  <c r="F24" i="8"/>
  <c r="G24" i="8"/>
  <c r="H24" i="8"/>
  <c r="I24" i="8"/>
  <c r="F25" i="8"/>
  <c r="G25" i="8"/>
  <c r="H25" i="8"/>
  <c r="I25" i="8"/>
  <c r="F22" i="13"/>
  <c r="G22" i="13"/>
  <c r="H22" i="13"/>
  <c r="F23" i="13"/>
  <c r="G23" i="13"/>
  <c r="H23" i="13"/>
  <c r="F24" i="13"/>
  <c r="G24" i="13"/>
  <c r="H24" i="13"/>
  <c r="F25" i="13"/>
  <c r="G25" i="13"/>
  <c r="H25" i="13"/>
  <c r="F26" i="13"/>
  <c r="G26" i="13"/>
  <c r="H26" i="13"/>
  <c r="F27" i="13"/>
  <c r="G27" i="13"/>
  <c r="H27" i="13"/>
  <c r="R46" i="5"/>
  <c r="R45" i="5"/>
  <c r="N46" i="5"/>
  <c r="O46" i="5"/>
  <c r="P46" i="5"/>
  <c r="Q46" i="5"/>
  <c r="Q45" i="5"/>
  <c r="P45" i="5"/>
  <c r="O45" i="5"/>
  <c r="N45" i="5"/>
  <c r="N44" i="5"/>
  <c r="Q44" i="5"/>
  <c r="P44" i="5"/>
  <c r="O44" i="5"/>
  <c r="M46" i="5"/>
  <c r="M45" i="5"/>
  <c r="L12" i="4"/>
  <c r="L27" i="4" s="1"/>
  <c r="M12" i="4"/>
  <c r="M27" i="4" s="1"/>
  <c r="N12" i="4"/>
  <c r="N27" i="4" s="1"/>
  <c r="O12" i="4"/>
  <c r="O27" i="4" s="1"/>
  <c r="P12" i="4"/>
  <c r="Q12" i="4"/>
  <c r="R12" i="4"/>
  <c r="S12" i="4"/>
  <c r="S27" i="4" s="1"/>
  <c r="T12" i="4"/>
  <c r="T27" i="4" s="1"/>
  <c r="U12" i="4"/>
  <c r="U27" i="4" s="1"/>
  <c r="V12" i="4"/>
  <c r="V27" i="4" s="1"/>
  <c r="W12" i="4"/>
  <c r="W27" i="4" s="1"/>
  <c r="L13" i="4"/>
  <c r="M13" i="4"/>
  <c r="N13" i="4"/>
  <c r="N21" i="4" s="1"/>
  <c r="N23" i="4" s="1"/>
  <c r="O13" i="4"/>
  <c r="O21" i="4" s="1"/>
  <c r="O23" i="4" s="1"/>
  <c r="P13" i="4"/>
  <c r="P21" i="4" s="1"/>
  <c r="Q13" i="4"/>
  <c r="Q21" i="4" s="1"/>
  <c r="Q23" i="4" s="1"/>
  <c r="R13" i="4"/>
  <c r="R21" i="4" s="1"/>
  <c r="S13" i="4"/>
  <c r="S21" i="4" s="1"/>
  <c r="T13" i="4"/>
  <c r="T15" i="4" s="1"/>
  <c r="U13" i="4"/>
  <c r="U15" i="4" s="1"/>
  <c r="V13" i="4"/>
  <c r="V21" i="4" s="1"/>
  <c r="V23" i="4" s="1"/>
  <c r="W13" i="4"/>
  <c r="L14" i="4"/>
  <c r="M14" i="4"/>
  <c r="N14" i="4"/>
  <c r="O14" i="4"/>
  <c r="P14" i="4"/>
  <c r="P29" i="4" s="1"/>
  <c r="Q14" i="4"/>
  <c r="Q29" i="4" s="1"/>
  <c r="R14" i="4"/>
  <c r="R29" i="4" s="1"/>
  <c r="S14" i="4"/>
  <c r="S29" i="4" s="1"/>
  <c r="T14" i="4"/>
  <c r="U14" i="4"/>
  <c r="V14" i="4"/>
  <c r="W14" i="4"/>
  <c r="N15" i="4"/>
  <c r="L29" i="4"/>
  <c r="M29" i="4"/>
  <c r="N29" i="4"/>
  <c r="O29" i="4"/>
  <c r="T29" i="4"/>
  <c r="U29" i="4"/>
  <c r="V29" i="4"/>
  <c r="W29" i="4"/>
  <c r="AA14" i="4"/>
  <c r="AB14" i="4"/>
  <c r="AC14" i="4"/>
  <c r="AD14" i="4"/>
  <c r="AE14" i="4"/>
  <c r="AF14" i="4"/>
  <c r="AG14" i="4"/>
  <c r="AH14" i="4"/>
  <c r="AI14" i="4"/>
  <c r="AJ14" i="4"/>
  <c r="AK14" i="4"/>
  <c r="Z14" i="4"/>
  <c r="AA11" i="4"/>
  <c r="AA15" i="4" s="1"/>
  <c r="AB11" i="4"/>
  <c r="AB15" i="4" s="1"/>
  <c r="AC11" i="4"/>
  <c r="AC15" i="4" s="1"/>
  <c r="AD11" i="4"/>
  <c r="AD15" i="4" s="1"/>
  <c r="AE11" i="4"/>
  <c r="AE15" i="4" s="1"/>
  <c r="AF11" i="4"/>
  <c r="AF16" i="4" s="1"/>
  <c r="AG11" i="4"/>
  <c r="AG16" i="4" s="1"/>
  <c r="AH11" i="4"/>
  <c r="AH16" i="4" s="1"/>
  <c r="AI11" i="4"/>
  <c r="AI15" i="4" s="1"/>
  <c r="AJ11" i="4"/>
  <c r="AJ15" i="4" s="1"/>
  <c r="Z11" i="4"/>
  <c r="Z15" i="4" s="1"/>
  <c r="L15" i="4" l="1"/>
  <c r="S28" i="4"/>
  <c r="S23" i="4"/>
  <c r="P28" i="4"/>
  <c r="P23" i="4"/>
  <c r="R28" i="4"/>
  <c r="R23" i="4"/>
  <c r="M21" i="4"/>
  <c r="M23" i="4" s="1"/>
  <c r="N30" i="4"/>
  <c r="U21" i="4"/>
  <c r="U23" i="4" s="1"/>
  <c r="U30" i="4" s="1"/>
  <c r="L21" i="4"/>
  <c r="T21" i="4"/>
  <c r="T23" i="4" s="1"/>
  <c r="T30" i="4"/>
  <c r="Q28" i="4"/>
  <c r="O28" i="4"/>
  <c r="N28" i="4"/>
  <c r="V15" i="4"/>
  <c r="V30" i="4" s="1"/>
  <c r="M15" i="4"/>
  <c r="W15" i="4"/>
  <c r="R15" i="4"/>
  <c r="Q15" i="4"/>
  <c r="Q30" i="4" s="1"/>
  <c r="O15" i="4"/>
  <c r="O30" i="4" s="1"/>
  <c r="P15" i="4"/>
  <c r="V28" i="4"/>
  <c r="R27" i="4"/>
  <c r="U28" i="4"/>
  <c r="Q27" i="4"/>
  <c r="S15" i="4"/>
  <c r="S30" i="4" s="1"/>
  <c r="P27" i="4"/>
  <c r="AE16" i="4"/>
  <c r="AE17" i="4" s="1"/>
  <c r="Z16" i="4"/>
  <c r="Z17" i="4" s="1"/>
  <c r="AD16" i="4"/>
  <c r="AD17" i="4" s="1"/>
  <c r="AH15" i="4"/>
  <c r="AH17" i="4" s="1"/>
  <c r="AC16" i="4"/>
  <c r="AC17" i="4" s="1"/>
  <c r="AG15" i="4"/>
  <c r="AG17" i="4" s="1"/>
  <c r="AJ16" i="4"/>
  <c r="AJ17" i="4" s="1"/>
  <c r="AB16" i="4"/>
  <c r="AB17" i="4" s="1"/>
  <c r="AF15" i="4"/>
  <c r="AF17" i="4" s="1"/>
  <c r="AK11" i="4"/>
  <c r="AI16" i="4"/>
  <c r="AI17" i="4" s="1"/>
  <c r="AA16" i="4"/>
  <c r="AA17" i="4" s="1"/>
  <c r="R30" i="4" l="1"/>
  <c r="M30" i="4"/>
  <c r="M28" i="4"/>
  <c r="W21" i="4"/>
  <c r="L23" i="4"/>
  <c r="L30" i="4" s="1"/>
  <c r="P30" i="4"/>
  <c r="T28" i="4"/>
  <c r="L28" i="4"/>
  <c r="AK15" i="4"/>
  <c r="AK16" i="4"/>
  <c r="I27" i="17"/>
  <c r="H27" i="17"/>
  <c r="G27" i="17"/>
  <c r="F27" i="17"/>
  <c r="I26" i="17"/>
  <c r="H26" i="17"/>
  <c r="G26" i="17"/>
  <c r="F26" i="17"/>
  <c r="I25" i="17"/>
  <c r="H25" i="17"/>
  <c r="G25" i="17"/>
  <c r="F25" i="17"/>
  <c r="I24" i="17"/>
  <c r="H24" i="17"/>
  <c r="G24" i="17"/>
  <c r="F24" i="17"/>
  <c r="I23" i="17"/>
  <c r="H23" i="17"/>
  <c r="G23" i="17"/>
  <c r="F23" i="17"/>
  <c r="I22" i="17"/>
  <c r="H22" i="17"/>
  <c r="G22" i="17"/>
  <c r="F22" i="17"/>
  <c r="I21" i="17"/>
  <c r="H21" i="17"/>
  <c r="G21" i="17"/>
  <c r="F21" i="17"/>
  <c r="I20" i="17"/>
  <c r="H20" i="17"/>
  <c r="G20" i="17"/>
  <c r="F20" i="17"/>
  <c r="I19" i="17"/>
  <c r="H19" i="17"/>
  <c r="G19" i="17"/>
  <c r="F19" i="17"/>
  <c r="I18" i="17"/>
  <c r="H18" i="17"/>
  <c r="G18" i="17"/>
  <c r="F18" i="17"/>
  <c r="I17" i="17"/>
  <c r="H17" i="17"/>
  <c r="G17" i="17"/>
  <c r="F17" i="17"/>
  <c r="I16" i="17"/>
  <c r="H16" i="17"/>
  <c r="G16" i="17"/>
  <c r="I9" i="17"/>
  <c r="H9" i="17"/>
  <c r="G9" i="17"/>
  <c r="F9" i="17"/>
  <c r="I8" i="17"/>
  <c r="H8" i="17"/>
  <c r="G8" i="17"/>
  <c r="F8" i="17"/>
  <c r="I7" i="17"/>
  <c r="H7" i="17"/>
  <c r="G7" i="17"/>
  <c r="F7" i="17"/>
  <c r="I6" i="17"/>
  <c r="H6" i="17"/>
  <c r="G6" i="17"/>
  <c r="F6" i="17"/>
  <c r="I5" i="17"/>
  <c r="H5" i="17"/>
  <c r="G5" i="17"/>
  <c r="F27" i="16"/>
  <c r="G27" i="16"/>
  <c r="H27" i="16"/>
  <c r="I27" i="16"/>
  <c r="F27" i="14"/>
  <c r="G27" i="14"/>
  <c r="H27" i="14"/>
  <c r="I27" i="14"/>
  <c r="F27" i="12"/>
  <c r="G27" i="12"/>
  <c r="H27" i="12"/>
  <c r="I27" i="12"/>
  <c r="F27" i="10"/>
  <c r="G27" i="10"/>
  <c r="H27" i="10"/>
  <c r="I27" i="10"/>
  <c r="I26" i="16"/>
  <c r="H26" i="16"/>
  <c r="G26" i="16"/>
  <c r="F26" i="16"/>
  <c r="I25" i="16"/>
  <c r="H25" i="16"/>
  <c r="G25" i="16"/>
  <c r="F25" i="16"/>
  <c r="I24" i="16"/>
  <c r="H24" i="16"/>
  <c r="G24" i="16"/>
  <c r="F24" i="16"/>
  <c r="I23" i="16"/>
  <c r="H23" i="16"/>
  <c r="G23" i="16"/>
  <c r="F23" i="16"/>
  <c r="I22" i="16"/>
  <c r="H22" i="16"/>
  <c r="G22" i="16"/>
  <c r="F22" i="16"/>
  <c r="I21" i="16"/>
  <c r="H21" i="16"/>
  <c r="G21" i="16"/>
  <c r="F21" i="16"/>
  <c r="I20" i="16"/>
  <c r="H20" i="16"/>
  <c r="G20" i="16"/>
  <c r="F20" i="16"/>
  <c r="I19" i="16"/>
  <c r="H19" i="16"/>
  <c r="G19" i="16"/>
  <c r="F19" i="16"/>
  <c r="I18" i="16"/>
  <c r="H18" i="16"/>
  <c r="G18" i="16"/>
  <c r="F18" i="16"/>
  <c r="I17" i="16"/>
  <c r="H17" i="16"/>
  <c r="G17" i="16"/>
  <c r="F17" i="16"/>
  <c r="I16" i="16"/>
  <c r="H16" i="16"/>
  <c r="G16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I22" i="15"/>
  <c r="H22" i="15"/>
  <c r="G22" i="15"/>
  <c r="F22" i="15"/>
  <c r="I21" i="15"/>
  <c r="H21" i="15"/>
  <c r="G21" i="15"/>
  <c r="F21" i="15"/>
  <c r="I20" i="15"/>
  <c r="H20" i="15"/>
  <c r="G20" i="15"/>
  <c r="F20" i="15"/>
  <c r="I19" i="15"/>
  <c r="H19" i="15"/>
  <c r="G19" i="15"/>
  <c r="F19" i="15"/>
  <c r="I18" i="15"/>
  <c r="H18" i="15"/>
  <c r="G18" i="15"/>
  <c r="F18" i="15"/>
  <c r="I17" i="15"/>
  <c r="H17" i="15"/>
  <c r="G17" i="15"/>
  <c r="F17" i="15"/>
  <c r="I16" i="15"/>
  <c r="H16" i="15"/>
  <c r="G16" i="15"/>
  <c r="I9" i="15"/>
  <c r="H9" i="15"/>
  <c r="G9" i="15"/>
  <c r="F9" i="15"/>
  <c r="I8" i="15"/>
  <c r="H8" i="15"/>
  <c r="G8" i="15"/>
  <c r="F8" i="15"/>
  <c r="I7" i="15"/>
  <c r="H7" i="15"/>
  <c r="G7" i="15"/>
  <c r="F7" i="15"/>
  <c r="I6" i="15"/>
  <c r="H6" i="15"/>
  <c r="G6" i="15"/>
  <c r="F6" i="15"/>
  <c r="I5" i="15"/>
  <c r="H5" i="15"/>
  <c r="G5" i="15"/>
  <c r="I26" i="14"/>
  <c r="H26" i="14"/>
  <c r="G26" i="14"/>
  <c r="F26" i="14"/>
  <c r="I25" i="14"/>
  <c r="H25" i="14"/>
  <c r="G25" i="14"/>
  <c r="F25" i="14"/>
  <c r="I24" i="14"/>
  <c r="H24" i="14"/>
  <c r="G24" i="14"/>
  <c r="F24" i="14"/>
  <c r="I23" i="14"/>
  <c r="H23" i="14"/>
  <c r="G23" i="14"/>
  <c r="F23" i="14"/>
  <c r="I22" i="14"/>
  <c r="H22" i="14"/>
  <c r="G22" i="14"/>
  <c r="F22" i="14"/>
  <c r="I21" i="14"/>
  <c r="H21" i="14"/>
  <c r="G21" i="14"/>
  <c r="F21" i="14"/>
  <c r="I20" i="14"/>
  <c r="H20" i="14"/>
  <c r="G20" i="14"/>
  <c r="F20" i="14"/>
  <c r="I19" i="14"/>
  <c r="H19" i="14"/>
  <c r="G19" i="14"/>
  <c r="F19" i="14"/>
  <c r="I18" i="14"/>
  <c r="H18" i="14"/>
  <c r="G18" i="14"/>
  <c r="F18" i="14"/>
  <c r="I17" i="14"/>
  <c r="H17" i="14"/>
  <c r="G17" i="14"/>
  <c r="F17" i="14"/>
  <c r="I16" i="14"/>
  <c r="H16" i="14"/>
  <c r="G16" i="14"/>
  <c r="I8" i="14"/>
  <c r="H8" i="14"/>
  <c r="G8" i="14"/>
  <c r="F8" i="14"/>
  <c r="I7" i="14"/>
  <c r="H7" i="14"/>
  <c r="G7" i="14"/>
  <c r="F7" i="14"/>
  <c r="I6" i="14"/>
  <c r="H6" i="14"/>
  <c r="G6" i="14"/>
  <c r="F6" i="14"/>
  <c r="I5" i="14"/>
  <c r="H5" i="14"/>
  <c r="G5" i="14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I26" i="12"/>
  <c r="H26" i="12"/>
  <c r="G26" i="12"/>
  <c r="F26" i="12"/>
  <c r="I25" i="12"/>
  <c r="H25" i="12"/>
  <c r="G25" i="12"/>
  <c r="F25" i="12"/>
  <c r="I24" i="12"/>
  <c r="H24" i="12"/>
  <c r="G24" i="12"/>
  <c r="F24" i="12"/>
  <c r="I23" i="12"/>
  <c r="H23" i="12"/>
  <c r="G23" i="12"/>
  <c r="F23" i="12"/>
  <c r="I22" i="12"/>
  <c r="H22" i="12"/>
  <c r="G22" i="12"/>
  <c r="F22" i="12"/>
  <c r="I21" i="12"/>
  <c r="H21" i="12"/>
  <c r="G21" i="12"/>
  <c r="F21" i="12"/>
  <c r="I20" i="12"/>
  <c r="H20" i="12"/>
  <c r="G20" i="12"/>
  <c r="F20" i="12"/>
  <c r="I19" i="12"/>
  <c r="H19" i="12"/>
  <c r="G19" i="12"/>
  <c r="F19" i="12"/>
  <c r="I18" i="12"/>
  <c r="H18" i="12"/>
  <c r="G18" i="12"/>
  <c r="F18" i="12"/>
  <c r="I17" i="12"/>
  <c r="H17" i="12"/>
  <c r="G17" i="12"/>
  <c r="F17" i="12"/>
  <c r="I16" i="12"/>
  <c r="H16" i="12"/>
  <c r="G16" i="12"/>
  <c r="I9" i="12"/>
  <c r="H9" i="12"/>
  <c r="G9" i="12"/>
  <c r="F9" i="12"/>
  <c r="I8" i="12"/>
  <c r="H8" i="12"/>
  <c r="G8" i="12"/>
  <c r="F8" i="12"/>
  <c r="I7" i="12"/>
  <c r="H7" i="12"/>
  <c r="G7" i="12"/>
  <c r="F7" i="12"/>
  <c r="I6" i="12"/>
  <c r="H6" i="12"/>
  <c r="G6" i="12"/>
  <c r="F6" i="12"/>
  <c r="I5" i="12"/>
  <c r="H5" i="12"/>
  <c r="G5" i="12"/>
  <c r="I26" i="11"/>
  <c r="H26" i="11"/>
  <c r="G26" i="11"/>
  <c r="F26" i="11"/>
  <c r="I25" i="11"/>
  <c r="H25" i="11"/>
  <c r="G25" i="11"/>
  <c r="F25" i="11"/>
  <c r="I24" i="11"/>
  <c r="H24" i="11"/>
  <c r="G24" i="11"/>
  <c r="F24" i="11"/>
  <c r="I23" i="11"/>
  <c r="H23" i="11"/>
  <c r="G23" i="11"/>
  <c r="F23" i="11"/>
  <c r="I22" i="11"/>
  <c r="H22" i="11"/>
  <c r="G22" i="11"/>
  <c r="F22" i="11"/>
  <c r="I21" i="11"/>
  <c r="H21" i="11"/>
  <c r="G21" i="11"/>
  <c r="F21" i="11"/>
  <c r="I20" i="11"/>
  <c r="H20" i="11"/>
  <c r="G20" i="11"/>
  <c r="F20" i="11"/>
  <c r="I19" i="11"/>
  <c r="H19" i="11"/>
  <c r="G19" i="11"/>
  <c r="F19" i="11"/>
  <c r="I18" i="11"/>
  <c r="H18" i="11"/>
  <c r="G18" i="11"/>
  <c r="F18" i="11"/>
  <c r="I17" i="11"/>
  <c r="H17" i="11"/>
  <c r="G17" i="11"/>
  <c r="F17" i="11"/>
  <c r="I16" i="11"/>
  <c r="H16" i="11"/>
  <c r="G16" i="11"/>
  <c r="I9" i="11"/>
  <c r="H9" i="11"/>
  <c r="G9" i="11"/>
  <c r="F9" i="11"/>
  <c r="I8" i="11"/>
  <c r="H8" i="11"/>
  <c r="G8" i="11"/>
  <c r="F8" i="11"/>
  <c r="I7" i="11"/>
  <c r="H7" i="11"/>
  <c r="G7" i="11"/>
  <c r="F7" i="11"/>
  <c r="I6" i="11"/>
  <c r="H6" i="11"/>
  <c r="G6" i="11"/>
  <c r="F6" i="11"/>
  <c r="I5" i="11"/>
  <c r="H5" i="11"/>
  <c r="G5" i="11"/>
  <c r="I26" i="10"/>
  <c r="H26" i="10"/>
  <c r="G26" i="10"/>
  <c r="F26" i="10"/>
  <c r="I25" i="10"/>
  <c r="H25" i="10"/>
  <c r="G25" i="10"/>
  <c r="F25" i="10"/>
  <c r="I24" i="10"/>
  <c r="H24" i="10"/>
  <c r="G24" i="10"/>
  <c r="F24" i="10"/>
  <c r="I23" i="10"/>
  <c r="H23" i="10"/>
  <c r="G23" i="10"/>
  <c r="F23" i="10"/>
  <c r="I22" i="10"/>
  <c r="H22" i="10"/>
  <c r="G22" i="10"/>
  <c r="F22" i="10"/>
  <c r="I21" i="10"/>
  <c r="H21" i="10"/>
  <c r="G21" i="10"/>
  <c r="F21" i="10"/>
  <c r="I20" i="10"/>
  <c r="H20" i="10"/>
  <c r="G20" i="10"/>
  <c r="F20" i="10"/>
  <c r="I19" i="10"/>
  <c r="H19" i="10"/>
  <c r="G19" i="10"/>
  <c r="F19" i="10"/>
  <c r="I18" i="10"/>
  <c r="H18" i="10"/>
  <c r="G18" i="10"/>
  <c r="F18" i="10"/>
  <c r="I17" i="10"/>
  <c r="H17" i="10"/>
  <c r="G17" i="10"/>
  <c r="F17" i="10"/>
  <c r="I16" i="10"/>
  <c r="H16" i="10"/>
  <c r="G16" i="10"/>
  <c r="I9" i="10"/>
  <c r="H9" i="10"/>
  <c r="G9" i="10"/>
  <c r="F9" i="10"/>
  <c r="I8" i="10"/>
  <c r="H8" i="10"/>
  <c r="G8" i="10"/>
  <c r="F8" i="10"/>
  <c r="I7" i="10"/>
  <c r="H7" i="10"/>
  <c r="G7" i="10"/>
  <c r="F7" i="10"/>
  <c r="I6" i="10"/>
  <c r="H6" i="10"/>
  <c r="G6" i="10"/>
  <c r="F6" i="10"/>
  <c r="I5" i="10"/>
  <c r="H5" i="10"/>
  <c r="G5" i="10"/>
  <c r="I24" i="9"/>
  <c r="H24" i="9"/>
  <c r="G24" i="9"/>
  <c r="F24" i="9"/>
  <c r="I23" i="9"/>
  <c r="H23" i="9"/>
  <c r="G23" i="9"/>
  <c r="F23" i="9"/>
  <c r="I22" i="9"/>
  <c r="H22" i="9"/>
  <c r="G22" i="9"/>
  <c r="F22" i="9"/>
  <c r="I21" i="9"/>
  <c r="H21" i="9"/>
  <c r="G21" i="9"/>
  <c r="F21" i="9"/>
  <c r="I20" i="9"/>
  <c r="H20" i="9"/>
  <c r="G20" i="9"/>
  <c r="F20" i="9"/>
  <c r="I19" i="9"/>
  <c r="H19" i="9"/>
  <c r="G19" i="9"/>
  <c r="F19" i="9"/>
  <c r="I18" i="9"/>
  <c r="H18" i="9"/>
  <c r="G18" i="9"/>
  <c r="F18" i="9"/>
  <c r="I17" i="9"/>
  <c r="H17" i="9"/>
  <c r="G17" i="9"/>
  <c r="F17" i="9"/>
  <c r="I16" i="9"/>
  <c r="H16" i="9"/>
  <c r="G16" i="9"/>
  <c r="I9" i="9"/>
  <c r="H9" i="9"/>
  <c r="G9" i="9"/>
  <c r="F9" i="9"/>
  <c r="I8" i="9"/>
  <c r="H8" i="9"/>
  <c r="G8" i="9"/>
  <c r="F8" i="9"/>
  <c r="I7" i="9"/>
  <c r="H7" i="9"/>
  <c r="G7" i="9"/>
  <c r="F7" i="9"/>
  <c r="I6" i="9"/>
  <c r="H6" i="9"/>
  <c r="G6" i="9"/>
  <c r="F6" i="9"/>
  <c r="I5" i="9"/>
  <c r="H5" i="9"/>
  <c r="G5" i="9"/>
  <c r="I23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F20" i="8"/>
  <c r="I19" i="8"/>
  <c r="H19" i="8"/>
  <c r="G19" i="8"/>
  <c r="F19" i="8"/>
  <c r="I18" i="8"/>
  <c r="H18" i="8"/>
  <c r="G18" i="8"/>
  <c r="F18" i="8"/>
  <c r="I17" i="8"/>
  <c r="H17" i="8"/>
  <c r="G17" i="8"/>
  <c r="F17" i="8"/>
  <c r="I16" i="8"/>
  <c r="H16" i="8"/>
  <c r="G16" i="8"/>
  <c r="I9" i="8"/>
  <c r="H9" i="8"/>
  <c r="G9" i="8"/>
  <c r="F9" i="8"/>
  <c r="I8" i="8"/>
  <c r="H8" i="8"/>
  <c r="G8" i="8"/>
  <c r="F8" i="8"/>
  <c r="I7" i="8"/>
  <c r="H7" i="8"/>
  <c r="G7" i="8"/>
  <c r="F7" i="8"/>
  <c r="I6" i="8"/>
  <c r="H6" i="8"/>
  <c r="G6" i="8"/>
  <c r="F6" i="8"/>
  <c r="I5" i="8"/>
  <c r="H5" i="8"/>
  <c r="G5" i="8"/>
  <c r="W23" i="4" l="1"/>
  <c r="W30" i="4" s="1"/>
  <c r="W28" i="4"/>
  <c r="AK17" i="4"/>
  <c r="I9" i="7"/>
  <c r="H9" i="7"/>
  <c r="G9" i="7"/>
  <c r="F9" i="7"/>
  <c r="I8" i="7"/>
  <c r="H8" i="7"/>
  <c r="G8" i="7"/>
  <c r="F8" i="7"/>
  <c r="I7" i="7"/>
  <c r="H7" i="7"/>
  <c r="G7" i="7"/>
  <c r="F7" i="7"/>
  <c r="I6" i="7"/>
  <c r="H6" i="7"/>
  <c r="G6" i="7"/>
  <c r="F6" i="7"/>
  <c r="I5" i="7"/>
  <c r="H5" i="7"/>
  <c r="G5" i="7"/>
  <c r="H16" i="7"/>
  <c r="I16" i="7"/>
  <c r="G16" i="7"/>
  <c r="G18" i="7"/>
  <c r="H18" i="7"/>
  <c r="I18" i="7"/>
  <c r="G19" i="7"/>
  <c r="H19" i="7"/>
  <c r="I19" i="7"/>
  <c r="G20" i="7"/>
  <c r="H20" i="7"/>
  <c r="I20" i="7"/>
  <c r="G21" i="7"/>
  <c r="H21" i="7"/>
  <c r="I21" i="7"/>
  <c r="G22" i="7"/>
  <c r="H22" i="7"/>
  <c r="I22" i="7"/>
  <c r="G23" i="7"/>
  <c r="H23" i="7"/>
  <c r="I23" i="7"/>
  <c r="G24" i="7"/>
  <c r="H24" i="7"/>
  <c r="I24" i="7"/>
  <c r="G25" i="7"/>
  <c r="H25" i="7"/>
  <c r="I25" i="7"/>
  <c r="G26" i="7"/>
  <c r="H26" i="7"/>
  <c r="I26" i="7"/>
  <c r="H17" i="7"/>
  <c r="I17" i="7"/>
  <c r="G17" i="7"/>
  <c r="F26" i="7"/>
  <c r="F25" i="7"/>
  <c r="F24" i="7"/>
  <c r="F23" i="7"/>
  <c r="F22" i="7"/>
  <c r="F21" i="7"/>
  <c r="F20" i="7"/>
  <c r="F19" i="7"/>
  <c r="F18" i="7"/>
  <c r="F17" i="7"/>
  <c r="W35" i="5"/>
  <c r="V35" i="5"/>
  <c r="U35" i="5"/>
  <c r="T35" i="5"/>
  <c r="S35" i="5"/>
  <c r="W34" i="5"/>
  <c r="V34" i="5"/>
  <c r="U34" i="5"/>
  <c r="T34" i="5"/>
  <c r="S34" i="5"/>
  <c r="W33" i="5"/>
  <c r="V33" i="5"/>
  <c r="U33" i="5"/>
  <c r="T33" i="5"/>
  <c r="S33" i="5"/>
  <c r="W32" i="5"/>
  <c r="V32" i="5"/>
  <c r="U32" i="5"/>
  <c r="T32" i="5"/>
  <c r="S32" i="5"/>
  <c r="W31" i="5"/>
  <c r="V31" i="5"/>
  <c r="U31" i="5"/>
  <c r="T31" i="5"/>
  <c r="S31" i="5"/>
  <c r="W30" i="5"/>
  <c r="V30" i="5"/>
  <c r="U30" i="5"/>
  <c r="T30" i="5"/>
  <c r="S30" i="5"/>
  <c r="W29" i="5"/>
  <c r="V29" i="5"/>
  <c r="U29" i="5"/>
  <c r="T29" i="5"/>
  <c r="S29" i="5"/>
  <c r="W28" i="5"/>
  <c r="V28" i="5"/>
  <c r="U28" i="5"/>
  <c r="T28" i="5"/>
  <c r="S28" i="5"/>
  <c r="W27" i="5"/>
  <c r="V27" i="5"/>
  <c r="U27" i="5"/>
  <c r="T27" i="5"/>
  <c r="S27" i="5"/>
  <c r="W26" i="5"/>
  <c r="V26" i="5"/>
  <c r="U26" i="5"/>
  <c r="T26" i="5"/>
  <c r="S26" i="5"/>
  <c r="W25" i="5"/>
  <c r="V25" i="5"/>
  <c r="U25" i="5"/>
  <c r="T25" i="5"/>
  <c r="S25" i="5"/>
  <c r="W17" i="5"/>
  <c r="V17" i="5"/>
  <c r="U17" i="5"/>
  <c r="T17" i="5"/>
  <c r="S17" i="5"/>
  <c r="W16" i="5"/>
  <c r="V16" i="5"/>
  <c r="U16" i="5"/>
  <c r="T16" i="5"/>
  <c r="S16" i="5"/>
  <c r="W15" i="5"/>
  <c r="V15" i="5"/>
  <c r="U15" i="5"/>
  <c r="T15" i="5"/>
  <c r="S15" i="5"/>
  <c r="W14" i="5"/>
  <c r="V14" i="5"/>
  <c r="U14" i="5"/>
  <c r="T14" i="5"/>
  <c r="S14" i="5"/>
  <c r="W13" i="5"/>
  <c r="V13" i="5"/>
  <c r="U13" i="5"/>
  <c r="T13" i="5"/>
  <c r="S13" i="5"/>
  <c r="W12" i="5"/>
  <c r="V12" i="5"/>
  <c r="U12" i="5"/>
  <c r="T12" i="5"/>
  <c r="S12" i="5"/>
  <c r="W11" i="5"/>
  <c r="V11" i="5"/>
  <c r="U11" i="5"/>
  <c r="T11" i="5"/>
  <c r="S11" i="5"/>
  <c r="W10" i="5"/>
  <c r="V10" i="5"/>
  <c r="U10" i="5"/>
  <c r="T10" i="5"/>
  <c r="S10" i="5"/>
  <c r="W9" i="5"/>
  <c r="V9" i="5"/>
  <c r="U9" i="5"/>
  <c r="T9" i="5"/>
  <c r="S9" i="5"/>
  <c r="W8" i="5"/>
  <c r="V8" i="5"/>
  <c r="U8" i="5"/>
  <c r="T8" i="5"/>
  <c r="S8" i="5"/>
  <c r="W7" i="5"/>
  <c r="V7" i="5"/>
  <c r="U7" i="5"/>
  <c r="T7" i="5"/>
  <c r="S7" i="5"/>
  <c r="W6" i="5"/>
  <c r="V6" i="5"/>
  <c r="U6" i="5"/>
  <c r="T6" i="5"/>
  <c r="S6" i="5"/>
  <c r="Q35" i="5" l="1"/>
  <c r="P35" i="5"/>
  <c r="O35" i="5"/>
  <c r="N35" i="5"/>
  <c r="M35" i="5"/>
  <c r="Q34" i="5"/>
  <c r="P34" i="5"/>
  <c r="O34" i="5"/>
  <c r="N34" i="5"/>
  <c r="M34" i="5"/>
  <c r="Q33" i="5"/>
  <c r="P33" i="5"/>
  <c r="O33" i="5"/>
  <c r="N33" i="5"/>
  <c r="M33" i="5"/>
  <c r="Q32" i="5"/>
  <c r="P32" i="5"/>
  <c r="O32" i="5"/>
  <c r="N32" i="5"/>
  <c r="M32" i="5"/>
  <c r="Q31" i="5"/>
  <c r="P31" i="5"/>
  <c r="O31" i="5"/>
  <c r="N31" i="5"/>
  <c r="M31" i="5"/>
  <c r="Q30" i="5"/>
  <c r="P30" i="5"/>
  <c r="O30" i="5"/>
  <c r="N30" i="5"/>
  <c r="M30" i="5"/>
  <c r="Q29" i="5"/>
  <c r="P29" i="5"/>
  <c r="O29" i="5"/>
  <c r="N29" i="5"/>
  <c r="M29" i="5"/>
  <c r="Q28" i="5"/>
  <c r="P28" i="5"/>
  <c r="O28" i="5"/>
  <c r="N28" i="5"/>
  <c r="M28" i="5"/>
  <c r="Q27" i="5"/>
  <c r="P27" i="5"/>
  <c r="O27" i="5"/>
  <c r="N27" i="5"/>
  <c r="M27" i="5"/>
  <c r="Q26" i="5"/>
  <c r="P26" i="5"/>
  <c r="O26" i="5"/>
  <c r="N26" i="5"/>
  <c r="M26" i="5"/>
  <c r="Q25" i="5"/>
  <c r="P25" i="5"/>
  <c r="O25" i="5"/>
  <c r="N25" i="5"/>
  <c r="M25" i="5"/>
  <c r="P7" i="5"/>
  <c r="Q7" i="5"/>
  <c r="P8" i="5"/>
  <c r="Q8" i="5"/>
  <c r="P9" i="5"/>
  <c r="Q9" i="5"/>
  <c r="P10" i="5"/>
  <c r="Q10" i="5"/>
  <c r="P11" i="5"/>
  <c r="Q11" i="5"/>
  <c r="P12" i="5"/>
  <c r="Q12" i="5"/>
  <c r="P13" i="5"/>
  <c r="Q13" i="5"/>
  <c r="P14" i="5"/>
  <c r="Q14" i="5"/>
  <c r="P15" i="5"/>
  <c r="Q15" i="5"/>
  <c r="P16" i="5"/>
  <c r="Q16" i="5"/>
  <c r="P17" i="5"/>
  <c r="Q17" i="5"/>
  <c r="Q6" i="5"/>
  <c r="M7" i="5"/>
  <c r="N7" i="5"/>
  <c r="O7" i="5"/>
  <c r="M8" i="5"/>
  <c r="N8" i="5"/>
  <c r="O8" i="5"/>
  <c r="M9" i="5"/>
  <c r="N9" i="5"/>
  <c r="O9" i="5"/>
  <c r="M10" i="5"/>
  <c r="N10" i="5"/>
  <c r="O10" i="5"/>
  <c r="M11" i="5"/>
  <c r="N11" i="5"/>
  <c r="O11" i="5"/>
  <c r="M12" i="5"/>
  <c r="N12" i="5"/>
  <c r="O12" i="5"/>
  <c r="M13" i="5"/>
  <c r="N13" i="5"/>
  <c r="O13" i="5"/>
  <c r="M14" i="5"/>
  <c r="N14" i="5"/>
  <c r="O14" i="5"/>
  <c r="M15" i="5"/>
  <c r="N15" i="5"/>
  <c r="O15" i="5"/>
  <c r="M16" i="5"/>
  <c r="N16" i="5"/>
  <c r="O16" i="5"/>
  <c r="M17" i="5"/>
  <c r="N17" i="5"/>
  <c r="O17" i="5"/>
  <c r="N6" i="5"/>
  <c r="O6" i="5"/>
  <c r="P6" i="5"/>
  <c r="M6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517C54B-6B6A-453E-8877-B92D08E58C9F}" odcFile="E:\PC User\Documents\My Data Sources\JOANNE-PC_SQLEXPRESS01 PRD2 REPORT_Avionics_OUTPUT_FINAL.odc" keepAlive="1" name="JOANNE-PC_SQLEXPRESS01 PRD2" type="5" refreshedVersion="8" background="1" saveData="1">
    <dbPr connection="Provider=SQLOLEDB.1;Integrated Security=SSPI;Persist Security Info=True;Initial Catalog=PRD2;Data Source=JOANNE-PC\SQLEXPRESS01;Use Procedure for Prepare=1;Auto Translate=True;Packet Size=4096;Workstation ID=JOANNE-PC;Use Encryption for Data=False;Tag with column collation when possible=False" command="&quot;PRD2&quot;.&quot;dbo&quot;.&quot;REPORT_Avionics_OUTPUT_FINAL&quot;" commandType="3"/>
  </connection>
</connections>
</file>

<file path=xl/sharedStrings.xml><?xml version="1.0" encoding="utf-8"?>
<sst xmlns="http://schemas.openxmlformats.org/spreadsheetml/2006/main" count="1439" uniqueCount="347">
  <si>
    <t>Auto-pilot</t>
  </si>
  <si>
    <t>Communications</t>
  </si>
  <si>
    <t>Data</t>
  </si>
  <si>
    <t>Display</t>
  </si>
  <si>
    <t>FMGC</t>
  </si>
  <si>
    <t>IMA</t>
  </si>
  <si>
    <t>Mission</t>
  </si>
  <si>
    <t>Navigation</t>
  </si>
  <si>
    <t>Sensors</t>
  </si>
  <si>
    <t>Surveillance</t>
  </si>
  <si>
    <t>Sum of cost_usd_millions</t>
  </si>
  <si>
    <t>Row Labels</t>
  </si>
  <si>
    <t>Grand Total</t>
  </si>
  <si>
    <t>delivery_year</t>
  </si>
  <si>
    <t>scenario_report_alias</t>
  </si>
  <si>
    <t>OE</t>
  </si>
  <si>
    <t>Fighters and Jet Trainers</t>
  </si>
  <si>
    <t>Large Commercial Aircraft</t>
  </si>
  <si>
    <t>Column Labels</t>
  </si>
  <si>
    <t>Software</t>
  </si>
  <si>
    <t>Post-Covid – Most Likely</t>
  </si>
  <si>
    <t>Repairs</t>
  </si>
  <si>
    <t>Spares</t>
  </si>
  <si>
    <t>TOTAL</t>
  </si>
  <si>
    <t>Peter's mini model</t>
  </si>
  <si>
    <t>Mini/SQL</t>
  </si>
  <si>
    <t>Aftermarket spares</t>
  </si>
  <si>
    <t>Total</t>
  </si>
  <si>
    <t>Business Jet</t>
  </si>
  <si>
    <t>Freighter</t>
  </si>
  <si>
    <t>Helicopter</t>
  </si>
  <si>
    <t>Military Transport / Special Mission</t>
  </si>
  <si>
    <t>Regional</t>
  </si>
  <si>
    <t>Turbine GA</t>
  </si>
  <si>
    <t>Turboprop Trainers / Light Attack</t>
  </si>
  <si>
    <t>UAV</t>
  </si>
  <si>
    <t>component_level_2</t>
  </si>
  <si>
    <t>Display market $ millions</t>
  </si>
  <si>
    <t>IMA market $ millions</t>
  </si>
  <si>
    <t>Sensors market $ millions</t>
  </si>
  <si>
    <t>Navigation market $ millions</t>
  </si>
  <si>
    <t>Communications market $ millions</t>
  </si>
  <si>
    <t>Surveillance market $ millions</t>
  </si>
  <si>
    <t>Mission market $ millions</t>
  </si>
  <si>
    <t>Software market $ millions</t>
  </si>
  <si>
    <t>FMGC market $ millions</t>
  </si>
  <si>
    <t>Data market $ millions</t>
  </si>
  <si>
    <t>Auto-pilot market $ millions</t>
  </si>
  <si>
    <t>Spares relate to Peters Supplier Aftermarket row, and the repairs relate to the Third Party MRO</t>
  </si>
  <si>
    <t>(All)</t>
  </si>
  <si>
    <t>aircraft_level_1</t>
  </si>
  <si>
    <t>Single Aisle</t>
  </si>
  <si>
    <t>aircraft_level_2</t>
  </si>
  <si>
    <t>A220</t>
  </si>
  <si>
    <t>A320neo</t>
  </si>
  <si>
    <t>Boeing 737MAX</t>
  </si>
  <si>
    <t>Comac C919</t>
  </si>
  <si>
    <t>Irkut MC-21</t>
  </si>
  <si>
    <t>AftermarketOrOE</t>
  </si>
  <si>
    <t>Aftermarket</t>
  </si>
  <si>
    <t>AM</t>
  </si>
  <si>
    <t>3rd party MRO</t>
  </si>
  <si>
    <t>2019 Avionics Market</t>
  </si>
  <si>
    <t>2020 Avionics Market</t>
  </si>
  <si>
    <t>FMS</t>
  </si>
  <si>
    <t>Civil</t>
  </si>
  <si>
    <t>Military</t>
  </si>
  <si>
    <t>aircraft_role</t>
  </si>
  <si>
    <t>Grand total</t>
  </si>
  <si>
    <t>Avionics market size  $ millions</t>
  </si>
  <si>
    <t>Harnesses</t>
  </si>
  <si>
    <t>ADIRS CDU</t>
  </si>
  <si>
    <t>Central Mission display</t>
  </si>
  <si>
    <t>Clock</t>
  </si>
  <si>
    <t>Compass</t>
  </si>
  <si>
    <t>Crew Info System/Maint System</t>
  </si>
  <si>
    <t>Cursor Control Device</t>
  </si>
  <si>
    <t>Datalink cockpit Display Unit</t>
  </si>
  <si>
    <t>DDRMI display</t>
  </si>
  <si>
    <t>Display Controllers</t>
  </si>
  <si>
    <t>Display Management Computer (DMC/EFIS)</t>
  </si>
  <si>
    <t>Display processor</t>
  </si>
  <si>
    <t>Dual redundant digital bus</t>
  </si>
  <si>
    <t>ECAM Control panel</t>
  </si>
  <si>
    <t>ECAM display</t>
  </si>
  <si>
    <t>EFIS Control panel</t>
  </si>
  <si>
    <t>EICAS Controller panel</t>
  </si>
  <si>
    <t>EICAS Crew alerting System</t>
  </si>
  <si>
    <t>Engine/fuel/ displays</t>
  </si>
  <si>
    <t>HUD display system</t>
  </si>
  <si>
    <t>Integrated Electronic Standby System</t>
  </si>
  <si>
    <t>Integrated Standby Instrument System</t>
  </si>
  <si>
    <t>Keyboard cursor Control Units (KCCU)</t>
  </si>
  <si>
    <t>Main displays</t>
  </si>
  <si>
    <t>Multi Function Display</t>
  </si>
  <si>
    <t>Navigation display (EFIS)</t>
  </si>
  <si>
    <t>Panoramic Display Cockpit Electronic Unit</t>
  </si>
  <si>
    <t>Panormic Cockpit Display</t>
  </si>
  <si>
    <t>PFD Control panels</t>
  </si>
  <si>
    <t>Pilot Helmet Mounted Display System</t>
  </si>
  <si>
    <t>Pilot Night Vision Sensors (PNVS) systems</t>
  </si>
  <si>
    <t>Primary Flight Display (EFIS)</t>
  </si>
  <si>
    <t>Standby display</t>
  </si>
  <si>
    <t>Standby display unit</t>
  </si>
  <si>
    <t>System Data Acquisition Concentrator (SDAC)</t>
  </si>
  <si>
    <t>Avionics 2023  $ millions</t>
  </si>
  <si>
    <t>Avionics 2022  $ millions</t>
  </si>
  <si>
    <t>2022 Avionics Market</t>
  </si>
  <si>
    <t>2023 Avionics Market</t>
  </si>
  <si>
    <t>A320ceo</t>
  </si>
  <si>
    <t>A330</t>
  </si>
  <si>
    <t>A340</t>
  </si>
  <si>
    <t>A350</t>
  </si>
  <si>
    <t>A380</t>
  </si>
  <si>
    <t>Boeing 717</t>
  </si>
  <si>
    <t>Boeing 737NG</t>
  </si>
  <si>
    <t>Boeing 747</t>
  </si>
  <si>
    <t>Boeing 757</t>
  </si>
  <si>
    <t>Boeing 767</t>
  </si>
  <si>
    <t>Boeing 777</t>
  </si>
  <si>
    <t>Boeing 777X</t>
  </si>
  <si>
    <t>Boeing 787</t>
  </si>
  <si>
    <t>F-35</t>
  </si>
  <si>
    <t>Other TUAV</t>
  </si>
  <si>
    <t>F-16</t>
  </si>
  <si>
    <t>F-18</t>
  </si>
  <si>
    <t>AH-64</t>
  </si>
  <si>
    <t>UH-60</t>
  </si>
  <si>
    <t>Eurofighter Typhoon</t>
  </si>
  <si>
    <t>F-15</t>
  </si>
  <si>
    <t>C-130J</t>
  </si>
  <si>
    <t>Dassault Rafale</t>
  </si>
  <si>
    <t>EADS CASA C-295</t>
  </si>
  <si>
    <t>KAI T-50 Golden Eagle</t>
  </si>
  <si>
    <t>MQ-9 Reaper</t>
  </si>
  <si>
    <t>CH-47</t>
  </si>
  <si>
    <t>Boeing/Saab T-X program</t>
  </si>
  <si>
    <t>Gripen</t>
  </si>
  <si>
    <t>MQ-4C Triton</t>
  </si>
  <si>
    <t>Beechcraft T-6 Texan II</t>
  </si>
  <si>
    <t>C-17</t>
  </si>
  <si>
    <t>Boeing KC-46 Pegasus</t>
  </si>
  <si>
    <t>CASA/IPTN CN-235</t>
  </si>
  <si>
    <t>SH-60</t>
  </si>
  <si>
    <t>Boeing P-8 Poseidon</t>
  </si>
  <si>
    <t>V-22</t>
  </si>
  <si>
    <t>NH90</t>
  </si>
  <si>
    <t>KAI KUH-1 Surion</t>
  </si>
  <si>
    <t>Boeing KC-135 Stratotanker</t>
  </si>
  <si>
    <t>F-22</t>
  </si>
  <si>
    <t>HAL Dhruv</t>
  </si>
  <si>
    <t>A400M Atlas</t>
  </si>
  <si>
    <t>CASA C-212 Aviocar</t>
  </si>
  <si>
    <t>Bayraktar TB-2</t>
  </si>
  <si>
    <t>Airbus UH-72 Lakota</t>
  </si>
  <si>
    <t>Alenia C-27J</t>
  </si>
  <si>
    <t>E-2</t>
  </si>
  <si>
    <t>Hawk</t>
  </si>
  <si>
    <t>AH-1</t>
  </si>
  <si>
    <t>M-346</t>
  </si>
  <si>
    <t>B-52 Stratofortress</t>
  </si>
  <si>
    <t>Grob G 120TP</t>
  </si>
  <si>
    <t>PC-9</t>
  </si>
  <si>
    <t>Tucano</t>
  </si>
  <si>
    <t>UH-1</t>
  </si>
  <si>
    <t>Hongdu K-8</t>
  </si>
  <si>
    <t>Mitsubishi F-2</t>
  </si>
  <si>
    <t>A330 MRTT</t>
  </si>
  <si>
    <t>Sikorsky CH-53K King Stallion</t>
  </si>
  <si>
    <t>KAI KF-X</t>
  </si>
  <si>
    <t>HAL Light Utility Helicopter</t>
  </si>
  <si>
    <t>Tiger</t>
  </si>
  <si>
    <t>Embraer KC-390</t>
  </si>
  <si>
    <t>Tejas</t>
  </si>
  <si>
    <t>C-5</t>
  </si>
  <si>
    <t>Other MALE/HALE</t>
  </si>
  <si>
    <t>KAI KT-1 Woongbi</t>
  </si>
  <si>
    <t>RQ-4A Global Hawk</t>
  </si>
  <si>
    <t>Kawasaki P-1</t>
  </si>
  <si>
    <t>TAI/Leonardo T129</t>
  </si>
  <si>
    <t>Leonardo AW101</t>
  </si>
  <si>
    <t>HJT-36 Sitara</t>
  </si>
  <si>
    <t>Leonardo AW159 Lynx</t>
  </si>
  <si>
    <t>AIDC T-5</t>
  </si>
  <si>
    <t>T-45</t>
  </si>
  <si>
    <t>Kawasaki C-2</t>
  </si>
  <si>
    <t>PC-7</t>
  </si>
  <si>
    <t>B-21</t>
  </si>
  <si>
    <t>Aero L-39NG</t>
  </si>
  <si>
    <t>Other VTUAV</t>
  </si>
  <si>
    <t>Future Attack Reconnaissance Aircraft</t>
  </si>
  <si>
    <t>HAL Medium Lift</t>
  </si>
  <si>
    <t>Other CUAV</t>
  </si>
  <si>
    <t>TAI T625</t>
  </si>
  <si>
    <t>M-345</t>
  </si>
  <si>
    <t>McDonnell Douglas KC-10</t>
  </si>
  <si>
    <t xml:space="preserve">Boeing C-40 Clipper </t>
  </si>
  <si>
    <t>Eurodrone</t>
  </si>
  <si>
    <t>WAH-64</t>
  </si>
  <si>
    <t>MH139</t>
  </si>
  <si>
    <t>HHT-40</t>
  </si>
  <si>
    <t>AW 249</t>
  </si>
  <si>
    <t>BAES/Leonardo Tempest</t>
  </si>
  <si>
    <t>ShinMaywa US-2</t>
  </si>
  <si>
    <t>TAI Hürkus</t>
  </si>
  <si>
    <t>TAI TF-X</t>
  </si>
  <si>
    <t>RQ-7 Shadow</t>
  </si>
  <si>
    <t>Other Turboprop trainers/light attack</t>
  </si>
  <si>
    <t>FMA IA 63 Pampa</t>
  </si>
  <si>
    <t>Kawasaki OH-1</t>
  </si>
  <si>
    <t>MQ-8</t>
  </si>
  <si>
    <t>OH-58</t>
  </si>
  <si>
    <t>Commercial</t>
  </si>
  <si>
    <t>Market driver by aircraft</t>
  </si>
  <si>
    <t>Market driver by product</t>
  </si>
  <si>
    <t>A/T Engine Control Unit</t>
  </si>
  <si>
    <t>ADF radios</t>
  </si>
  <si>
    <t>ADF system</t>
  </si>
  <si>
    <t>ADIRU</t>
  </si>
  <si>
    <t>AESA Radar</t>
  </si>
  <si>
    <t>AFDX databus</t>
  </si>
  <si>
    <t>AHRS package</t>
  </si>
  <si>
    <t>Air Data Modules (ADM)</t>
  </si>
  <si>
    <t>Air data probes (pitot/static)</t>
  </si>
  <si>
    <t>Air data sensors</t>
  </si>
  <si>
    <t>Air Data smart sensor</t>
  </si>
  <si>
    <t xml:space="preserve">Air Traffic Services Unit </t>
  </si>
  <si>
    <t>Air Traffic Services Unit (ATSU)</t>
  </si>
  <si>
    <t>Airborne Systems Intelligence Payload sensor</t>
  </si>
  <si>
    <t>Aircraft avionics management unit</t>
  </si>
  <si>
    <t>Aircraft Environment Surveillance System (AESS)</t>
  </si>
  <si>
    <t>Aircraft Intergated Data System (AIDS)</t>
  </si>
  <si>
    <t>Aircraft memory system</t>
  </si>
  <si>
    <t>Antenna suite</t>
  </si>
  <si>
    <t>ARC 210 radios</t>
  </si>
  <si>
    <t>ATC control box</t>
  </si>
  <si>
    <t>ATC Mode S Transponders (TCAS)</t>
  </si>
  <si>
    <t>ATC Transponder</t>
  </si>
  <si>
    <t>Audio Control Panel</t>
  </si>
  <si>
    <t>Audio Management Unit</t>
  </si>
  <si>
    <t>Auto pilot system</t>
  </si>
  <si>
    <t>Avionics Comms Router (ACR)</t>
  </si>
  <si>
    <t>Central Crypto System</t>
  </si>
  <si>
    <t>Cockpit Voice Recorder</t>
  </si>
  <si>
    <t>Combined cockpit voice and data recorder</t>
  </si>
  <si>
    <t>Common Core processing</t>
  </si>
  <si>
    <t>Common Data Network</t>
  </si>
  <si>
    <t>Comms Management Function (CMF)</t>
  </si>
  <si>
    <t>Comms Management System</t>
  </si>
  <si>
    <t>Comms Receivers UF (transceiver/antenna)</t>
  </si>
  <si>
    <t>Comms Receivers VH (transceiver/antenna)</t>
  </si>
  <si>
    <t>Communication, Navigation, Identification Unit AN/ASQ-242</t>
  </si>
  <si>
    <t>CVR control panel</t>
  </si>
  <si>
    <t>Data Base loader</t>
  </si>
  <si>
    <t>Data Management Unit</t>
  </si>
  <si>
    <t>Data Transfer module</t>
  </si>
  <si>
    <t>Defensive Aids Computer</t>
  </si>
  <si>
    <t>Defensive counter measures</t>
  </si>
  <si>
    <t>Differential GPS antenna</t>
  </si>
  <si>
    <t>Digital Data link/transfer</t>
  </si>
  <si>
    <t>Digital recorder</t>
  </si>
  <si>
    <t>Digital Voice &amp; Data Recorder</t>
  </si>
  <si>
    <t>Directed InfraRed Counter Measures</t>
  </si>
  <si>
    <t>Distributed Aperture System (electro-optical)</t>
  </si>
  <si>
    <t>DME receivers</t>
  </si>
  <si>
    <t>Dual axis dual system Auto-pilot</t>
  </si>
  <si>
    <t>Electro Optical Targeting System (FLIR &amp; IRST)</t>
  </si>
  <si>
    <t>Electronic Flight Bags (EFBs)</t>
  </si>
  <si>
    <t>Electronic Interferometer Frequency Radar Supports target acquisition systems</t>
  </si>
  <si>
    <t>Electronic Warfare suite AN/ASQ-239 (evasion, engagement,  jamming, c/measures)</t>
  </si>
  <si>
    <t>Electro-optical reconnaissance sesnor</t>
  </si>
  <si>
    <t>Embedded GPS/INS</t>
  </si>
  <si>
    <t>Enhanced Integrated Sensor Suite</t>
  </si>
  <si>
    <t>Enhanced Vision system</t>
  </si>
  <si>
    <t>FCU</t>
  </si>
  <si>
    <t>FD Interface Unit</t>
  </si>
  <si>
    <t>Flight Augmentation Computers</t>
  </si>
  <si>
    <t>Flight Control Unit (FCU) panel</t>
  </si>
  <si>
    <t>Flight Data Recorder</t>
  </si>
  <si>
    <t>Flight Guidance System (A/Pilot)</t>
  </si>
  <si>
    <t>Flight Management System</t>
  </si>
  <si>
    <t>Flight Warning Computer (FWC)</t>
  </si>
  <si>
    <t>FLIR sensors</t>
  </si>
  <si>
    <t>GPS antenna</t>
  </si>
  <si>
    <t>Ground Proximity Warning System (GPWS/EGPWS)</t>
  </si>
  <si>
    <t>HF Radio</t>
  </si>
  <si>
    <t>HF-9500 High Frequency Communications System</t>
  </si>
  <si>
    <t>High speed and fibre optics data/signalling network databuses</t>
  </si>
  <si>
    <t xml:space="preserve">HST 2100 </t>
  </si>
  <si>
    <t xml:space="preserve">IN/GPS system </t>
  </si>
  <si>
    <t>Inertial Ref Unit (IRU)</t>
  </si>
  <si>
    <t>Inertial Reference System</t>
  </si>
  <si>
    <t>Infra-red countermeasure</t>
  </si>
  <si>
    <t>Integrated Avionics computers (IACs)</t>
  </si>
  <si>
    <t>Integrated Core Processor (ICP)</t>
  </si>
  <si>
    <t>Integrated data modem</t>
  </si>
  <si>
    <t>Interface maintenance data recorders</t>
  </si>
  <si>
    <t>Intergated Nav Receivers (INRs)</t>
  </si>
  <si>
    <t>IRS Gyroscope System</t>
  </si>
  <si>
    <t>IRU package</t>
  </si>
  <si>
    <t>Joint tactical radio system (JTRS),</t>
  </si>
  <si>
    <t>Laser warning receiver</t>
  </si>
  <si>
    <t>MCDU</t>
  </si>
  <si>
    <t>Military Mission Management System</t>
  </si>
  <si>
    <t>Millimeter wave fire-control radar, frequency interferometer, fire-and-forget radar</t>
  </si>
  <si>
    <t>Mission computers</t>
  </si>
  <si>
    <t>Mode control Panel (Auto/Pilot control)</t>
  </si>
  <si>
    <t>Modernized Target Acquisition Designation Sight (M-TADS) </t>
  </si>
  <si>
    <t>Modular Avionic Unit, 1,2 and 3</t>
  </si>
  <si>
    <t>Mulit InfraRed alerting System (MIRAS) Sensors</t>
  </si>
  <si>
    <t>Multi function Advanced Data link AAA Array</t>
  </si>
  <si>
    <t>Multi mode radar</t>
  </si>
  <si>
    <t>Multi Mode Receiver (MMR)</t>
  </si>
  <si>
    <t>Multi Scan Hazard Detection System</t>
  </si>
  <si>
    <t>Multi spectral camera</t>
  </si>
  <si>
    <t>Navigation receiver</t>
  </si>
  <si>
    <t>Pitot Static sensors</t>
  </si>
  <si>
    <t>Quick Access Recorder (QAR)</t>
  </si>
  <si>
    <t>Radar altimeter</t>
  </si>
  <si>
    <t>Radar altimeters</t>
  </si>
  <si>
    <t>Radar Antenna (nose nounted)</t>
  </si>
  <si>
    <t>Radar jammer</t>
  </si>
  <si>
    <t>Radar warning receivers</t>
  </si>
  <si>
    <t>Radio Altimeters</t>
  </si>
  <si>
    <t>Radio antenna receivers/transmitters</t>
  </si>
  <si>
    <t>Radio antenna, amplifier, sat data</t>
  </si>
  <si>
    <t>Radio Antennas</t>
  </si>
  <si>
    <t>Radio Management Panel</t>
  </si>
  <si>
    <t>Radio management system</t>
  </si>
  <si>
    <t>Radio receivers</t>
  </si>
  <si>
    <t>Radio Tuning control Panels</t>
  </si>
  <si>
    <t>Remote Data concentrators</t>
  </si>
  <si>
    <t>SATCOM</t>
  </si>
  <si>
    <t>Sensor suite WX radar etc</t>
  </si>
  <si>
    <t>Sensors IFF, other</t>
  </si>
  <si>
    <t>Static/standby sensors</t>
  </si>
  <si>
    <t>Stores management computer</t>
  </si>
  <si>
    <t>Stores Management System</t>
  </si>
  <si>
    <t>Surveillance Sensors</t>
  </si>
  <si>
    <t>TACAN</t>
  </si>
  <si>
    <t>Target data acquisition</t>
  </si>
  <si>
    <t>UHF LOS antennas</t>
  </si>
  <si>
    <t>UHF SATCOM antenna</t>
  </si>
  <si>
    <t>VOR receivers</t>
  </si>
  <si>
    <t>Weather WX radar system</t>
  </si>
  <si>
    <t>Wireless LAN data loader</t>
  </si>
  <si>
    <t>Avionics Harnesses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</si>
</sst>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000_-;\-* #,##0.00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878"/>
      <name val="Calibri"/>
      <family val="2"/>
    </font>
    <font>
      <sz val="11"/>
      <color rgb="FF595959"/>
      <name val="Calibri"/>
      <family val="2"/>
    </font>
    <font>
      <b/>
      <sz val="11"/>
      <color rgb="FF595959"/>
      <name val="Calibri"/>
      <family val="2"/>
    </font>
    <font>
      <sz val="11"/>
      <color rgb="FF006100"/>
      <name val="Calibri"/>
      <family val="2"/>
      <scheme val="minor"/>
    </font>
    <font>
      <b/>
      <sz val="8"/>
      <color rgb="FF002878"/>
      <name val="Calibri"/>
      <family val="2"/>
    </font>
    <font>
      <b/>
      <sz val="8"/>
      <color rgb="FF595959"/>
      <name val="Calibri"/>
      <family val="2"/>
    </font>
    <font>
      <sz val="8"/>
      <color rgb="FF595959"/>
      <name val="Calibri"/>
      <family val="2"/>
    </font>
    <font>
      <b/>
      <sz val="11"/>
      <color theme="1" tint="0.34998626667073579"/>
      <name val="Calibri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2F2F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808080"/>
      </bottom>
      <diagonal/>
    </border>
    <border>
      <left/>
      <right style="medium">
        <color rgb="FFD9D9D9"/>
      </right>
      <top/>
      <bottom style="medium">
        <color rgb="FF808080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6" fillId="5" borderId="0" applyNumberFormat="0" applyBorder="0" applyAlignment="0" applyProtection="0"/>
  </cellStyleXfs>
  <cellXfs count="4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9" fontId="0" fillId="0" borderId="0" xfId="1" applyFont="1"/>
    <xf numFmtId="0" fontId="1" fillId="2" borderId="1" xfId="0" applyFont="1" applyFill="1" applyBorder="1"/>
    <xf numFmtId="165" fontId="0" fillId="0" borderId="0" xfId="2" applyNumberFormat="1" applyFont="1"/>
    <xf numFmtId="0" fontId="1" fillId="0" borderId="0" xfId="0" applyFont="1" applyAlignment="1">
      <alignment horizontal="left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4" fillId="0" borderId="4" xfId="2" applyNumberFormat="1" applyFont="1" applyBorder="1" applyAlignment="1">
      <alignment vertical="center"/>
    </xf>
    <xf numFmtId="165" fontId="5" fillId="0" borderId="4" xfId="2" applyNumberFormat="1" applyFont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right" vertical="center" wrapText="1"/>
    </xf>
    <xf numFmtId="164" fontId="0" fillId="0" borderId="0" xfId="0" applyNumberFormat="1"/>
    <xf numFmtId="9" fontId="0" fillId="0" borderId="0" xfId="0" applyNumberFormat="1"/>
    <xf numFmtId="0" fontId="0" fillId="0" borderId="5" xfId="3" applyFont="1" applyFill="1"/>
    <xf numFmtId="165" fontId="0" fillId="4" borderId="5" xfId="3" applyNumberFormat="1" applyFont="1"/>
    <xf numFmtId="0" fontId="6" fillId="5" borderId="0" xfId="4" applyAlignment="1">
      <alignment horizontal="left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165" fontId="9" fillId="0" borderId="6" xfId="2" applyNumberFormat="1" applyFont="1" applyBorder="1" applyAlignment="1">
      <alignment horizontal="right" vertical="center"/>
    </xf>
    <xf numFmtId="165" fontId="8" fillId="0" borderId="6" xfId="2" applyNumberFormat="1" applyFont="1" applyBorder="1" applyAlignment="1">
      <alignment horizontal="right" vertical="center"/>
    </xf>
    <xf numFmtId="165" fontId="9" fillId="0" borderId="8" xfId="2" applyNumberFormat="1" applyFont="1" applyBorder="1" applyAlignment="1">
      <alignment horizontal="right" vertical="center"/>
    </xf>
    <xf numFmtId="165" fontId="8" fillId="0" borderId="8" xfId="2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165" fontId="4" fillId="0" borderId="6" xfId="2" applyNumberFormat="1" applyFont="1" applyBorder="1" applyAlignment="1">
      <alignment horizontal="right" vertical="center"/>
    </xf>
    <xf numFmtId="165" fontId="5" fillId="0" borderId="6" xfId="2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0" fontId="10" fillId="3" borderId="2" xfId="0" applyFont="1" applyFill="1" applyBorder="1" applyAlignment="1">
      <alignment horizontal="left" vertical="center" wrapText="1"/>
    </xf>
    <xf numFmtId="166" fontId="6" fillId="5" borderId="0" xfId="4" applyNumberFormat="1"/>
    <xf numFmtId="166" fontId="0" fillId="6" borderId="0" xfId="2" applyNumberFormat="1" applyFont="1" applyFill="1"/>
    <xf numFmtId="166" fontId="0" fillId="0" borderId="0" xfId="2" applyNumberFormat="1" applyFont="1"/>
    <xf numFmtId="0" fontId="4" fillId="0" borderId="4" xfId="2" applyNumberFormat="1" applyFont="1" applyBorder="1" applyAlignment="1">
      <alignment horizontal="left" vertical="center"/>
    </xf>
    <xf numFmtId="0" fontId="1" fillId="0" borderId="0" xfId="0" applyFont="1"/>
    <xf numFmtId="0" fontId="11" fillId="0" borderId="0" xfId="0" applyFont="1"/>
  </cellXfs>
  <cellStyles count="5">
    <cellStyle name="Comma" xfId="2" builtinId="3"/>
    <cellStyle name="Good" xfId="4" builtinId="26"/>
    <cellStyle name="Normal" xfId="0" builtinId="0"/>
    <cellStyle name="Note" xfId="3" builtinId="10"/>
    <cellStyle name="Percent" xfId="1" builtinId="5"/>
  </cellStyles>
  <dxfs count="66"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Draft_20240628.xlsx]Market driver!PivotTable1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2023 Avionics</a:t>
            </a:r>
            <a:r>
              <a:rPr lang="en-GB" baseline="0"/>
              <a:t> growth by product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'Market driver'!$B$21:$B$22</c:f>
              <c:strCache>
                <c:ptCount val="1"/>
                <c:pt idx="0">
                  <c:v>Display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'Market driver'!$A$23:$A$34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driver'!$B$23:$B$34</c:f>
              <c:numCache>
                <c:formatCode>_-* #,##0_-;\-* #,##0_-;_-* "-"??_-;_-@_-</c:formatCode>
                <c:ptCount val="11"/>
                <c:pt idx="0">
                  <c:v>5586.2134085783446</c:v>
                </c:pt>
                <c:pt idx="1">
                  <c:v>5855.2767873574539</c:v>
                </c:pt>
                <c:pt idx="2">
                  <c:v>6024.0054080802365</c:v>
                </c:pt>
                <c:pt idx="3">
                  <c:v>6328.3184138513188</c:v>
                </c:pt>
                <c:pt idx="4">
                  <c:v>6493.638263714306</c:v>
                </c:pt>
                <c:pt idx="5">
                  <c:v>6831.9146045585358</c:v>
                </c:pt>
                <c:pt idx="6">
                  <c:v>7025.9146967911129</c:v>
                </c:pt>
                <c:pt idx="7">
                  <c:v>7233.7096810858966</c:v>
                </c:pt>
                <c:pt idx="8">
                  <c:v>6559.4780141195242</c:v>
                </c:pt>
                <c:pt idx="9">
                  <c:v>6548.907275371128</c:v>
                </c:pt>
                <c:pt idx="10">
                  <c:v>6806.9487357080707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3-4C40-800D-BCBE4D70409B}"/>
            </c:ext>
          </c:extLst>
        </c:ser>
        <c:ser>
          <c:idx val="1"/>
          <c:order val="1"/>
          <c:tx>
            <c:strRef>
              <c:f>'Market driver'!$C$21:$C$22</c:f>
              <c:strCache>
                <c:ptCount val="1"/>
                <c:pt idx="0">
                  <c:v>Sensors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'Market driver'!$A$23:$A$34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driver'!$C$23:$C$34</c:f>
              <c:numCache>
                <c:formatCode>_-* #,##0_-;\-* #,##0_-;_-* "-"??_-;_-@_-</c:formatCode>
                <c:ptCount val="11"/>
                <c:pt idx="0">
                  <c:v>3802.7857789815739</c:v>
                </c:pt>
                <c:pt idx="1">
                  <c:v>3936.2219707885665</c:v>
                </c:pt>
                <c:pt idx="2">
                  <c:v>3983.5294344086019</c:v>
                </c:pt>
                <c:pt idx="3">
                  <c:v>4116.8713001510587</c:v>
                </c:pt>
                <c:pt idx="4">
                  <c:v>4287.5520441606795</c:v>
                </c:pt>
                <c:pt idx="5">
                  <c:v>4476.9275957526106</c:v>
                </c:pt>
                <c:pt idx="6">
                  <c:v>4542.44704644799</c:v>
                </c:pt>
                <c:pt idx="7">
                  <c:v>4803.7424349516969</c:v>
                </c:pt>
                <c:pt idx="8">
                  <c:v>4512.4992036977155</c:v>
                </c:pt>
                <c:pt idx="9">
                  <c:v>4585.6236122702367</c:v>
                </c:pt>
                <c:pt idx="10">
                  <c:v>4614.2585157203193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3-4C40-800D-BCBE4D70409B}"/>
            </c:ext>
          </c:extLst>
        </c:ser>
        <c:ser>
          <c:idx val="2"/>
          <c:order val="2"/>
          <c:tx>
            <c:strRef>
              <c:f>'Market driver'!$D$21:$D$22</c:f>
              <c:strCache>
                <c:ptCount val="1"/>
                <c:pt idx="0">
                  <c:v>Mission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'Market driver'!$A$23:$A$34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driver'!$D$23:$D$34</c:f>
              <c:numCache>
                <c:formatCode>_-* #,##0_-;\-* #,##0_-;_-* "-"??_-;_-@_-</c:formatCode>
                <c:ptCount val="11"/>
                <c:pt idx="0">
                  <c:v>2812.782645500497</c:v>
                </c:pt>
                <c:pt idx="1">
                  <c:v>2707.4024926850943</c:v>
                </c:pt>
                <c:pt idx="2">
                  <c:v>2830.8168697330452</c:v>
                </c:pt>
                <c:pt idx="3">
                  <c:v>2780.3162257634967</c:v>
                </c:pt>
                <c:pt idx="4">
                  <c:v>3233.0856007669581</c:v>
                </c:pt>
                <c:pt idx="5">
                  <c:v>3168.9558536167006</c:v>
                </c:pt>
                <c:pt idx="6">
                  <c:v>3210.2941037868468</c:v>
                </c:pt>
                <c:pt idx="7">
                  <c:v>3392.6690843652514</c:v>
                </c:pt>
                <c:pt idx="8">
                  <c:v>3495.198975989505</c:v>
                </c:pt>
                <c:pt idx="9">
                  <c:v>3520.9403038152495</c:v>
                </c:pt>
                <c:pt idx="10">
                  <c:v>3612.4894344990535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3-4C40-800D-BCBE4D70409B}"/>
            </c:ext>
          </c:extLst>
        </c:ser>
        <c:ser>
          <c:idx val="3"/>
          <c:order val="3"/>
          <c:tx>
            <c:strRef>
              <c:f>'Market driver'!$E$21:$E$22</c:f>
              <c:strCache>
                <c:ptCount val="1"/>
                <c:pt idx="0">
                  <c:v>Navigation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'Market driver'!$A$23:$A$34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driver'!$E$23:$E$34</c:f>
              <c:numCache>
                <c:formatCode>_-* #,##0_-;\-* #,##0_-;_-* "-"??_-;_-@_-</c:formatCode>
                <c:ptCount val="11"/>
                <c:pt idx="0">
                  <c:v>2474.972980450058</c:v>
                </c:pt>
                <c:pt idx="1">
                  <c:v>2593.0998809667872</c:v>
                </c:pt>
                <c:pt idx="2">
                  <c:v>2676.3900848345165</c:v>
                </c:pt>
                <c:pt idx="3">
                  <c:v>2814.9033739164838</c:v>
                </c:pt>
                <c:pt idx="4">
                  <c:v>2971.5299765143473</c:v>
                </c:pt>
                <c:pt idx="5">
                  <c:v>3172.6477961969917</c:v>
                </c:pt>
                <c:pt idx="6">
                  <c:v>3288.7189634422298</c:v>
                </c:pt>
                <c:pt idx="7">
                  <c:v>3399.3407232878781</c:v>
                </c:pt>
                <c:pt idx="8">
                  <c:v>3136.54303033531</c:v>
                </c:pt>
                <c:pt idx="9">
                  <c:v>3149.6932272587837</c:v>
                </c:pt>
                <c:pt idx="10">
                  <c:v>3286.7064095615456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43-4C40-800D-BCBE4D70409B}"/>
            </c:ext>
          </c:extLst>
        </c:ser>
        <c:ser>
          <c:idx val="4"/>
          <c:order val="4"/>
          <c:tx>
            <c:strRef>
              <c:f>'Market driver'!$F$21:$F$22</c:f>
              <c:strCache>
                <c:ptCount val="1"/>
                <c:pt idx="0">
                  <c:v>IMA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'Market driver'!$A$23:$A$34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driver'!$F$23:$F$34</c:f>
              <c:numCache>
                <c:formatCode>_-* #,##0_-;\-* #,##0_-;_-* "-"??_-;_-@_-</c:formatCode>
                <c:ptCount val="11"/>
                <c:pt idx="0">
                  <c:v>1704.9208163475105</c:v>
                </c:pt>
                <c:pt idx="1">
                  <c:v>1832.0060874235533</c:v>
                </c:pt>
                <c:pt idx="2">
                  <c:v>1926.9579486256034</c:v>
                </c:pt>
                <c:pt idx="3">
                  <c:v>2043.8333030264193</c:v>
                </c:pt>
                <c:pt idx="4">
                  <c:v>2091.478360872848</c:v>
                </c:pt>
                <c:pt idx="5">
                  <c:v>2177.967794888139</c:v>
                </c:pt>
                <c:pt idx="6">
                  <c:v>2217.4036083888168</c:v>
                </c:pt>
                <c:pt idx="7">
                  <c:v>2330.9832149546223</c:v>
                </c:pt>
                <c:pt idx="8">
                  <c:v>2175.6065160084245</c:v>
                </c:pt>
                <c:pt idx="9">
                  <c:v>2127.4776598833646</c:v>
                </c:pt>
                <c:pt idx="10">
                  <c:v>2112.4523937723184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43-4C40-800D-BCBE4D70409B}"/>
            </c:ext>
          </c:extLst>
        </c:ser>
        <c:ser>
          <c:idx val="5"/>
          <c:order val="5"/>
          <c:tx>
            <c:strRef>
              <c:f>'Market driver'!$G$21:$G$22</c:f>
              <c:strCache>
                <c:ptCount val="1"/>
                <c:pt idx="0">
                  <c:v>Communications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'Market driver'!$A$23:$A$34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driver'!$G$23:$G$34</c:f>
              <c:numCache>
                <c:formatCode>_-* #,##0_-;\-* #,##0_-;_-* "-"??_-;_-@_-</c:formatCode>
                <c:ptCount val="11"/>
                <c:pt idx="0">
                  <c:v>1520.9912743487246</c:v>
                </c:pt>
                <c:pt idx="1">
                  <c:v>1588.9576703459934</c:v>
                </c:pt>
                <c:pt idx="2">
                  <c:v>1625.1525071310007</c:v>
                </c:pt>
                <c:pt idx="3">
                  <c:v>1731.6256465653933</c:v>
                </c:pt>
                <c:pt idx="4">
                  <c:v>1907.3771938542925</c:v>
                </c:pt>
                <c:pt idx="5">
                  <c:v>2070.8508054208455</c:v>
                </c:pt>
                <c:pt idx="6">
                  <c:v>2149.7136243640493</c:v>
                </c:pt>
                <c:pt idx="7">
                  <c:v>2246.2654515796148</c:v>
                </c:pt>
                <c:pt idx="8">
                  <c:v>2123.5926895676325</c:v>
                </c:pt>
                <c:pt idx="9">
                  <c:v>2122.5139286067401</c:v>
                </c:pt>
                <c:pt idx="10">
                  <c:v>2182.1716459448353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43-4C40-800D-BCBE4D70409B}"/>
            </c:ext>
          </c:extLst>
        </c:ser>
        <c:ser>
          <c:idx val="6"/>
          <c:order val="6"/>
          <c:tx>
            <c:strRef>
              <c:f>'Market driver'!$H$21:$H$22</c:f>
              <c:strCache>
                <c:ptCount val="1"/>
                <c:pt idx="0">
                  <c:v>Data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driver'!$A$23:$A$34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driver'!$H$23:$H$34</c:f>
              <c:numCache>
                <c:formatCode>_-* #,##0_-;\-* #,##0_-;_-* "-"??_-;_-@_-</c:formatCode>
                <c:ptCount val="11"/>
                <c:pt idx="0">
                  <c:v>1590.6441965734136</c:v>
                </c:pt>
                <c:pt idx="1">
                  <c:v>1660.0956163644551</c:v>
                </c:pt>
                <c:pt idx="2">
                  <c:v>1689.8036129090804</c:v>
                </c:pt>
                <c:pt idx="3">
                  <c:v>1786.4181674362976</c:v>
                </c:pt>
                <c:pt idx="4">
                  <c:v>1873.7493098365755</c:v>
                </c:pt>
                <c:pt idx="5">
                  <c:v>1988.6821298366549</c:v>
                </c:pt>
                <c:pt idx="6">
                  <c:v>2063.5105165746077</c:v>
                </c:pt>
                <c:pt idx="7">
                  <c:v>2138.0829313097865</c:v>
                </c:pt>
                <c:pt idx="8">
                  <c:v>1973.0718130043779</c:v>
                </c:pt>
                <c:pt idx="9">
                  <c:v>1979.0017058009214</c:v>
                </c:pt>
                <c:pt idx="10">
                  <c:v>2048.4468389687418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43-4C40-800D-BCBE4D70409B}"/>
            </c:ext>
          </c:extLst>
        </c:ser>
        <c:ser>
          <c:idx val="7"/>
          <c:order val="7"/>
          <c:tx>
            <c:strRef>
              <c:f>'Market driver'!$I$21:$I$22</c:f>
              <c:strCache>
                <c:ptCount val="1"/>
                <c:pt idx="0">
                  <c:v>Surveillance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driver'!$A$23:$A$34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driver'!$I$23:$I$34</c:f>
              <c:numCache>
                <c:formatCode>_-* #,##0_-;\-* #,##0_-;_-* "-"??_-;_-@_-</c:formatCode>
                <c:ptCount val="11"/>
                <c:pt idx="0">
                  <c:v>1465.8653736146496</c:v>
                </c:pt>
                <c:pt idx="1">
                  <c:v>1528.4726862329251</c:v>
                </c:pt>
                <c:pt idx="2">
                  <c:v>1561.4012823478051</c:v>
                </c:pt>
                <c:pt idx="3">
                  <c:v>1632.1729105056343</c:v>
                </c:pt>
                <c:pt idx="4">
                  <c:v>1818.9275544431573</c:v>
                </c:pt>
                <c:pt idx="5">
                  <c:v>1956.6272766997827</c:v>
                </c:pt>
                <c:pt idx="6">
                  <c:v>1999.1117868603312</c:v>
                </c:pt>
                <c:pt idx="7">
                  <c:v>2108.0842354310848</c:v>
                </c:pt>
                <c:pt idx="8">
                  <c:v>2033.7561611018227</c:v>
                </c:pt>
                <c:pt idx="9">
                  <c:v>2061.9671865790074</c:v>
                </c:pt>
                <c:pt idx="10">
                  <c:v>2082.5962492846052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43-4C40-800D-BCBE4D70409B}"/>
            </c:ext>
          </c:extLst>
        </c:ser>
        <c:ser>
          <c:idx val="8"/>
          <c:order val="8"/>
          <c:tx>
            <c:strRef>
              <c:f>'Market driver'!$J$21:$J$22</c:f>
              <c:strCache>
                <c:ptCount val="1"/>
                <c:pt idx="0">
                  <c:v>FMS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driver'!$A$23:$A$34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driver'!$J$23:$J$34</c:f>
              <c:numCache>
                <c:formatCode>_-* #,##0_-;\-* #,##0_-;_-* "-"??_-;_-@_-</c:formatCode>
                <c:ptCount val="11"/>
                <c:pt idx="0">
                  <c:v>1438.8683812954889</c:v>
                </c:pt>
                <c:pt idx="1">
                  <c:v>1523.5320994221972</c:v>
                </c:pt>
                <c:pt idx="2">
                  <c:v>1584.8440261696614</c:v>
                </c:pt>
                <c:pt idx="3">
                  <c:v>1693.3960397499443</c:v>
                </c:pt>
                <c:pt idx="4">
                  <c:v>1761.0691088101764</c:v>
                </c:pt>
                <c:pt idx="5">
                  <c:v>1877.3587265822543</c:v>
                </c:pt>
                <c:pt idx="6">
                  <c:v>1949.9540161433256</c:v>
                </c:pt>
                <c:pt idx="7">
                  <c:v>1986.9315335551692</c:v>
                </c:pt>
                <c:pt idx="8">
                  <c:v>1782.9777305936325</c:v>
                </c:pt>
                <c:pt idx="9">
                  <c:v>1779.5181933515503</c:v>
                </c:pt>
                <c:pt idx="10">
                  <c:v>1878.9127753090424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43-4C40-800D-BCBE4D70409B}"/>
            </c:ext>
          </c:extLst>
        </c:ser>
        <c:ser>
          <c:idx val="9"/>
          <c:order val="9"/>
          <c:tx>
            <c:strRef>
              <c:f>'Market driver'!$K$21:$K$22</c:f>
              <c:strCache>
                <c:ptCount val="1"/>
                <c:pt idx="0">
                  <c:v>Software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driver'!$A$23:$A$34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driver'!$K$23:$K$34</c:f>
              <c:numCache>
                <c:formatCode>_-* #,##0_-;\-* #,##0_-;_-* "-"??_-;_-@_-</c:formatCode>
                <c:ptCount val="11"/>
                <c:pt idx="0">
                  <c:v>1401.4508567896926</c:v>
                </c:pt>
                <c:pt idx="1">
                  <c:v>1469.6449159485649</c:v>
                </c:pt>
                <c:pt idx="2">
                  <c:v>1505.7008564255175</c:v>
                </c:pt>
                <c:pt idx="3">
                  <c:v>1580.250806877925</c:v>
                </c:pt>
                <c:pt idx="4">
                  <c:v>1683.6424519643992</c:v>
                </c:pt>
                <c:pt idx="5">
                  <c:v>1793.7873029985003</c:v>
                </c:pt>
                <c:pt idx="6">
                  <c:v>1852.4234108672727</c:v>
                </c:pt>
                <c:pt idx="7">
                  <c:v>1919.9365248458409</c:v>
                </c:pt>
                <c:pt idx="8">
                  <c:v>1838.9499952508945</c:v>
                </c:pt>
                <c:pt idx="9">
                  <c:v>1846.121046147467</c:v>
                </c:pt>
                <c:pt idx="10">
                  <c:v>1885.250988094569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43-4C40-800D-BCBE4D70409B}"/>
            </c:ext>
          </c:extLst>
        </c:ser>
        <c:ser>
          <c:idx val="10"/>
          <c:order val="10"/>
          <c:tx>
            <c:strRef>
              <c:f>'Market driver'!$L$21:$L$22</c:f>
              <c:strCache>
                <c:ptCount val="1"/>
                <c:pt idx="0">
                  <c:v>Auto-pilot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driver'!$A$23:$A$34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driver'!$L$23:$L$34</c:f>
              <c:numCache>
                <c:formatCode>_-* #,##0_-;\-* #,##0_-;_-* "-"??_-;_-@_-</c:formatCode>
                <c:ptCount val="11"/>
                <c:pt idx="0">
                  <c:v>656.04735370143578</c:v>
                </c:pt>
                <c:pt idx="1">
                  <c:v>694.56386777461034</c:v>
                </c:pt>
                <c:pt idx="2">
                  <c:v>725.15388892164037</c:v>
                </c:pt>
                <c:pt idx="3">
                  <c:v>773.83914721115218</c:v>
                </c:pt>
                <c:pt idx="4">
                  <c:v>827.49938056630197</c:v>
                </c:pt>
                <c:pt idx="5">
                  <c:v>887.44282548701676</c:v>
                </c:pt>
                <c:pt idx="6">
                  <c:v>920.76817535519558</c:v>
                </c:pt>
                <c:pt idx="7">
                  <c:v>951.50384989360123</c:v>
                </c:pt>
                <c:pt idx="8">
                  <c:v>887.12668339608661</c:v>
                </c:pt>
                <c:pt idx="9">
                  <c:v>883.66843456291156</c:v>
                </c:pt>
                <c:pt idx="10">
                  <c:v>931.09036694743179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43-4C40-800D-BCBE4D70409B}"/>
            </c:ext>
          </c:extLst>
        </c:ser>
        <c:ser>
          <c:idx val="11"/>
          <c:order val="11"/>
          <c:tx>
            <c:strRef>
              <c:f>'Market driver'!$M$21:$M$22</c:f>
              <c:strCache>
                <c:ptCount val="1"/>
                <c:pt idx="0">
                  <c:v>Harnesses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'Market driver'!$A$23:$A$34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driver'!$M$23:$M$34</c:f>
              <c:numCache>
                <c:formatCode>_-* #,##0_-;\-* #,##0_-;_-* "-"??_-;_-@_-</c:formatCode>
                <c:ptCount val="11"/>
                <c:pt idx="0">
                  <c:v>323.38910391424571</c:v>
                </c:pt>
                <c:pt idx="1">
                  <c:v>342.52628432397751</c:v>
                </c:pt>
                <c:pt idx="2">
                  <c:v>355.64741018819097</c:v>
                </c:pt>
                <c:pt idx="3">
                  <c:v>374.54297758351157</c:v>
                </c:pt>
                <c:pt idx="4">
                  <c:v>387.19650381152275</c:v>
                </c:pt>
                <c:pt idx="5">
                  <c:v>406.92746039881115</c:v>
                </c:pt>
                <c:pt idx="6">
                  <c:v>419.87495580532055</c:v>
                </c:pt>
                <c:pt idx="7">
                  <c:v>433.33258247169431</c:v>
                </c:pt>
                <c:pt idx="8">
                  <c:v>413.26867457305542</c:v>
                </c:pt>
                <c:pt idx="9">
                  <c:v>411.46645538708918</c:v>
                </c:pt>
                <c:pt idx="10">
                  <c:v>421.81904258912624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308-42D7-A95F-D1B2AAF0A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 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56840292439786"/>
          <c:y val="7.2810221638961781E-2"/>
          <c:w val="0.22169767422605297"/>
          <c:h val="0.887319553805774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[Avionics Datamaster Draft_20240628.xlsx]Sheet1!PivotTable1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Sheet1!$B$7:$B$8</c:f>
              <c:strCache>
                <c:ptCount val="1"/>
                <c:pt idx="0">
                  <c:v>A320neo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Sheet1!$A$9:$A$21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Sheet1!$B$9:$B$21</c:f>
              <c:numCache>
                <c:formatCode>_-* #,##0_-;\-* #,##0_-;_-* "-"??_-;_-@_-</c:formatCode>
                <c:ptCount val="12"/>
                <c:pt idx="0">
                  <c:v>1050.6286537499998</c:v>
                </c:pt>
                <c:pt idx="1">
                  <c:v>1195.7013292499983</c:v>
                </c:pt>
                <c:pt idx="2">
                  <c:v>1433.2899377500005</c:v>
                </c:pt>
                <c:pt idx="3">
                  <c:v>1623.8414627499994</c:v>
                </c:pt>
                <c:pt idx="4">
                  <c:v>1713.5115699999994</c:v>
                </c:pt>
                <c:pt idx="5">
                  <c:v>1713.5115699999994</c:v>
                </c:pt>
                <c:pt idx="6">
                  <c:v>1713.5115699999994</c:v>
                </c:pt>
                <c:pt idx="7">
                  <c:v>1721.1375887499992</c:v>
                </c:pt>
                <c:pt idx="8">
                  <c:v>1744.0156449999997</c:v>
                </c:pt>
                <c:pt idx="9">
                  <c:v>1744.0156449999997</c:v>
                </c:pt>
                <c:pt idx="10">
                  <c:v>1744.0156449999997</c:v>
                </c:pt>
                <c:pt idx="11">
                  <c:v>1744.0156449999997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F-4026-8B43-54C888F3FCD7}"/>
            </c:ext>
          </c:extLst>
        </c:ser>
        <c:ser>
          <c:idx val="1"/>
          <c:order val="1"/>
          <c:tx>
            <c:strRef>
              <c:f>Sheet1!$C$7:$C$8</c:f>
              <c:strCache>
                <c:ptCount val="1"/>
                <c:pt idx="0">
                  <c:v>Boeing 737MAX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Sheet1!$A$9:$A$21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Sheet1!$C$9:$C$21</c:f>
              <c:numCache>
                <c:formatCode>_-* #,##0_-;\-* #,##0_-;_-* "-"??_-;_-@_-</c:formatCode>
                <c:ptCount val="12"/>
                <c:pt idx="0">
                  <c:v>563.93034749999993</c:v>
                </c:pt>
                <c:pt idx="1">
                  <c:v>754.31708874999981</c:v>
                </c:pt>
                <c:pt idx="2">
                  <c:v>774.56074225000054</c:v>
                </c:pt>
                <c:pt idx="3">
                  <c:v>852.64340575000074</c:v>
                </c:pt>
                <c:pt idx="4">
                  <c:v>984.22715349999919</c:v>
                </c:pt>
                <c:pt idx="5">
                  <c:v>1050.2600232499992</c:v>
                </c:pt>
                <c:pt idx="6">
                  <c:v>1119.1848434999999</c:v>
                </c:pt>
                <c:pt idx="7">
                  <c:v>1124.9687445</c:v>
                </c:pt>
                <c:pt idx="8">
                  <c:v>1144.2484144999996</c:v>
                </c:pt>
                <c:pt idx="9">
                  <c:v>1178.9518204999997</c:v>
                </c:pt>
                <c:pt idx="10">
                  <c:v>1193.4115729999999</c:v>
                </c:pt>
                <c:pt idx="11">
                  <c:v>1216.5471769999999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C-5B3F-4026-8B43-54C888F3FCD7}"/>
            </c:ext>
          </c:extLst>
        </c:ser>
        <c:ser>
          <c:idx val="2"/>
          <c:order val="2"/>
          <c:tx>
            <c:strRef>
              <c:f>Sheet1!$D$7:$D$8</c:f>
              <c:strCache>
                <c:ptCount val="1"/>
                <c:pt idx="0">
                  <c:v>A220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Sheet1!$A$9:$A$21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Sheet1!$D$9:$D$21</c:f>
              <c:numCache>
                <c:formatCode>_-* #,##0_-;\-* #,##0_-;_-* "-"??_-;_-@_-</c:formatCode>
                <c:ptCount val="12"/>
                <c:pt idx="0">
                  <c:v>124.18857875000003</c:v>
                </c:pt>
                <c:pt idx="1">
                  <c:v>157.56084000000007</c:v>
                </c:pt>
                <c:pt idx="2">
                  <c:v>193.66853249999991</c:v>
                </c:pt>
                <c:pt idx="3">
                  <c:v>239.62377750000007</c:v>
                </c:pt>
                <c:pt idx="4">
                  <c:v>295.42657500000007</c:v>
                </c:pt>
                <c:pt idx="5">
                  <c:v>316.76293875000022</c:v>
                </c:pt>
                <c:pt idx="6">
                  <c:v>318.40419749999995</c:v>
                </c:pt>
                <c:pt idx="7">
                  <c:v>303.26376950000002</c:v>
                </c:pt>
                <c:pt idx="8">
                  <c:v>292.29579400000006</c:v>
                </c:pt>
                <c:pt idx="9">
                  <c:v>317.76523449999996</c:v>
                </c:pt>
                <c:pt idx="10">
                  <c:v>361.63136999999995</c:v>
                </c:pt>
                <c:pt idx="11">
                  <c:v>403.51339799999982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D-5B3F-4026-8B43-54C888F3FCD7}"/>
            </c:ext>
          </c:extLst>
        </c:ser>
        <c:ser>
          <c:idx val="3"/>
          <c:order val="3"/>
          <c:tx>
            <c:strRef>
              <c:f>Sheet1!$E$7:$E$8</c:f>
              <c:strCache>
                <c:ptCount val="1"/>
                <c:pt idx="0">
                  <c:v>Comac C919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Sheet1!$A$9:$A$21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Sheet1!$E$9:$E$21</c:f>
              <c:numCache>
                <c:formatCode>_-* #,##0_-;\-* #,##0_-;_-* "-"??_-;_-@_-</c:formatCode>
                <c:ptCount val="12"/>
                <c:pt idx="0">
                  <c:v>3.8296037500000031</c:v>
                </c:pt>
                <c:pt idx="1">
                  <c:v>16.412587500000004</c:v>
                </c:pt>
                <c:pt idx="2">
                  <c:v>42.672727500000001</c:v>
                </c:pt>
                <c:pt idx="3">
                  <c:v>52.520279999999964</c:v>
                </c:pt>
                <c:pt idx="4">
                  <c:v>59.085315000000016</c:v>
                </c:pt>
                <c:pt idx="5">
                  <c:v>80.968765000000005</c:v>
                </c:pt>
                <c:pt idx="6">
                  <c:v>91.910489999999953</c:v>
                </c:pt>
                <c:pt idx="7">
                  <c:v>111.60559499999992</c:v>
                </c:pt>
                <c:pt idx="8">
                  <c:v>131.30070000000003</c:v>
                </c:pt>
                <c:pt idx="9">
                  <c:v>137.86573500000003</c:v>
                </c:pt>
                <c:pt idx="10">
                  <c:v>164.12587499999984</c:v>
                </c:pt>
                <c:pt idx="11">
                  <c:v>183.82097999999991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E-5B3F-4026-8B43-54C888F3FCD7}"/>
            </c:ext>
          </c:extLst>
        </c:ser>
        <c:ser>
          <c:idx val="4"/>
          <c:order val="4"/>
          <c:tx>
            <c:strRef>
              <c:f>Sheet1!$F$7:$F$8</c:f>
              <c:strCache>
                <c:ptCount val="1"/>
                <c:pt idx="0">
                  <c:v>Irkut MC-21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Sheet1!$A$9:$A$21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Sheet1!$F$9:$F$21</c:f>
              <c:numCache>
                <c:formatCode>_-* #,##0_-;\-* #,##0_-;_-* "-"??_-;_-@_-</c:formatCode>
                <c:ptCount val="12"/>
                <c:pt idx="3">
                  <c:v>0.95249050000000024</c:v>
                </c:pt>
                <c:pt idx="4">
                  <c:v>6.6674335000000031</c:v>
                </c:pt>
                <c:pt idx="5">
                  <c:v>16.192338500000002</c:v>
                </c:pt>
                <c:pt idx="6">
                  <c:v>20.002300499999983</c:v>
                </c:pt>
                <c:pt idx="7">
                  <c:v>23.812262499999989</c:v>
                </c:pt>
                <c:pt idx="8">
                  <c:v>27.622224500000009</c:v>
                </c:pt>
                <c:pt idx="9">
                  <c:v>31.4321865</c:v>
                </c:pt>
                <c:pt idx="10">
                  <c:v>34.28965800000001</c:v>
                </c:pt>
                <c:pt idx="11">
                  <c:v>34.28965800000001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F-5B3F-4026-8B43-54C888F3F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6660591"/>
        <c:axId val="1236653519"/>
      </c:areaChart>
      <c:catAx>
        <c:axId val="1236660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653519"/>
        <c:crosses val="autoZero"/>
        <c:auto val="1"/>
        <c:lblAlgn val="ctr"/>
        <c:lblOffset val="100"/>
        <c:noMultiLvlLbl val="0"/>
      </c:catAx>
      <c:valAx>
        <c:axId val="1236653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6605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348541817711753"/>
          <c:y val="7.1215601870703971E-2"/>
          <c:w val="0.27466253013876479"/>
          <c:h val="0.799513848444097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Draft_20240628.xlsx]Display!PivotTable14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Display growth</a:t>
            </a:r>
            <a:r>
              <a:rPr lang="en-GB" baseline="0"/>
              <a:t> trend - Most likely case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Display!$B$32:$B$33</c:f>
              <c:strCache>
                <c:ptCount val="1"/>
                <c:pt idx="0">
                  <c:v>Large Commercial Aircraft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Display!$A$34:$A$46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Display!$B$34:$B$46</c:f>
              <c:numCache>
                <c:formatCode>_-* #,##0_-;\-* #,##0_-;_-* "-"??_-;_-@_-</c:formatCode>
                <c:ptCount val="12"/>
                <c:pt idx="0">
                  <c:v>1951.5744814793477</c:v>
                </c:pt>
                <c:pt idx="1">
                  <c:v>2322.8274085202629</c:v>
                </c:pt>
                <c:pt idx="2">
                  <c:v>2517.726415464092</c:v>
                </c:pt>
                <c:pt idx="3">
                  <c:v>2682.6153853891096</c:v>
                </c:pt>
                <c:pt idx="4">
                  <c:v>2933.7829948830376</c:v>
                </c:pt>
                <c:pt idx="5">
                  <c:v>3111.6560913886838</c:v>
                </c:pt>
                <c:pt idx="6">
                  <c:v>3371.5336733054082</c:v>
                </c:pt>
                <c:pt idx="7">
                  <c:v>3514.758569499309</c:v>
                </c:pt>
                <c:pt idx="8">
                  <c:v>3542.4607334178172</c:v>
                </c:pt>
                <c:pt idx="9">
                  <c:v>3047.2039747715985</c:v>
                </c:pt>
                <c:pt idx="10">
                  <c:v>2982.7526117601524</c:v>
                </c:pt>
                <c:pt idx="11">
                  <c:v>3246.5215954507612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3-4C40-800D-BCBE4D70409B}"/>
            </c:ext>
          </c:extLst>
        </c:ser>
        <c:ser>
          <c:idx val="1"/>
          <c:order val="1"/>
          <c:tx>
            <c:strRef>
              <c:f>Display!$C$32:$C$33</c:f>
              <c:strCache>
                <c:ptCount val="1"/>
                <c:pt idx="0">
                  <c:v>Fighters and Jet Trainers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Display!$A$34:$A$46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Display!$C$34:$C$46</c:f>
              <c:numCache>
                <c:formatCode>_-* #,##0_-;\-* #,##0_-;_-* "-"??_-;_-@_-</c:formatCode>
                <c:ptCount val="12"/>
                <c:pt idx="0">
                  <c:v>926.80870218745508</c:v>
                </c:pt>
                <c:pt idx="1">
                  <c:v>879.00029163402962</c:v>
                </c:pt>
                <c:pt idx="2">
                  <c:v>902.9454552161053</c:v>
                </c:pt>
                <c:pt idx="3">
                  <c:v>899.20428406178394</c:v>
                </c:pt>
                <c:pt idx="4">
                  <c:v>915.98670464989993</c:v>
                </c:pt>
                <c:pt idx="5">
                  <c:v>906.74813662327472</c:v>
                </c:pt>
                <c:pt idx="6">
                  <c:v>907.30861297929971</c:v>
                </c:pt>
                <c:pt idx="7">
                  <c:v>906.34422978561008</c:v>
                </c:pt>
                <c:pt idx="8">
                  <c:v>948.26766279410981</c:v>
                </c:pt>
                <c:pt idx="9">
                  <c:v>911.96899387976498</c:v>
                </c:pt>
                <c:pt idx="10">
                  <c:v>941.61066993329075</c:v>
                </c:pt>
                <c:pt idx="11">
                  <c:v>868.50179153204419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3-4C40-800D-BCBE4D70409B}"/>
            </c:ext>
          </c:extLst>
        </c:ser>
        <c:ser>
          <c:idx val="2"/>
          <c:order val="2"/>
          <c:tx>
            <c:strRef>
              <c:f>Display!$D$32:$D$33</c:f>
              <c:strCache>
                <c:ptCount val="1"/>
                <c:pt idx="0">
                  <c:v>Business Jet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Display!$A$34:$A$46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Display!$D$34:$D$46</c:f>
              <c:numCache>
                <c:formatCode>_-* #,##0_-;\-* #,##0_-;_-* "-"??_-;_-@_-</c:formatCode>
                <c:ptCount val="12"/>
                <c:pt idx="0">
                  <c:v>576.45722621780874</c:v>
                </c:pt>
                <c:pt idx="1">
                  <c:v>616.72479673229736</c:v>
                </c:pt>
                <c:pt idx="2">
                  <c:v>614.84890876378824</c:v>
                </c:pt>
                <c:pt idx="3">
                  <c:v>587.25312281397328</c:v>
                </c:pt>
                <c:pt idx="4">
                  <c:v>607.17357742149818</c:v>
                </c:pt>
                <c:pt idx="5">
                  <c:v>607.92487891001804</c:v>
                </c:pt>
                <c:pt idx="6">
                  <c:v>652.24925575926466</c:v>
                </c:pt>
                <c:pt idx="7">
                  <c:v>696.04334693383669</c:v>
                </c:pt>
                <c:pt idx="8">
                  <c:v>755.69124259705552</c:v>
                </c:pt>
                <c:pt idx="9">
                  <c:v>658.50470447250098</c:v>
                </c:pt>
                <c:pt idx="10">
                  <c:v>647.98309891627991</c:v>
                </c:pt>
                <c:pt idx="11">
                  <c:v>653.63763503781536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3-4C40-800D-BCBE4D70409B}"/>
            </c:ext>
          </c:extLst>
        </c:ser>
        <c:ser>
          <c:idx val="3"/>
          <c:order val="3"/>
          <c:tx>
            <c:strRef>
              <c:f>Display!$E$32:$E$33</c:f>
              <c:strCache>
                <c:ptCount val="1"/>
                <c:pt idx="0">
                  <c:v>Helicopter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Display!$A$34:$A$46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Display!$E$34:$E$46</c:f>
              <c:numCache>
                <c:formatCode>_-* #,##0_-;\-* #,##0_-;_-* "-"??_-;_-@_-</c:formatCode>
                <c:ptCount val="12"/>
                <c:pt idx="0">
                  <c:v>545.02223156048785</c:v>
                </c:pt>
                <c:pt idx="1">
                  <c:v>586.10672324286293</c:v>
                </c:pt>
                <c:pt idx="2">
                  <c:v>632.93164612758483</c:v>
                </c:pt>
                <c:pt idx="3">
                  <c:v>637.33142994403227</c:v>
                </c:pt>
                <c:pt idx="4">
                  <c:v>631.58540882219063</c:v>
                </c:pt>
                <c:pt idx="5">
                  <c:v>636.84227523700235</c:v>
                </c:pt>
                <c:pt idx="6">
                  <c:v>639.69032894992006</c:v>
                </c:pt>
                <c:pt idx="7">
                  <c:v>621.96325384526483</c:v>
                </c:pt>
                <c:pt idx="8">
                  <c:v>672.31385578499703</c:v>
                </c:pt>
                <c:pt idx="9">
                  <c:v>684.87271453599976</c:v>
                </c:pt>
                <c:pt idx="10">
                  <c:v>685.29963779926914</c:v>
                </c:pt>
                <c:pt idx="11">
                  <c:v>694.0766179875443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43-4C40-800D-BCBE4D70409B}"/>
            </c:ext>
          </c:extLst>
        </c:ser>
        <c:ser>
          <c:idx val="4"/>
          <c:order val="4"/>
          <c:tx>
            <c:strRef>
              <c:f>Display!$F$32:$F$33</c:f>
              <c:strCache>
                <c:ptCount val="1"/>
                <c:pt idx="0">
                  <c:v>Regional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Display!$A$34:$A$46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Display!$F$34:$F$46</c:f>
              <c:numCache>
                <c:formatCode>_-* #,##0_-;\-* #,##0_-;_-* "-"??_-;_-@_-</c:formatCode>
                <c:ptCount val="12"/>
                <c:pt idx="0">
                  <c:v>356.5065074595621</c:v>
                </c:pt>
                <c:pt idx="1">
                  <c:v>361.29637206228614</c:v>
                </c:pt>
                <c:pt idx="2">
                  <c:v>382.45126874870414</c:v>
                </c:pt>
                <c:pt idx="3">
                  <c:v>402.68764797477979</c:v>
                </c:pt>
                <c:pt idx="4">
                  <c:v>419.88959479906032</c:v>
                </c:pt>
                <c:pt idx="5">
                  <c:v>445.21473992619133</c:v>
                </c:pt>
                <c:pt idx="6">
                  <c:v>468.88991872681498</c:v>
                </c:pt>
                <c:pt idx="7">
                  <c:v>461.67879422002551</c:v>
                </c:pt>
                <c:pt idx="8">
                  <c:v>455.67821017948518</c:v>
                </c:pt>
                <c:pt idx="9">
                  <c:v>358.95968112831287</c:v>
                </c:pt>
                <c:pt idx="10">
                  <c:v>375.85272869362871</c:v>
                </c:pt>
                <c:pt idx="11">
                  <c:v>365.0581961790632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43-4C40-800D-BCBE4D70409B}"/>
            </c:ext>
          </c:extLst>
        </c:ser>
        <c:ser>
          <c:idx val="5"/>
          <c:order val="5"/>
          <c:tx>
            <c:strRef>
              <c:f>Display!$G$32:$G$33</c:f>
              <c:strCache>
                <c:ptCount val="1"/>
                <c:pt idx="0">
                  <c:v>Military Transport / Special Mission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Display!$A$34:$A$46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Display!$G$34:$G$46</c:f>
              <c:numCache>
                <c:formatCode>_-* #,##0_-;\-* #,##0_-;_-* "-"??_-;_-@_-</c:formatCode>
                <c:ptCount val="12"/>
                <c:pt idx="0">
                  <c:v>327.8767921405049</c:v>
                </c:pt>
                <c:pt idx="1">
                  <c:v>322.8433611998995</c:v>
                </c:pt>
                <c:pt idx="2">
                  <c:v>314.82996282079978</c:v>
                </c:pt>
                <c:pt idx="3">
                  <c:v>346.12569067990472</c:v>
                </c:pt>
                <c:pt idx="4">
                  <c:v>328.71135168436001</c:v>
                </c:pt>
                <c:pt idx="5">
                  <c:v>313.03129747711961</c:v>
                </c:pt>
                <c:pt idx="6">
                  <c:v>324.02439271007955</c:v>
                </c:pt>
                <c:pt idx="7">
                  <c:v>316.45643423246958</c:v>
                </c:pt>
                <c:pt idx="8">
                  <c:v>339.34465026300916</c:v>
                </c:pt>
                <c:pt idx="9">
                  <c:v>319.90190209969961</c:v>
                </c:pt>
                <c:pt idx="10">
                  <c:v>343.16318172762976</c:v>
                </c:pt>
                <c:pt idx="11">
                  <c:v>339.12145826847956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43-4C40-800D-BCBE4D70409B}"/>
            </c:ext>
          </c:extLst>
        </c:ser>
        <c:ser>
          <c:idx val="6"/>
          <c:order val="6"/>
          <c:tx>
            <c:strRef>
              <c:f>Display!$H$32:$H$33</c:f>
              <c:strCache>
                <c:ptCount val="1"/>
                <c:pt idx="0">
                  <c:v>Turbine GA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Display!$A$34:$A$46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Display!$H$34:$H$46</c:f>
              <c:numCache>
                <c:formatCode>_-* #,##0_-;\-* #,##0_-;_-* "-"??_-;_-@_-</c:formatCode>
                <c:ptCount val="12"/>
                <c:pt idx="0">
                  <c:v>245.24233427635929</c:v>
                </c:pt>
                <c:pt idx="1">
                  <c:v>283.83836142489281</c:v>
                </c:pt>
                <c:pt idx="2">
                  <c:v>281.55054788153569</c:v>
                </c:pt>
                <c:pt idx="3">
                  <c:v>283.26725438339514</c:v>
                </c:pt>
                <c:pt idx="4">
                  <c:v>283.43041341961981</c:v>
                </c:pt>
                <c:pt idx="5">
                  <c:v>284.74559135711712</c:v>
                </c:pt>
                <c:pt idx="6">
                  <c:v>293.1810166754949</c:v>
                </c:pt>
                <c:pt idx="7">
                  <c:v>308.36458864488543</c:v>
                </c:pt>
                <c:pt idx="8">
                  <c:v>309.67778288624817</c:v>
                </c:pt>
                <c:pt idx="9">
                  <c:v>301.85672909295016</c:v>
                </c:pt>
                <c:pt idx="10">
                  <c:v>303.50563963599205</c:v>
                </c:pt>
                <c:pt idx="11">
                  <c:v>333.05782902287399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43-4C40-800D-BCBE4D70409B}"/>
            </c:ext>
          </c:extLst>
        </c:ser>
        <c:ser>
          <c:idx val="7"/>
          <c:order val="7"/>
          <c:tx>
            <c:strRef>
              <c:f>Display!$I$32:$I$33</c:f>
              <c:strCache>
                <c:ptCount val="1"/>
                <c:pt idx="0">
                  <c:v>Freighter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Display!$A$34:$A$46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Display!$I$34:$I$46</c:f>
              <c:numCache>
                <c:formatCode>_-* #,##0_-;\-* #,##0_-;_-* "-"??_-;_-@_-</c:formatCode>
                <c:ptCount val="12"/>
                <c:pt idx="0">
                  <c:v>126.37516324378505</c:v>
                </c:pt>
                <c:pt idx="1">
                  <c:v>144.31368622362018</c:v>
                </c:pt>
                <c:pt idx="2">
                  <c:v>147.50503086342994</c:v>
                </c:pt>
                <c:pt idx="3">
                  <c:v>120.40524939038008</c:v>
                </c:pt>
                <c:pt idx="4">
                  <c:v>135.1738921880951</c:v>
                </c:pt>
                <c:pt idx="5">
                  <c:v>126.41722767369502</c:v>
                </c:pt>
                <c:pt idx="6">
                  <c:v>116.96400761962481</c:v>
                </c:pt>
                <c:pt idx="7">
                  <c:v>141.94800656489505</c:v>
                </c:pt>
                <c:pt idx="8">
                  <c:v>160.40155680863481</c:v>
                </c:pt>
                <c:pt idx="9">
                  <c:v>218.40737119636472</c:v>
                </c:pt>
                <c:pt idx="10">
                  <c:v>210.12056618446493</c:v>
                </c:pt>
                <c:pt idx="11">
                  <c:v>231.2830179336444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43-4C40-800D-BCBE4D70409B}"/>
            </c:ext>
          </c:extLst>
        </c:ser>
        <c:ser>
          <c:idx val="8"/>
          <c:order val="8"/>
          <c:tx>
            <c:strRef>
              <c:f>Display!$J$32:$J$33</c:f>
              <c:strCache>
                <c:ptCount val="1"/>
                <c:pt idx="0">
                  <c:v>Turboprop Trainers / Light Attack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Display!$A$34:$A$46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Display!$J$34:$J$46</c:f>
              <c:numCache>
                <c:formatCode>_-* #,##0_-;\-* #,##0_-;_-* "-"??_-;_-@_-</c:formatCode>
                <c:ptCount val="12"/>
                <c:pt idx="0">
                  <c:v>69.603891058440013</c:v>
                </c:pt>
                <c:pt idx="1">
                  <c:v>69.262407538190018</c:v>
                </c:pt>
                <c:pt idx="2">
                  <c:v>60.48755147139002</c:v>
                </c:pt>
                <c:pt idx="3">
                  <c:v>65.115343442850005</c:v>
                </c:pt>
                <c:pt idx="4">
                  <c:v>72.584475983550035</c:v>
                </c:pt>
                <c:pt idx="5">
                  <c:v>61.058025121249976</c:v>
                </c:pt>
                <c:pt idx="6">
                  <c:v>58.073397832650024</c:v>
                </c:pt>
                <c:pt idx="7">
                  <c:v>58.357473064870007</c:v>
                </c:pt>
                <c:pt idx="8">
                  <c:v>49.873986354510009</c:v>
                </c:pt>
                <c:pt idx="9">
                  <c:v>57.801942942330022</c:v>
                </c:pt>
                <c:pt idx="10">
                  <c:v>58.619140720450005</c:v>
                </c:pt>
                <c:pt idx="11">
                  <c:v>75.690594295829996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43-4C40-800D-BCBE4D704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555628625490456"/>
          <c:y val="0.17988980018264211"/>
          <c:w val="0.36136111670791932"/>
          <c:h val="0.681692231888620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Draft_20240628.xlsx]Display!PivotTable16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Display</a:t>
            </a:r>
            <a:r>
              <a:rPr lang="en-GB" baseline="0"/>
              <a:t> growth trend -  Worst case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249497220209842"/>
          <c:y val="0.13556595661061632"/>
          <c:w val="0.47636687551261636"/>
          <c:h val="0.72180723307106565"/>
        </c:manualLayout>
      </c:layout>
      <c:areaChart>
        <c:grouping val="stacked"/>
        <c:varyColors val="0"/>
        <c:ser>
          <c:idx val="0"/>
          <c:order val="0"/>
          <c:tx>
            <c:strRef>
              <c:f>Display!$B$57:$B$58</c:f>
              <c:strCache>
                <c:ptCount val="1"/>
                <c:pt idx="0">
                  <c:v>OE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Display!$A$59:$A$71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Display!$B$59:$B$71</c:f>
              <c:numCache>
                <c:formatCode>_-* #,##0_-;\-* #,##0_-;_-* "-"??_-;_-@_-</c:formatCode>
                <c:ptCount val="12"/>
                <c:pt idx="0">
                  <c:v>1437.3717290000004</c:v>
                </c:pt>
                <c:pt idx="1">
                  <c:v>1606.4176699999996</c:v>
                </c:pt>
                <c:pt idx="2">
                  <c:v>1842.5521225</c:v>
                </c:pt>
                <c:pt idx="3">
                  <c:v>2017.8973349999981</c:v>
                </c:pt>
                <c:pt idx="4">
                  <c:v>2142.2282539999956</c:v>
                </c:pt>
                <c:pt idx="5">
                  <c:v>2223.7781072500002</c:v>
                </c:pt>
                <c:pt idx="6">
                  <c:v>2300.4303074999966</c:v>
                </c:pt>
                <c:pt idx="7">
                  <c:v>2318.0800627499984</c:v>
                </c:pt>
                <c:pt idx="8">
                  <c:v>2342.1952329499954</c:v>
                </c:pt>
                <c:pt idx="9">
                  <c:v>2331.0542719809955</c:v>
                </c:pt>
                <c:pt idx="10">
                  <c:v>2324.0455763935147</c:v>
                </c:pt>
                <c:pt idx="11">
                  <c:v>2309.6226752515568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3-4C40-800D-BCBE4D70409B}"/>
            </c:ext>
          </c:extLst>
        </c:ser>
        <c:ser>
          <c:idx val="1"/>
          <c:order val="1"/>
          <c:tx>
            <c:strRef>
              <c:f>Display!$C$57:$C$58</c:f>
              <c:strCache>
                <c:ptCount val="1"/>
                <c:pt idx="0">
                  <c:v>Repairs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Display!$A$59:$A$71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Display!$C$59:$C$71</c:f>
              <c:numCache>
                <c:formatCode>_-* #,##0_-;\-* #,##0_-;_-* "-"??_-;_-@_-</c:formatCode>
                <c:ptCount val="12"/>
                <c:pt idx="0">
                  <c:v>697.05661617830685</c:v>
                </c:pt>
                <c:pt idx="1">
                  <c:v>751.41380024783643</c:v>
                </c:pt>
                <c:pt idx="2">
                  <c:v>762.77042454539048</c:v>
                </c:pt>
                <c:pt idx="3">
                  <c:v>769.88057441245905</c:v>
                </c:pt>
                <c:pt idx="4">
                  <c:v>802.71962748825297</c:v>
                </c:pt>
                <c:pt idx="5">
                  <c:v>827.45274613795539</c:v>
                </c:pt>
                <c:pt idx="6">
                  <c:v>870.57089034783712</c:v>
                </c:pt>
                <c:pt idx="7">
                  <c:v>904.09098249419696</c:v>
                </c:pt>
                <c:pt idx="8">
                  <c:v>931.44857416873776</c:v>
                </c:pt>
                <c:pt idx="9">
                  <c:v>900.70872728293034</c:v>
                </c:pt>
                <c:pt idx="10">
                  <c:v>910.23053542400851</c:v>
                </c:pt>
                <c:pt idx="11">
                  <c:v>947.68026349027923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F-4B7C-8E3C-549B7F4EB4C8}"/>
            </c:ext>
          </c:extLst>
        </c:ser>
        <c:ser>
          <c:idx val="2"/>
          <c:order val="2"/>
          <c:tx>
            <c:strRef>
              <c:f>Display!$D$57:$D$58</c:f>
              <c:strCache>
                <c:ptCount val="1"/>
                <c:pt idx="0">
                  <c:v>Spares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Display!$A$59:$A$71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Display!$D$59:$D$71</c:f>
              <c:numCache>
                <c:formatCode>_-* #,##0_-;\-* #,##0_-;_-* "-"??_-;_-@_-</c:formatCode>
                <c:ptCount val="12"/>
                <c:pt idx="0">
                  <c:v>2991.0389844454417</c:v>
                </c:pt>
                <c:pt idx="1">
                  <c:v>3228.3819383305158</c:v>
                </c:pt>
                <c:pt idx="2">
                  <c:v>3249.954240312039</c:v>
                </c:pt>
                <c:pt idx="3">
                  <c:v>3236.2274986677494</c:v>
                </c:pt>
                <c:pt idx="4">
                  <c:v>3383.3705323630634</c:v>
                </c:pt>
                <c:pt idx="5">
                  <c:v>3442.4074103264006</c:v>
                </c:pt>
                <c:pt idx="6">
                  <c:v>3660.9134067107261</c:v>
                </c:pt>
                <c:pt idx="7">
                  <c:v>3803.743651546974</c:v>
                </c:pt>
                <c:pt idx="8">
                  <c:v>3960.0658739671358</c:v>
                </c:pt>
                <c:pt idx="9">
                  <c:v>3327.7150148555997</c:v>
                </c:pt>
                <c:pt idx="10">
                  <c:v>3314.6311635536313</c:v>
                </c:pt>
                <c:pt idx="11">
                  <c:v>3549.6457969662119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F-4B7C-8E3C-549B7F4EB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 US$</a:t>
                </a:r>
                <a:r>
                  <a:rPr lang="en-GB" baseline="0"/>
                  <a:t> </a:t>
                </a:r>
                <a:r>
                  <a:rPr lang="en-GB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636969870530657"/>
          <c:y val="0.10296754679532828"/>
          <c:w val="0.10554788932277118"/>
          <c:h val="0.2116981464587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Draft_20240628.xlsx]IMA!PivotTable19</c:name>
    <c:fmtId val="1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IMA growth trend - Most likely case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427148264850526"/>
          <c:y val="0.1221008864245247"/>
          <c:w val="0.48652901602554677"/>
          <c:h val="0.74943869177658984"/>
        </c:manualLayout>
      </c:layout>
      <c:areaChart>
        <c:grouping val="stacked"/>
        <c:varyColors val="0"/>
        <c:ser>
          <c:idx val="0"/>
          <c:order val="0"/>
          <c:tx>
            <c:strRef>
              <c:f>IMA!$B$32:$B$33</c:f>
              <c:strCache>
                <c:ptCount val="1"/>
                <c:pt idx="0">
                  <c:v>Fighters and Jet Trainers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IMA!$A$34:$A$46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IMA!$B$34:$B$46</c:f>
              <c:numCache>
                <c:formatCode>_-* #,##0_-;\-* #,##0_-;_-* "-"??_-;_-@_-</c:formatCode>
                <c:ptCount val="12"/>
                <c:pt idx="0">
                  <c:v>598.267436524</c:v>
                </c:pt>
                <c:pt idx="1">
                  <c:v>565.81044354623975</c:v>
                </c:pt>
                <c:pt idx="2">
                  <c:v>611.91174072007971</c:v>
                </c:pt>
                <c:pt idx="3">
                  <c:v>608.02112689183969</c:v>
                </c:pt>
                <c:pt idx="4">
                  <c:v>615.20531887935942</c:v>
                </c:pt>
                <c:pt idx="5">
                  <c:v>610.27604783720005</c:v>
                </c:pt>
                <c:pt idx="6">
                  <c:v>612.5603288115999</c:v>
                </c:pt>
                <c:pt idx="7">
                  <c:v>617.73110605991997</c:v>
                </c:pt>
                <c:pt idx="8">
                  <c:v>641.85398274759996</c:v>
                </c:pt>
                <c:pt idx="9">
                  <c:v>617.32991289160009</c:v>
                </c:pt>
                <c:pt idx="10">
                  <c:v>626.2572964279201</c:v>
                </c:pt>
                <c:pt idx="11">
                  <c:v>571.78290635992005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3-4C40-800D-BCBE4D70409B}"/>
            </c:ext>
          </c:extLst>
        </c:ser>
        <c:ser>
          <c:idx val="1"/>
          <c:order val="1"/>
          <c:tx>
            <c:strRef>
              <c:f>IMA!$C$32:$C$33</c:f>
              <c:strCache>
                <c:ptCount val="1"/>
                <c:pt idx="0">
                  <c:v>Large Commercial Aircraft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IMA!$A$34:$A$46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IMA!$C$34:$C$46</c:f>
              <c:numCache>
                <c:formatCode>_-* #,##0_-;\-* #,##0_-;_-* "-"??_-;_-@_-</c:formatCode>
                <c:ptCount val="12"/>
                <c:pt idx="0">
                  <c:v>228.7534605533636</c:v>
                </c:pt>
                <c:pt idx="1">
                  <c:v>292.10558785329522</c:v>
                </c:pt>
                <c:pt idx="2">
                  <c:v>354.11582696330447</c:v>
                </c:pt>
                <c:pt idx="3">
                  <c:v>429.06705669960314</c:v>
                </c:pt>
                <c:pt idx="4">
                  <c:v>521.29037082774073</c:v>
                </c:pt>
                <c:pt idx="5">
                  <c:v>582.84245969813139</c:v>
                </c:pt>
                <c:pt idx="6">
                  <c:v>639.77873490891977</c:v>
                </c:pt>
                <c:pt idx="7">
                  <c:v>665.07666568823993</c:v>
                </c:pt>
                <c:pt idx="8">
                  <c:v>698.28413043332012</c:v>
                </c:pt>
                <c:pt idx="9">
                  <c:v>661.87092443047982</c:v>
                </c:pt>
                <c:pt idx="10">
                  <c:v>595.32361793715995</c:v>
                </c:pt>
                <c:pt idx="11">
                  <c:v>633.41172304175961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3-4C40-800D-BCBE4D70409B}"/>
            </c:ext>
          </c:extLst>
        </c:ser>
        <c:ser>
          <c:idx val="2"/>
          <c:order val="2"/>
          <c:tx>
            <c:strRef>
              <c:f>IMA!$D$32:$D$33</c:f>
              <c:strCache>
                <c:ptCount val="1"/>
                <c:pt idx="0">
                  <c:v>Business Jet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IMA!$A$34:$A$46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IMA!$D$34:$D$46</c:f>
              <c:numCache>
                <c:formatCode>_-* #,##0_-;\-* #,##0_-;_-* "-"??_-;_-@_-</c:formatCode>
                <c:ptCount val="12"/>
                <c:pt idx="0">
                  <c:v>332.6768455292526</c:v>
                </c:pt>
                <c:pt idx="1">
                  <c:v>356.76474217686132</c:v>
                </c:pt>
                <c:pt idx="2">
                  <c:v>364.29328079050021</c:v>
                </c:pt>
                <c:pt idx="3">
                  <c:v>361.43247513499273</c:v>
                </c:pt>
                <c:pt idx="4">
                  <c:v>370.60607779699245</c:v>
                </c:pt>
                <c:pt idx="5">
                  <c:v>363.02404667277267</c:v>
                </c:pt>
                <c:pt idx="6">
                  <c:v>381.56378039339148</c:v>
                </c:pt>
                <c:pt idx="7">
                  <c:v>397.98574153665993</c:v>
                </c:pt>
                <c:pt idx="8">
                  <c:v>425.25236372622658</c:v>
                </c:pt>
                <c:pt idx="9">
                  <c:v>385.70407788849627</c:v>
                </c:pt>
                <c:pt idx="10">
                  <c:v>381.6369434354786</c:v>
                </c:pt>
                <c:pt idx="11">
                  <c:v>387.72102096016852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3-4C40-800D-BCBE4D70409B}"/>
            </c:ext>
          </c:extLst>
        </c:ser>
        <c:ser>
          <c:idx val="3"/>
          <c:order val="3"/>
          <c:tx>
            <c:strRef>
              <c:f>IMA!$E$32:$E$33</c:f>
              <c:strCache>
                <c:ptCount val="1"/>
                <c:pt idx="0">
                  <c:v>Regional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IMA!$A$34:$A$46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IMA!$E$34:$E$46</c:f>
              <c:numCache>
                <c:formatCode>_-* #,##0_-;\-* #,##0_-;_-* "-"??_-;_-@_-</c:formatCode>
                <c:ptCount val="12"/>
                <c:pt idx="0">
                  <c:v>172.66758793608486</c:v>
                </c:pt>
                <c:pt idx="1">
                  <c:v>185.55252304523205</c:v>
                </c:pt>
                <c:pt idx="2">
                  <c:v>201.11455431260637</c:v>
                </c:pt>
                <c:pt idx="3">
                  <c:v>211.25085891951386</c:v>
                </c:pt>
                <c:pt idx="4">
                  <c:v>223.2896077899691</c:v>
                </c:pt>
                <c:pt idx="5">
                  <c:v>239.00142306241912</c:v>
                </c:pt>
                <c:pt idx="6">
                  <c:v>252.5847828464</c:v>
                </c:pt>
                <c:pt idx="7">
                  <c:v>253.10246028863997</c:v>
                </c:pt>
                <c:pt idx="8">
                  <c:v>248.1830042773199</c:v>
                </c:pt>
                <c:pt idx="9">
                  <c:v>201.00535492696787</c:v>
                </c:pt>
                <c:pt idx="10">
                  <c:v>209.30801138819251</c:v>
                </c:pt>
                <c:pt idx="11">
                  <c:v>206.68700642650964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43-4C40-800D-BCBE4D70409B}"/>
            </c:ext>
          </c:extLst>
        </c:ser>
        <c:ser>
          <c:idx val="4"/>
          <c:order val="4"/>
          <c:tx>
            <c:strRef>
              <c:f>IMA!$F$32:$F$33</c:f>
              <c:strCache>
                <c:ptCount val="1"/>
                <c:pt idx="0">
                  <c:v>Military Transport / Special Mission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IMA!$A$34:$A$46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IMA!$F$34:$F$46</c:f>
              <c:numCache>
                <c:formatCode>_-* #,##0_-;\-* #,##0_-;_-* "-"??_-;_-@_-</c:formatCode>
                <c:ptCount val="12"/>
                <c:pt idx="0">
                  <c:v>195.71273546209156</c:v>
                </c:pt>
                <c:pt idx="1">
                  <c:v>193.23933785322598</c:v>
                </c:pt>
                <c:pt idx="2">
                  <c:v>193.63193266956588</c:v>
                </c:pt>
                <c:pt idx="3">
                  <c:v>213.88290787304993</c:v>
                </c:pt>
                <c:pt idx="4">
                  <c:v>206.79890378715251</c:v>
                </c:pt>
                <c:pt idx="5">
                  <c:v>200.07954159673938</c:v>
                </c:pt>
                <c:pt idx="6">
                  <c:v>210.94646216982744</c:v>
                </c:pt>
                <c:pt idx="7">
                  <c:v>206.29267657840296</c:v>
                </c:pt>
                <c:pt idx="8">
                  <c:v>216.17939183166237</c:v>
                </c:pt>
                <c:pt idx="9">
                  <c:v>202.3515041562394</c:v>
                </c:pt>
                <c:pt idx="10">
                  <c:v>204.3686461630364</c:v>
                </c:pt>
                <c:pt idx="11">
                  <c:v>200.245775636731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43-4C40-800D-BCBE4D70409B}"/>
            </c:ext>
          </c:extLst>
        </c:ser>
        <c:ser>
          <c:idx val="5"/>
          <c:order val="5"/>
          <c:tx>
            <c:strRef>
              <c:f>IMA!$G$32:$G$33</c:f>
              <c:strCache>
                <c:ptCount val="1"/>
                <c:pt idx="0">
                  <c:v>Freighter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IMA!$A$34:$A$46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IMA!$G$34:$G$46</c:f>
              <c:numCache>
                <c:formatCode>_-* #,##0_-;\-* #,##0_-;_-* "-"??_-;_-@_-</c:formatCode>
                <c:ptCount val="12"/>
                <c:pt idx="0">
                  <c:v>62.566242990640006</c:v>
                </c:pt>
                <c:pt idx="1">
                  <c:v>67.853587589759996</c:v>
                </c:pt>
                <c:pt idx="2">
                  <c:v>62.080754852479991</c:v>
                </c:pt>
                <c:pt idx="3">
                  <c:v>54.642422145199987</c:v>
                </c:pt>
                <c:pt idx="4">
                  <c:v>53.60529132856</c:v>
                </c:pt>
                <c:pt idx="5">
                  <c:v>43.211569783360019</c:v>
                </c:pt>
                <c:pt idx="6">
                  <c:v>33.027808384240004</c:v>
                </c:pt>
                <c:pt idx="7">
                  <c:v>41.759419465359997</c:v>
                </c:pt>
                <c:pt idx="8">
                  <c:v>52.569615789839958</c:v>
                </c:pt>
                <c:pt idx="9">
                  <c:v>60.642058200079994</c:v>
                </c:pt>
                <c:pt idx="10">
                  <c:v>63.883589582079999</c:v>
                </c:pt>
                <c:pt idx="11">
                  <c:v>66.706253932639981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43-4C40-800D-BCBE4D70409B}"/>
            </c:ext>
          </c:extLst>
        </c:ser>
        <c:ser>
          <c:idx val="6"/>
          <c:order val="6"/>
          <c:tx>
            <c:strRef>
              <c:f>IMA!$H$32:$H$33</c:f>
              <c:strCache>
                <c:ptCount val="1"/>
                <c:pt idx="0">
                  <c:v>Helicopter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IMA!$A$34:$A$46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IMA!$H$34:$H$46</c:f>
              <c:numCache>
                <c:formatCode>_-* #,##0_-;\-* #,##0_-;_-* "-"??_-;_-@_-</c:formatCode>
                <c:ptCount val="12"/>
                <c:pt idx="0">
                  <c:v>39.260589377453996</c:v>
                </c:pt>
                <c:pt idx="1">
                  <c:v>42.920202468870002</c:v>
                </c:pt>
                <c:pt idx="2">
                  <c:v>44.161125573854996</c:v>
                </c:pt>
                <c:pt idx="3">
                  <c:v>47.797406482154997</c:v>
                </c:pt>
                <c:pt idx="4">
                  <c:v>51.534238074675002</c:v>
                </c:pt>
                <c:pt idx="5">
                  <c:v>51.047054336054998</c:v>
                </c:pt>
                <c:pt idx="6">
                  <c:v>45.414784580684994</c:v>
                </c:pt>
                <c:pt idx="7">
                  <c:v>33.382289150864992</c:v>
                </c:pt>
                <c:pt idx="8">
                  <c:v>46.49549997265499</c:v>
                </c:pt>
                <c:pt idx="9">
                  <c:v>44.284633181535007</c:v>
                </c:pt>
                <c:pt idx="10">
                  <c:v>44.263020209444996</c:v>
                </c:pt>
                <c:pt idx="11">
                  <c:v>43.44268826751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43-4C40-800D-BCBE4D70409B}"/>
            </c:ext>
          </c:extLst>
        </c:ser>
        <c:ser>
          <c:idx val="7"/>
          <c:order val="7"/>
          <c:tx>
            <c:strRef>
              <c:f>IMA!$I$32:$I$33</c:f>
              <c:strCache>
                <c:ptCount val="1"/>
                <c:pt idx="0">
                  <c:v>Turbine GA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IMA!$A$34:$A$46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IMA!$I$34:$I$46</c:f>
              <c:numCache>
                <c:formatCode>_-* #,##0_-;\-* #,##0_-;_-* "-"??_-;_-@_-</c:formatCode>
                <c:ptCount val="12"/>
                <c:pt idx="0">
                  <c:v>0.62943235975809009</c:v>
                </c:pt>
                <c:pt idx="1">
                  <c:v>0.67439181402652504</c:v>
                </c:pt>
                <c:pt idx="2">
                  <c:v>0.69687154116074268</c:v>
                </c:pt>
                <c:pt idx="3">
                  <c:v>0.86369447924797504</c:v>
                </c:pt>
                <c:pt idx="4">
                  <c:v>1.5034945419689851</c:v>
                </c:pt>
                <c:pt idx="5">
                  <c:v>1.9962178861683602</c:v>
                </c:pt>
                <c:pt idx="6">
                  <c:v>2.0911127930775</c:v>
                </c:pt>
                <c:pt idx="7">
                  <c:v>2.0732496207277502</c:v>
                </c:pt>
                <c:pt idx="8">
                  <c:v>2.1652261759979998</c:v>
                </c:pt>
                <c:pt idx="9">
                  <c:v>2.4180503330250001</c:v>
                </c:pt>
                <c:pt idx="10">
                  <c:v>2.4365347400520001</c:v>
                </c:pt>
                <c:pt idx="11">
                  <c:v>2.4550191470789997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B-4FC0-8A2D-B6831959B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7787391983607"/>
          <c:y val="0.1730152171158594"/>
          <c:w val="0.34173715065154953"/>
          <c:h val="0.711010064459570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Draft_20240628.xlsx]IMA!PivotTable17</c:name>
    <c:fmtId val="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IMA growth </a:t>
            </a:r>
            <a:r>
              <a:rPr lang="en-US" altLang="zh-CN"/>
              <a:t>projection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427148264850526"/>
          <c:y val="0.1221008864245247"/>
          <c:w val="0.66364778285898451"/>
          <c:h val="0.70876960020893132"/>
        </c:manualLayout>
      </c:layout>
      <c:areaChart>
        <c:grouping val="stacked"/>
        <c:varyColors val="0"/>
        <c:ser>
          <c:idx val="0"/>
          <c:order val="0"/>
          <c:tx>
            <c:strRef>
              <c:f>IMA!$B$56:$B$57</c:f>
              <c:strCache>
                <c:ptCount val="1"/>
                <c:pt idx="0">
                  <c:v>OE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IMA!$A$58:$A$70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IMA!$B$58:$B$70</c:f>
              <c:numCache>
                <c:formatCode>_-* #,##0_-;\-* #,##0_-;_-* "-"??_-;_-@_-</c:formatCode>
                <c:ptCount val="12"/>
                <c:pt idx="0">
                  <c:v>573.11827249999965</c:v>
                </c:pt>
                <c:pt idx="1">
                  <c:v>622.88183175000029</c:v>
                </c:pt>
                <c:pt idx="2">
                  <c:v>730.85770849999949</c:v>
                </c:pt>
                <c:pt idx="3">
                  <c:v>808.64319699999999</c:v>
                </c:pt>
                <c:pt idx="4">
                  <c:v>845.92475950000016</c:v>
                </c:pt>
                <c:pt idx="5">
                  <c:v>892.19366649999915</c:v>
                </c:pt>
                <c:pt idx="6">
                  <c:v>934.99818399999901</c:v>
                </c:pt>
                <c:pt idx="7">
                  <c:v>945.54898299999991</c:v>
                </c:pt>
                <c:pt idx="8">
                  <c:v>957.85444339999958</c:v>
                </c:pt>
                <c:pt idx="9">
                  <c:v>941.75017251200018</c:v>
                </c:pt>
                <c:pt idx="10">
                  <c:v>924.96568280303995</c:v>
                </c:pt>
                <c:pt idx="11">
                  <c:v>905.5590421011193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06-4CCB-9978-C9D73FA4627F}"/>
            </c:ext>
          </c:extLst>
        </c:ser>
        <c:ser>
          <c:idx val="1"/>
          <c:order val="1"/>
          <c:tx>
            <c:strRef>
              <c:f>IMA!$C$56:$C$57</c:f>
              <c:strCache>
                <c:ptCount val="1"/>
                <c:pt idx="0">
                  <c:v>Repairs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IMA!$A$58:$A$70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IMA!$C$58:$C$70</c:f>
              <c:numCache>
                <c:formatCode>_-* #,##0_-;\-* #,##0_-;_-* "-"??_-;_-@_-</c:formatCode>
                <c:ptCount val="12"/>
                <c:pt idx="0">
                  <c:v>350.28396055146942</c:v>
                </c:pt>
                <c:pt idx="1">
                  <c:v>361.7208658794745</c:v>
                </c:pt>
                <c:pt idx="2">
                  <c:v>369.37738338920946</c:v>
                </c:pt>
                <c:pt idx="3">
                  <c:v>374.9523697411056</c:v>
                </c:pt>
                <c:pt idx="4">
                  <c:v>394.42944566834819</c:v>
                </c:pt>
                <c:pt idx="5">
                  <c:v>398.71724873543951</c:v>
                </c:pt>
                <c:pt idx="6">
                  <c:v>410.48445304248759</c:v>
                </c:pt>
                <c:pt idx="7">
                  <c:v>419.37220680399349</c:v>
                </c:pt>
                <c:pt idx="8">
                  <c:v>443.28660119774361</c:v>
                </c:pt>
                <c:pt idx="9">
                  <c:v>421.48210847757377</c:v>
                </c:pt>
                <c:pt idx="10">
                  <c:v>420.00391574687376</c:v>
                </c:pt>
                <c:pt idx="11">
                  <c:v>421.44376591139076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05-495B-BF41-6AA6988FD920}"/>
            </c:ext>
          </c:extLst>
        </c:ser>
        <c:ser>
          <c:idx val="2"/>
          <c:order val="2"/>
          <c:tx>
            <c:strRef>
              <c:f>IMA!$D$56:$D$57</c:f>
              <c:strCache>
                <c:ptCount val="1"/>
                <c:pt idx="0">
                  <c:v>Spares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IMA!$A$58:$A$70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IMA!$D$58:$D$70</c:f>
              <c:numCache>
                <c:formatCode>_-* #,##0_-;\-* #,##0_-;_-* "-"??_-;_-@_-</c:formatCode>
                <c:ptCount val="12"/>
                <c:pt idx="0">
                  <c:v>707.13209768117497</c:v>
                </c:pt>
                <c:pt idx="1">
                  <c:v>720.31811871803654</c:v>
                </c:pt>
                <c:pt idx="2">
                  <c:v>731.77099553434255</c:v>
                </c:pt>
                <c:pt idx="3">
                  <c:v>743.36238188449681</c:v>
                </c:pt>
                <c:pt idx="4">
                  <c:v>803.47909785807099</c:v>
                </c:pt>
                <c:pt idx="5">
                  <c:v>800.56744563740619</c:v>
                </c:pt>
                <c:pt idx="6">
                  <c:v>832.48515784565382</c:v>
                </c:pt>
                <c:pt idx="7">
                  <c:v>852.4824185848214</c:v>
                </c:pt>
                <c:pt idx="8">
                  <c:v>929.84217035687811</c:v>
                </c:pt>
                <c:pt idx="9">
                  <c:v>812.37423501884939</c:v>
                </c:pt>
                <c:pt idx="10">
                  <c:v>782.50806133345054</c:v>
                </c:pt>
                <c:pt idx="11">
                  <c:v>785.44958575980763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05-495B-BF41-6AA6988FD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49444737087608"/>
          <c:y val="0.39934666266736835"/>
          <c:w val="0.13692062543759051"/>
          <c:h val="0.17984808849783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Draft_20240628.xlsx]Sensors!PivotTable24</c:name>
    <c:fmtId val="1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Sensors growth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02016491250308"/>
          <c:y val="0.12607641857601695"/>
          <c:w val="0.49780964202725658"/>
          <c:h val="0.72911409272785443"/>
        </c:manualLayout>
      </c:layout>
      <c:areaChart>
        <c:grouping val="stacked"/>
        <c:varyColors val="0"/>
        <c:ser>
          <c:idx val="0"/>
          <c:order val="0"/>
          <c:tx>
            <c:strRef>
              <c:f>Sensors!$B$32:$B$33</c:f>
              <c:strCache>
                <c:ptCount val="1"/>
                <c:pt idx="0">
                  <c:v>Fighters and Jet Trainers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Sensors!$A$34:$A$46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Sensors!$B$34:$B$46</c:f>
              <c:numCache>
                <c:formatCode>_-* #,##0_-;\-* #,##0_-;_-* "-"??_-;_-@_-</c:formatCode>
                <c:ptCount val="12"/>
                <c:pt idx="0">
                  <c:v>1417.2292518754846</c:v>
                </c:pt>
                <c:pt idx="1">
                  <c:v>1326.482840040381</c:v>
                </c:pt>
                <c:pt idx="2">
                  <c:v>1345.5330015919719</c:v>
                </c:pt>
                <c:pt idx="3">
                  <c:v>1339.0450918567294</c:v>
                </c:pt>
                <c:pt idx="4">
                  <c:v>1372.708384223128</c:v>
                </c:pt>
                <c:pt idx="5">
                  <c:v>1349.6855420467334</c:v>
                </c:pt>
                <c:pt idx="6">
                  <c:v>1352.029582527523</c:v>
                </c:pt>
                <c:pt idx="7">
                  <c:v>1356.6540325906731</c:v>
                </c:pt>
                <c:pt idx="8">
                  <c:v>1439.5596514046742</c:v>
                </c:pt>
                <c:pt idx="9">
                  <c:v>1369.8201216448253</c:v>
                </c:pt>
                <c:pt idx="10">
                  <c:v>1438.8627675092287</c:v>
                </c:pt>
                <c:pt idx="11">
                  <c:v>1336.5163007110907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BC7-42B3-A192-8C42822CD82C}"/>
            </c:ext>
          </c:extLst>
        </c:ser>
        <c:ser>
          <c:idx val="1"/>
          <c:order val="1"/>
          <c:tx>
            <c:strRef>
              <c:f>Sensors!$C$32:$C$33</c:f>
              <c:strCache>
                <c:ptCount val="1"/>
                <c:pt idx="0">
                  <c:v>Large Commercial Aircraft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Sensors!$A$34:$A$46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Sensors!$C$34:$C$46</c:f>
              <c:numCache>
                <c:formatCode>_-* #,##0_-;\-* #,##0_-;_-* "-"??_-;_-@_-</c:formatCode>
                <c:ptCount val="12"/>
                <c:pt idx="0">
                  <c:v>678.78410032195222</c:v>
                </c:pt>
                <c:pt idx="1">
                  <c:v>810.82288233352028</c:v>
                </c:pt>
                <c:pt idx="2">
                  <c:v>888.78447961513268</c:v>
                </c:pt>
                <c:pt idx="3">
                  <c:v>952.66855307054186</c:v>
                </c:pt>
                <c:pt idx="4">
                  <c:v>1045.5726363558601</c:v>
                </c:pt>
                <c:pt idx="5">
                  <c:v>1108.0685908004634</c:v>
                </c:pt>
                <c:pt idx="6">
                  <c:v>1197.5212243291355</c:v>
                </c:pt>
                <c:pt idx="7">
                  <c:v>1246.275354027897</c:v>
                </c:pt>
                <c:pt idx="8">
                  <c:v>1259.2493094952868</c:v>
                </c:pt>
                <c:pt idx="9">
                  <c:v>1068.9689761729996</c:v>
                </c:pt>
                <c:pt idx="10">
                  <c:v>1039.7737382370162</c:v>
                </c:pt>
                <c:pt idx="11">
                  <c:v>1134.9362594991705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C7-42B3-A192-8C42822CD82C}"/>
            </c:ext>
          </c:extLst>
        </c:ser>
        <c:ser>
          <c:idx val="2"/>
          <c:order val="2"/>
          <c:tx>
            <c:strRef>
              <c:f>Sensors!$D$32:$D$33</c:f>
              <c:strCache>
                <c:ptCount val="1"/>
                <c:pt idx="0">
                  <c:v>Helicopter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Sensors!$A$34:$A$46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Sensors!$D$34:$D$46</c:f>
              <c:numCache>
                <c:formatCode>_-* #,##0_-;\-* #,##0_-;_-* "-"??_-;_-@_-</c:formatCode>
                <c:ptCount val="12"/>
                <c:pt idx="0">
                  <c:v>784.02432695991365</c:v>
                </c:pt>
                <c:pt idx="1">
                  <c:v>864.30433574959125</c:v>
                </c:pt>
                <c:pt idx="2">
                  <c:v>907.56904122560275</c:v>
                </c:pt>
                <c:pt idx="3">
                  <c:v>899.38798990489192</c:v>
                </c:pt>
                <c:pt idx="4">
                  <c:v>873.19946378283544</c:v>
                </c:pt>
                <c:pt idx="5">
                  <c:v>881.39065013703782</c:v>
                </c:pt>
                <c:pt idx="6">
                  <c:v>869.08438966093638</c:v>
                </c:pt>
                <c:pt idx="7">
                  <c:v>829.95585224738682</c:v>
                </c:pt>
                <c:pt idx="8">
                  <c:v>907.04494375777301</c:v>
                </c:pt>
                <c:pt idx="9">
                  <c:v>926.43223888776174</c:v>
                </c:pt>
                <c:pt idx="10">
                  <c:v>933.64326363966143</c:v>
                </c:pt>
                <c:pt idx="11">
                  <c:v>958.25834951227375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C7-42B3-A192-8C42822CD82C}"/>
            </c:ext>
          </c:extLst>
        </c:ser>
        <c:ser>
          <c:idx val="3"/>
          <c:order val="3"/>
          <c:tx>
            <c:strRef>
              <c:f>Sensors!$E$32:$E$33</c:f>
              <c:strCache>
                <c:ptCount val="1"/>
                <c:pt idx="0">
                  <c:v>Business Jet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Sensors!$A$34:$A$46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Sensors!$E$34:$E$46</c:f>
              <c:numCache>
                <c:formatCode>_-* #,##0_-;\-* #,##0_-;_-* "-"??_-;_-@_-</c:formatCode>
                <c:ptCount val="12"/>
                <c:pt idx="0">
                  <c:v>330.07528028294598</c:v>
                </c:pt>
                <c:pt idx="1">
                  <c:v>354.97120873007998</c:v>
                </c:pt>
                <c:pt idx="2">
                  <c:v>353.45824806303477</c:v>
                </c:pt>
                <c:pt idx="3">
                  <c:v>340.23199467262492</c:v>
                </c:pt>
                <c:pt idx="4">
                  <c:v>354.48092639255475</c:v>
                </c:pt>
                <c:pt idx="5">
                  <c:v>350.43128159026469</c:v>
                </c:pt>
                <c:pt idx="6">
                  <c:v>374.62636952254968</c:v>
                </c:pt>
                <c:pt idx="7">
                  <c:v>393.0060979324299</c:v>
                </c:pt>
                <c:pt idx="8">
                  <c:v>426.92558706641444</c:v>
                </c:pt>
                <c:pt idx="9">
                  <c:v>366.1889026679998</c:v>
                </c:pt>
                <c:pt idx="10">
                  <c:v>363.09074741802493</c:v>
                </c:pt>
                <c:pt idx="11">
                  <c:v>368.56424513363987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BC7-42B3-A192-8C42822CD82C}"/>
            </c:ext>
          </c:extLst>
        </c:ser>
        <c:ser>
          <c:idx val="4"/>
          <c:order val="4"/>
          <c:tx>
            <c:strRef>
              <c:f>Sensors!$F$32:$F$33</c:f>
              <c:strCache>
                <c:ptCount val="1"/>
                <c:pt idx="0">
                  <c:v>UAV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Sensors!$A$34:$A$46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Sensors!$F$34:$F$46</c:f>
              <c:numCache>
                <c:formatCode>_-* #,##0_-;\-* #,##0_-;_-* "-"??_-;_-@_-</c:formatCode>
                <c:ptCount val="12"/>
                <c:pt idx="0">
                  <c:v>62.333343994559996</c:v>
                </c:pt>
                <c:pt idx="1">
                  <c:v>116.15650792204001</c:v>
                </c:pt>
                <c:pt idx="2">
                  <c:v>109.06948540028002</c:v>
                </c:pt>
                <c:pt idx="3">
                  <c:v>105.52141153033</c:v>
                </c:pt>
                <c:pt idx="4">
                  <c:v>124.32703044180001</c:v>
                </c:pt>
                <c:pt idx="5">
                  <c:v>257.53758746150999</c:v>
                </c:pt>
                <c:pt idx="6">
                  <c:v>335.47442917481004</c:v>
                </c:pt>
                <c:pt idx="7">
                  <c:v>365.12992748969981</c:v>
                </c:pt>
                <c:pt idx="8">
                  <c:v>395.55703147629998</c:v>
                </c:pt>
                <c:pt idx="9">
                  <c:v>431.80243976499997</c:v>
                </c:pt>
                <c:pt idx="10">
                  <c:v>447.86002898049998</c:v>
                </c:pt>
                <c:pt idx="11">
                  <c:v>451.48560585360002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BC7-42B3-A192-8C42822CD82C}"/>
            </c:ext>
          </c:extLst>
        </c:ser>
        <c:ser>
          <c:idx val="5"/>
          <c:order val="5"/>
          <c:tx>
            <c:strRef>
              <c:f>Sensors!$G$32:$G$33</c:f>
              <c:strCache>
                <c:ptCount val="1"/>
                <c:pt idx="0">
                  <c:v>Military Transport / Special Mission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Sensors!$A$34:$A$46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Sensors!$G$34:$G$46</c:f>
              <c:numCache>
                <c:formatCode>_-* #,##0_-;\-* #,##0_-;_-* "-"??_-;_-@_-</c:formatCode>
                <c:ptCount val="12"/>
                <c:pt idx="0">
                  <c:v>186.54218406852002</c:v>
                </c:pt>
                <c:pt idx="1">
                  <c:v>183.82587425632497</c:v>
                </c:pt>
                <c:pt idx="2">
                  <c:v>178.67193984332994</c:v>
                </c:pt>
                <c:pt idx="3">
                  <c:v>198.31725299439003</c:v>
                </c:pt>
                <c:pt idx="4">
                  <c:v>188.28728280523512</c:v>
                </c:pt>
                <c:pt idx="5">
                  <c:v>180.01333370099999</c:v>
                </c:pt>
                <c:pt idx="6">
                  <c:v>186.44516660746496</c:v>
                </c:pt>
                <c:pt idx="7">
                  <c:v>182.42854433659497</c:v>
                </c:pt>
                <c:pt idx="8">
                  <c:v>200.97364435483496</c:v>
                </c:pt>
                <c:pt idx="9">
                  <c:v>183.67106169489011</c:v>
                </c:pt>
                <c:pt idx="10">
                  <c:v>196.58479941307488</c:v>
                </c:pt>
                <c:pt idx="11">
                  <c:v>195.36242471917487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BC7-42B3-A192-8C42822CD82C}"/>
            </c:ext>
          </c:extLst>
        </c:ser>
        <c:ser>
          <c:idx val="6"/>
          <c:order val="6"/>
          <c:tx>
            <c:strRef>
              <c:f>Sensors!$H$32:$H$33</c:f>
              <c:strCache>
                <c:ptCount val="1"/>
                <c:pt idx="0">
                  <c:v>Regional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Sensors!$A$34:$A$46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Sensors!$H$34:$H$46</c:f>
              <c:numCache>
                <c:formatCode>_-* #,##0_-;\-* #,##0_-;_-* "-"??_-;_-@_-</c:formatCode>
                <c:ptCount val="12"/>
                <c:pt idx="0">
                  <c:v>90.143922339445567</c:v>
                </c:pt>
                <c:pt idx="1">
                  <c:v>90.842022595044043</c:v>
                </c:pt>
                <c:pt idx="2">
                  <c:v>96.869590970323642</c:v>
                </c:pt>
                <c:pt idx="3">
                  <c:v>102.9931712262027</c:v>
                </c:pt>
                <c:pt idx="4">
                  <c:v>107.28645172322882</c:v>
                </c:pt>
                <c:pt idx="5">
                  <c:v>113.68395935914245</c:v>
                </c:pt>
                <c:pt idx="6">
                  <c:v>119.37251373873492</c:v>
                </c:pt>
                <c:pt idx="7">
                  <c:v>116.641444517925</c:v>
                </c:pt>
                <c:pt idx="8">
                  <c:v>114.67260880836496</c:v>
                </c:pt>
                <c:pt idx="9">
                  <c:v>88.564321756576931</c:v>
                </c:pt>
                <c:pt idx="10">
                  <c:v>92.833304108977586</c:v>
                </c:pt>
                <c:pt idx="11">
                  <c:v>89.59021328837089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BC7-42B3-A192-8C42822CD82C}"/>
            </c:ext>
          </c:extLst>
        </c:ser>
        <c:ser>
          <c:idx val="7"/>
          <c:order val="7"/>
          <c:tx>
            <c:strRef>
              <c:f>Sensors!$I$32:$I$33</c:f>
              <c:strCache>
                <c:ptCount val="1"/>
                <c:pt idx="0">
                  <c:v>Freighter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Sensors!$A$34:$A$46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Sensors!$I$34:$I$46</c:f>
              <c:numCache>
                <c:formatCode>_-* #,##0_-;\-* #,##0_-;_-* "-"??_-;_-@_-</c:formatCode>
                <c:ptCount val="12"/>
                <c:pt idx="0">
                  <c:v>47.572156528210009</c:v>
                </c:pt>
                <c:pt idx="1">
                  <c:v>54.557573765074991</c:v>
                </c:pt>
                <c:pt idx="2">
                  <c:v>55.416232703040038</c:v>
                </c:pt>
                <c:pt idx="3">
                  <c:v>44.417746805315012</c:v>
                </c:pt>
                <c:pt idx="4">
                  <c:v>49.72347810310503</c:v>
                </c:pt>
                <c:pt idx="5">
                  <c:v>45.191520966620004</c:v>
                </c:pt>
                <c:pt idx="6">
                  <c:v>40.770174459904986</c:v>
                </c:pt>
                <c:pt idx="7">
                  <c:v>51.078293152464965</c:v>
                </c:pt>
                <c:pt idx="8">
                  <c:v>58.434726914159967</c:v>
                </c:pt>
                <c:pt idx="9">
                  <c:v>75.596051989165019</c:v>
                </c:pt>
                <c:pt idx="10">
                  <c:v>71.510164150614941</c:v>
                </c:pt>
                <c:pt idx="11">
                  <c:v>78.070608495260032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BC7-42B3-A192-8C42822CD82C}"/>
            </c:ext>
          </c:extLst>
        </c:ser>
        <c:ser>
          <c:idx val="8"/>
          <c:order val="8"/>
          <c:tx>
            <c:strRef>
              <c:f>Sensors!$J$32:$J$33</c:f>
              <c:strCache>
                <c:ptCount val="1"/>
                <c:pt idx="0">
                  <c:v>Turbine GA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Sensors!$A$34:$A$46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Sensors!$J$34:$J$46</c:f>
              <c:numCache>
                <c:formatCode>_-* #,##0_-;\-* #,##0_-;_-* "-"??_-;_-@_-</c:formatCode>
                <c:ptCount val="12"/>
                <c:pt idx="0">
                  <c:v>0.76769801689140016</c:v>
                </c:pt>
                <c:pt idx="1">
                  <c:v>0.82253358952650013</c:v>
                </c:pt>
                <c:pt idx="2">
                  <c:v>0.84995137584405001</c:v>
                </c:pt>
                <c:pt idx="3">
                  <c:v>0.9462223475835001</c:v>
                </c:pt>
                <c:pt idx="4">
                  <c:v>1.2856463233221</c:v>
                </c:pt>
                <c:pt idx="5">
                  <c:v>1.5495780978976001</c:v>
                </c:pt>
                <c:pt idx="6">
                  <c:v>1.6037457315500001</c:v>
                </c:pt>
                <c:pt idx="7">
                  <c:v>1.2775001529150001</c:v>
                </c:pt>
                <c:pt idx="8">
                  <c:v>1.3249316738800001</c:v>
                </c:pt>
                <c:pt idx="9">
                  <c:v>1.4550891184999999</c:v>
                </c:pt>
                <c:pt idx="10">
                  <c:v>1.46479881312</c:v>
                </c:pt>
                <c:pt idx="11">
                  <c:v>1.47450850774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1-4083-BC7E-D603B2930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342165905791"/>
          <c:y val="0.17419747876664471"/>
          <c:w val="0.32657088091105291"/>
          <c:h val="0.6748730288419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Draft_20240628.xlsx]Sensors!PivotTable22</c:name>
    <c:fmtId val="1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Sensors growth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02016491250308"/>
          <c:y val="0.12607641857601695"/>
          <c:w val="0.68046223539653161"/>
          <c:h val="0.72911409272785443"/>
        </c:manualLayout>
      </c:layout>
      <c:areaChart>
        <c:grouping val="stacked"/>
        <c:varyColors val="0"/>
        <c:ser>
          <c:idx val="0"/>
          <c:order val="0"/>
          <c:tx>
            <c:strRef>
              <c:f>Sensors!$B$56:$B$57</c:f>
              <c:strCache>
                <c:ptCount val="1"/>
                <c:pt idx="0">
                  <c:v>OE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Sensors!$A$58:$A$70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Sensors!$B$58:$B$70</c:f>
              <c:numCache>
                <c:formatCode>_-* #,##0_-;\-* #,##0_-;_-* "-"??_-;_-@_-</c:formatCode>
                <c:ptCount val="12"/>
                <c:pt idx="0">
                  <c:v>853.97645749999981</c:v>
                </c:pt>
                <c:pt idx="1">
                  <c:v>961.15185874999963</c:v>
                </c:pt>
                <c:pt idx="2">
                  <c:v>1122.4726064999979</c:v>
                </c:pt>
                <c:pt idx="3">
                  <c:v>1210.6557664999998</c:v>
                </c:pt>
                <c:pt idx="4">
                  <c:v>1271.3199395000001</c:v>
                </c:pt>
                <c:pt idx="5">
                  <c:v>1442.8943755000025</c:v>
                </c:pt>
                <c:pt idx="6">
                  <c:v>1553.6154552499988</c:v>
                </c:pt>
                <c:pt idx="7">
                  <c:v>1571.8797189999982</c:v>
                </c:pt>
                <c:pt idx="8">
                  <c:v>1584.021714949999</c:v>
                </c:pt>
                <c:pt idx="9">
                  <c:v>1592.6193097209989</c:v>
                </c:pt>
                <c:pt idx="10">
                  <c:v>1568.7354539043174</c:v>
                </c:pt>
                <c:pt idx="11">
                  <c:v>1528.7682548739592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B4-4CA7-A584-87DA236AE7FC}"/>
            </c:ext>
          </c:extLst>
        </c:ser>
        <c:ser>
          <c:idx val="1"/>
          <c:order val="1"/>
          <c:tx>
            <c:strRef>
              <c:f>Sensors!$C$56:$C$57</c:f>
              <c:strCache>
                <c:ptCount val="1"/>
                <c:pt idx="0">
                  <c:v>Repairs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Sensors!$A$58:$A$70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Sensors!$C$58:$C$70</c:f>
              <c:numCache>
                <c:formatCode>_-* #,##0_-;\-* #,##0_-;_-* "-"??_-;_-@_-</c:formatCode>
                <c:ptCount val="12"/>
                <c:pt idx="0">
                  <c:v>326.21582908242664</c:v>
                </c:pt>
                <c:pt idx="1">
                  <c:v>336.18384695859743</c:v>
                </c:pt>
                <c:pt idx="2">
                  <c:v>336.21245112240319</c:v>
                </c:pt>
                <c:pt idx="3">
                  <c:v>324.35354628035861</c:v>
                </c:pt>
                <c:pt idx="4">
                  <c:v>333.91208646277363</c:v>
                </c:pt>
                <c:pt idx="5">
                  <c:v>338.02685377688096</c:v>
                </c:pt>
                <c:pt idx="6">
                  <c:v>343.04158798542528</c:v>
                </c:pt>
                <c:pt idx="7">
                  <c:v>352.47730138484991</c:v>
                </c:pt>
                <c:pt idx="8">
                  <c:v>373.50902629047454</c:v>
                </c:pt>
                <c:pt idx="9">
                  <c:v>368.59460715268426</c:v>
                </c:pt>
                <c:pt idx="10">
                  <c:v>377.73904858272709</c:v>
                </c:pt>
                <c:pt idx="11">
                  <c:v>375.62389216423486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17-4C69-B74C-6A8B012CAA62}"/>
            </c:ext>
          </c:extLst>
        </c:ser>
        <c:ser>
          <c:idx val="2"/>
          <c:order val="2"/>
          <c:tx>
            <c:strRef>
              <c:f>Sensors!$D$56:$D$57</c:f>
              <c:strCache>
                <c:ptCount val="1"/>
                <c:pt idx="0">
                  <c:v>Spares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Sensors!$A$58:$A$70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Sensors!$D$58:$D$70</c:f>
              <c:numCache>
                <c:formatCode>_-* #,##0_-;\-* #,##0_-;_-* "-"??_-;_-@_-</c:formatCode>
                <c:ptCount val="12"/>
                <c:pt idx="0">
                  <c:v>2417.2799778055028</c:v>
                </c:pt>
                <c:pt idx="1">
                  <c:v>2505.4500732729875</c:v>
                </c:pt>
                <c:pt idx="2">
                  <c:v>2477.5369131661537</c:v>
                </c:pt>
                <c:pt idx="3">
                  <c:v>2448.5201216282494</c:v>
                </c:pt>
                <c:pt idx="4">
                  <c:v>2511.6392741882978</c:v>
                </c:pt>
                <c:pt idx="5">
                  <c:v>2506.6308148837875</c:v>
                </c:pt>
                <c:pt idx="6">
                  <c:v>2580.2705525171823</c:v>
                </c:pt>
                <c:pt idx="7">
                  <c:v>2618.0900260631329</c:v>
                </c:pt>
                <c:pt idx="8">
                  <c:v>2846.2116937112082</c:v>
                </c:pt>
                <c:pt idx="9">
                  <c:v>2551.2852868240325</c:v>
                </c:pt>
                <c:pt idx="10">
                  <c:v>2639.1491097831749</c:v>
                </c:pt>
                <c:pt idx="11">
                  <c:v>2709.8663686821201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17-4C69-B74C-6A8B012CA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268718263142506"/>
          <c:y val="0.39207174200586625"/>
          <c:w val="0.13217092590757137"/>
          <c:h val="0.178613297605091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Draft_20240628.xlsx]Navigation!PivotTable29</c:name>
    <c:fmtId val="1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Navigation growth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Navigation!$B$32:$B$33</c:f>
              <c:strCache>
                <c:ptCount val="1"/>
                <c:pt idx="0">
                  <c:v>Large Commercial Aircraft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Navigation!$A$34:$A$46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Navigation!$B$34:$B$46</c:f>
              <c:numCache>
                <c:formatCode>_-* #,##0_-;\-* #,##0_-;_-* "-"??_-;_-@_-</c:formatCode>
                <c:ptCount val="12"/>
                <c:pt idx="0">
                  <c:v>822.05236212269699</c:v>
                </c:pt>
                <c:pt idx="1">
                  <c:v>974.49509914597002</c:v>
                </c:pt>
                <c:pt idx="2">
                  <c:v>1067.1962854744461</c:v>
                </c:pt>
                <c:pt idx="3">
                  <c:v>1146.5518598833908</c:v>
                </c:pt>
                <c:pt idx="4">
                  <c:v>1254.6671832901175</c:v>
                </c:pt>
                <c:pt idx="5">
                  <c:v>1327.2534823247445</c:v>
                </c:pt>
                <c:pt idx="6">
                  <c:v>1426.9280021492398</c:v>
                </c:pt>
                <c:pt idx="7">
                  <c:v>1484.4993314442813</c:v>
                </c:pt>
                <c:pt idx="8">
                  <c:v>1503.0014581667181</c:v>
                </c:pt>
                <c:pt idx="9">
                  <c:v>1310.7617979665993</c:v>
                </c:pt>
                <c:pt idx="10">
                  <c:v>1297.5738451782397</c:v>
                </c:pt>
                <c:pt idx="11">
                  <c:v>1401.7143031436406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E7-4348-B433-EF8F3146C2F9}"/>
            </c:ext>
          </c:extLst>
        </c:ser>
        <c:ser>
          <c:idx val="1"/>
          <c:order val="1"/>
          <c:tx>
            <c:strRef>
              <c:f>Navigation!$C$32:$C$33</c:f>
              <c:strCache>
                <c:ptCount val="1"/>
                <c:pt idx="0">
                  <c:v>Business Jet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Navigation!$A$34:$A$46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Navigation!$C$34:$C$46</c:f>
              <c:numCache>
                <c:formatCode>_-* #,##0_-;\-* #,##0_-;_-* "-"??_-;_-@_-</c:formatCode>
                <c:ptCount val="12"/>
                <c:pt idx="0">
                  <c:v>424.73486092399071</c:v>
                </c:pt>
                <c:pt idx="1">
                  <c:v>453.83226853019977</c:v>
                </c:pt>
                <c:pt idx="2">
                  <c:v>457.29509965711992</c:v>
                </c:pt>
                <c:pt idx="3">
                  <c:v>441.96364595500012</c:v>
                </c:pt>
                <c:pt idx="4">
                  <c:v>454.76569187536001</c:v>
                </c:pt>
                <c:pt idx="5">
                  <c:v>449.88459749819935</c:v>
                </c:pt>
                <c:pt idx="6">
                  <c:v>477.55300182523985</c:v>
                </c:pt>
                <c:pt idx="7">
                  <c:v>504.97735686123974</c:v>
                </c:pt>
                <c:pt idx="8">
                  <c:v>545.14713237815965</c:v>
                </c:pt>
                <c:pt idx="9">
                  <c:v>480.96348476628003</c:v>
                </c:pt>
                <c:pt idx="10">
                  <c:v>477.18195228451981</c:v>
                </c:pt>
                <c:pt idx="11">
                  <c:v>479.56926452716033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E7-4348-B433-EF8F3146C2F9}"/>
            </c:ext>
          </c:extLst>
        </c:ser>
        <c:ser>
          <c:idx val="2"/>
          <c:order val="2"/>
          <c:tx>
            <c:strRef>
              <c:f>Navigation!$D$32:$D$33</c:f>
              <c:strCache>
                <c:ptCount val="1"/>
                <c:pt idx="0">
                  <c:v>Helicopter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Navigation!$A$34:$A$46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Navigation!$D$34:$D$46</c:f>
              <c:numCache>
                <c:formatCode>_-* #,##0_-;\-* #,##0_-;_-* "-"??_-;_-@_-</c:formatCode>
                <c:ptCount val="12"/>
                <c:pt idx="0">
                  <c:v>247.22774123767437</c:v>
                </c:pt>
                <c:pt idx="1">
                  <c:v>265.8000853870912</c:v>
                </c:pt>
                <c:pt idx="2">
                  <c:v>281.88298865683049</c:v>
                </c:pt>
                <c:pt idx="3">
                  <c:v>282.70225165639999</c:v>
                </c:pt>
                <c:pt idx="4">
                  <c:v>276.09517897280006</c:v>
                </c:pt>
                <c:pt idx="5">
                  <c:v>274.28500271880011</c:v>
                </c:pt>
                <c:pt idx="6">
                  <c:v>278.6520959109601</c:v>
                </c:pt>
                <c:pt idx="7">
                  <c:v>276.54530726608016</c:v>
                </c:pt>
                <c:pt idx="8">
                  <c:v>290.91789008559994</c:v>
                </c:pt>
                <c:pt idx="9">
                  <c:v>295.15157517767994</c:v>
                </c:pt>
                <c:pt idx="10">
                  <c:v>296.34385575151981</c:v>
                </c:pt>
                <c:pt idx="11">
                  <c:v>302.50700668239983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1E7-4348-B433-EF8F3146C2F9}"/>
            </c:ext>
          </c:extLst>
        </c:ser>
        <c:ser>
          <c:idx val="3"/>
          <c:order val="3"/>
          <c:tx>
            <c:strRef>
              <c:f>Navigation!$E$32:$E$33</c:f>
              <c:strCache>
                <c:ptCount val="1"/>
                <c:pt idx="0">
                  <c:v>Turbine GA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Navigation!$A$34:$A$46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Navigation!$E$34:$E$46</c:f>
              <c:numCache>
                <c:formatCode>_-* #,##0_-;\-* #,##0_-;_-* "-"??_-;_-@_-</c:formatCode>
                <c:ptCount val="12"/>
                <c:pt idx="0">
                  <c:v>164.57296086395519</c:v>
                </c:pt>
                <c:pt idx="1">
                  <c:v>192.29165471054395</c:v>
                </c:pt>
                <c:pt idx="2">
                  <c:v>192.3945355585488</c:v>
                </c:pt>
                <c:pt idx="3">
                  <c:v>192.24319666777603</c:v>
                </c:pt>
                <c:pt idx="4">
                  <c:v>192.57602754940163</c:v>
                </c:pt>
                <c:pt idx="5">
                  <c:v>193.78737274400956</c:v>
                </c:pt>
                <c:pt idx="6">
                  <c:v>199.81522171039987</c:v>
                </c:pt>
                <c:pt idx="7">
                  <c:v>209.77989560335985</c:v>
                </c:pt>
                <c:pt idx="8">
                  <c:v>209.3947470832</c:v>
                </c:pt>
                <c:pt idx="9">
                  <c:v>200.59446702367993</c:v>
                </c:pt>
                <c:pt idx="10">
                  <c:v>203.96572605791997</c:v>
                </c:pt>
                <c:pt idx="11">
                  <c:v>222.09730404927996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1E7-4348-B433-EF8F3146C2F9}"/>
            </c:ext>
          </c:extLst>
        </c:ser>
        <c:ser>
          <c:idx val="4"/>
          <c:order val="4"/>
          <c:tx>
            <c:strRef>
              <c:f>Navigation!$F$32:$F$33</c:f>
              <c:strCache>
                <c:ptCount val="1"/>
                <c:pt idx="0">
                  <c:v>UAV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Navigation!$A$34:$A$46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Navigation!$F$34:$F$46</c:f>
              <c:numCache>
                <c:formatCode>_-* #,##0_-;\-* #,##0_-;_-* "-"??_-;_-@_-</c:formatCode>
                <c:ptCount val="12"/>
                <c:pt idx="0">
                  <c:v>43.561235087280004</c:v>
                </c:pt>
                <c:pt idx="1">
                  <c:v>79.856243091519971</c:v>
                </c:pt>
                <c:pt idx="2">
                  <c:v>75.281413386240033</c:v>
                </c:pt>
                <c:pt idx="3">
                  <c:v>73.748857788960024</c:v>
                </c:pt>
                <c:pt idx="4">
                  <c:v>86.975801010040001</c:v>
                </c:pt>
                <c:pt idx="5">
                  <c:v>178.55420752103996</c:v>
                </c:pt>
                <c:pt idx="6">
                  <c:v>233.90152870136006</c:v>
                </c:pt>
                <c:pt idx="7">
                  <c:v>257.18407845464003</c:v>
                </c:pt>
                <c:pt idx="8">
                  <c:v>279.09900942851999</c:v>
                </c:pt>
                <c:pt idx="9">
                  <c:v>307.27412919907994</c:v>
                </c:pt>
                <c:pt idx="10">
                  <c:v>320.14204075644</c:v>
                </c:pt>
                <c:pt idx="11">
                  <c:v>326.67423488019995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1E7-4348-B433-EF8F3146C2F9}"/>
            </c:ext>
          </c:extLst>
        </c:ser>
        <c:ser>
          <c:idx val="5"/>
          <c:order val="5"/>
          <c:tx>
            <c:strRef>
              <c:f>Navigation!$G$32:$G$33</c:f>
              <c:strCache>
                <c:ptCount val="1"/>
                <c:pt idx="0">
                  <c:v>Regional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Navigation!$A$34:$A$46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Navigation!$G$34:$G$46</c:f>
              <c:numCache>
                <c:formatCode>_-* #,##0_-;\-* #,##0_-;_-* "-"??_-;_-@_-</c:formatCode>
                <c:ptCount val="12"/>
                <c:pt idx="0">
                  <c:v>143.31021527029759</c:v>
                </c:pt>
                <c:pt idx="1">
                  <c:v>145.924904520864</c:v>
                </c:pt>
                <c:pt idx="2">
                  <c:v>155.23621568936321</c:v>
                </c:pt>
                <c:pt idx="3">
                  <c:v>164.04204498438392</c:v>
                </c:pt>
                <c:pt idx="4">
                  <c:v>170.11847468396491</c:v>
                </c:pt>
                <c:pt idx="5">
                  <c:v>179.43766319932325</c:v>
                </c:pt>
                <c:pt idx="6">
                  <c:v>186.87714753456007</c:v>
                </c:pt>
                <c:pt idx="7">
                  <c:v>182.56251820240007</c:v>
                </c:pt>
                <c:pt idx="8">
                  <c:v>179.28984145184003</c:v>
                </c:pt>
                <c:pt idx="9">
                  <c:v>144.19140791619199</c:v>
                </c:pt>
                <c:pt idx="10">
                  <c:v>149.25312341747136</c:v>
                </c:pt>
                <c:pt idx="11">
                  <c:v>145.51142327955716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1E7-4348-B433-EF8F3146C2F9}"/>
            </c:ext>
          </c:extLst>
        </c:ser>
        <c:ser>
          <c:idx val="6"/>
          <c:order val="6"/>
          <c:tx>
            <c:strRef>
              <c:f>Navigation!$H$32:$H$33</c:f>
              <c:strCache>
                <c:ptCount val="1"/>
                <c:pt idx="0">
                  <c:v>Fighters and Jet Trainers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Navigation!$A$34:$A$46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Navigation!$H$34:$H$46</c:f>
              <c:numCache>
                <c:formatCode>_-* #,##0_-;\-* #,##0_-;_-* "-"??_-;_-@_-</c:formatCode>
                <c:ptCount val="12"/>
                <c:pt idx="0">
                  <c:v>137.3614458313601</c:v>
                </c:pt>
                <c:pt idx="1">
                  <c:v>133.77621840839998</c:v>
                </c:pt>
                <c:pt idx="2">
                  <c:v>140.31877578636005</c:v>
                </c:pt>
                <c:pt idx="3">
                  <c:v>147.95273324391997</c:v>
                </c:pt>
                <c:pt idx="4">
                  <c:v>150.16899517628005</c:v>
                </c:pt>
                <c:pt idx="5">
                  <c:v>151.33671546872006</c:v>
                </c:pt>
                <c:pt idx="6">
                  <c:v>154.1027443899201</c:v>
                </c:pt>
                <c:pt idx="7">
                  <c:v>151.71257219524</c:v>
                </c:pt>
                <c:pt idx="8">
                  <c:v>155.95625672940008</c:v>
                </c:pt>
                <c:pt idx="9">
                  <c:v>148.67749512435992</c:v>
                </c:pt>
                <c:pt idx="10">
                  <c:v>153.0189263434801</c:v>
                </c:pt>
                <c:pt idx="11">
                  <c:v>144.20942726923997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1E7-4348-B433-EF8F3146C2F9}"/>
            </c:ext>
          </c:extLst>
        </c:ser>
        <c:ser>
          <c:idx val="7"/>
          <c:order val="7"/>
          <c:tx>
            <c:strRef>
              <c:f>Navigation!$I$32:$I$33</c:f>
              <c:strCache>
                <c:ptCount val="1"/>
                <c:pt idx="0">
                  <c:v>Military Transport / Special Mission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Navigation!$A$34:$A$46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Navigation!$I$34:$I$46</c:f>
              <c:numCache>
                <c:formatCode>_-* #,##0_-;\-* #,##0_-;_-* "-"??_-;_-@_-</c:formatCode>
                <c:ptCount val="12"/>
                <c:pt idx="0">
                  <c:v>135.29622679875982</c:v>
                </c:pt>
                <c:pt idx="1">
                  <c:v>134.69117753795985</c:v>
                </c:pt>
                <c:pt idx="2">
                  <c:v>131.27772576367994</c:v>
                </c:pt>
                <c:pt idx="3">
                  <c:v>142.56308543508004</c:v>
                </c:pt>
                <c:pt idx="4">
                  <c:v>134.91430158695988</c:v>
                </c:pt>
                <c:pt idx="5">
                  <c:v>130.37046961359994</c:v>
                </c:pt>
                <c:pt idx="6">
                  <c:v>133.45671821715996</c:v>
                </c:pt>
                <c:pt idx="7">
                  <c:v>129.82863472271993</c:v>
                </c:pt>
                <c:pt idx="8">
                  <c:v>140.34116277295988</c:v>
                </c:pt>
                <c:pt idx="9">
                  <c:v>128.9875938159999</c:v>
                </c:pt>
                <c:pt idx="10">
                  <c:v>135.4521432640401</c:v>
                </c:pt>
                <c:pt idx="11">
                  <c:v>133.73171880868006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1E7-4348-B433-EF8F3146C2F9}"/>
            </c:ext>
          </c:extLst>
        </c:ser>
        <c:ser>
          <c:idx val="8"/>
          <c:order val="8"/>
          <c:tx>
            <c:strRef>
              <c:f>Navigation!$J$32:$J$33</c:f>
              <c:strCache>
                <c:ptCount val="1"/>
                <c:pt idx="0">
                  <c:v>Freighter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Navigation!$A$34:$A$46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Navigation!$J$34:$J$46</c:f>
              <c:numCache>
                <c:formatCode>_-* #,##0_-;\-* #,##0_-;_-* "-"??_-;_-@_-</c:formatCode>
                <c:ptCount val="12"/>
                <c:pt idx="0">
                  <c:v>57.935999950399939</c:v>
                </c:pt>
                <c:pt idx="1">
                  <c:v>65.268891023439977</c:v>
                </c:pt>
                <c:pt idx="2">
                  <c:v>66.759110100119941</c:v>
                </c:pt>
                <c:pt idx="3">
                  <c:v>56.310655743919952</c:v>
                </c:pt>
                <c:pt idx="4">
                  <c:v>62.482838795399935</c:v>
                </c:pt>
                <c:pt idx="5">
                  <c:v>59.209435233440004</c:v>
                </c:pt>
                <c:pt idx="6">
                  <c:v>55.138438360720038</c:v>
                </c:pt>
                <c:pt idx="7">
                  <c:v>65.613638465160022</c:v>
                </c:pt>
                <c:pt idx="8">
                  <c:v>72.980707128200009</c:v>
                </c:pt>
                <c:pt idx="9">
                  <c:v>94.459395449040102</c:v>
                </c:pt>
                <c:pt idx="10">
                  <c:v>90.833907670439942</c:v>
                </c:pt>
                <c:pt idx="11">
                  <c:v>99.145101927959956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1E7-4348-B433-EF8F3146C2F9}"/>
            </c:ext>
          </c:extLst>
        </c:ser>
        <c:ser>
          <c:idx val="9"/>
          <c:order val="9"/>
          <c:tx>
            <c:strRef>
              <c:f>Navigation!$K$32:$K$33</c:f>
              <c:strCache>
                <c:ptCount val="1"/>
                <c:pt idx="0">
                  <c:v>Turboprop Trainers / Light Attack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Navigation!$A$34:$A$46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Navigation!$K$34:$K$46</c:f>
              <c:numCache>
                <c:formatCode>_-* #,##0_-;\-* #,##0_-;_-* "-"??_-;_-@_-</c:formatCode>
                <c:ptCount val="12"/>
                <c:pt idx="0">
                  <c:v>30.35471354104001</c:v>
                </c:pt>
                <c:pt idx="1">
                  <c:v>29.036438094079998</c:v>
                </c:pt>
                <c:pt idx="2">
                  <c:v>25.457730894079997</c:v>
                </c:pt>
                <c:pt idx="3">
                  <c:v>28.311753475680003</c:v>
                </c:pt>
                <c:pt idx="4">
                  <c:v>32.138880976160003</c:v>
                </c:pt>
                <c:pt idx="5">
                  <c:v>27.411030192480005</c:v>
                </c:pt>
                <c:pt idx="6">
                  <c:v>26.22289739743999</c:v>
                </c:pt>
                <c:pt idx="7">
                  <c:v>26.015630227119996</c:v>
                </c:pt>
                <c:pt idx="8">
                  <c:v>23.212518063280001</c:v>
                </c:pt>
                <c:pt idx="9">
                  <c:v>25.481683896399993</c:v>
                </c:pt>
                <c:pt idx="10">
                  <c:v>25.927706534719981</c:v>
                </c:pt>
                <c:pt idx="11">
                  <c:v>31.546624993439991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1E7-4348-B433-EF8F3146C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555630653341643"/>
          <c:y val="0.14578304031453473"/>
          <c:w val="0.37444375036019034"/>
          <c:h val="0.76787889123280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Draft_20240628.xlsx]Navigation!PivotTable27</c:name>
    <c:fmtId val="1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Navigation growth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3161529696654267"/>
          <c:y val="0.11852980788727023"/>
          <c:w val="0.68969486589881257"/>
          <c:h val="0.7092419845194744"/>
        </c:manualLayout>
      </c:layout>
      <c:areaChart>
        <c:grouping val="stacked"/>
        <c:varyColors val="0"/>
        <c:ser>
          <c:idx val="0"/>
          <c:order val="0"/>
          <c:tx>
            <c:strRef>
              <c:f>Navigation!$B$56:$B$57</c:f>
              <c:strCache>
                <c:ptCount val="1"/>
                <c:pt idx="0">
                  <c:v>OE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Navigation!$A$58:$A$70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Navigation!$B$58:$B$70</c:f>
              <c:numCache>
                <c:formatCode>_-* #,##0_-;\-* #,##0_-;_-* "-"??_-;_-@_-</c:formatCode>
                <c:ptCount val="12"/>
                <c:pt idx="0">
                  <c:v>657.3141439999996</c:v>
                </c:pt>
                <c:pt idx="1">
                  <c:v>765.25719750000007</c:v>
                </c:pt>
                <c:pt idx="2">
                  <c:v>841.92107924999982</c:v>
                </c:pt>
                <c:pt idx="3">
                  <c:v>908.68018674999871</c:v>
                </c:pt>
                <c:pt idx="4">
                  <c:v>976.05089400000054</c:v>
                </c:pt>
                <c:pt idx="5">
                  <c:v>1093.8747272500009</c:v>
                </c:pt>
                <c:pt idx="6">
                  <c:v>1173.4553027499996</c:v>
                </c:pt>
                <c:pt idx="7">
                  <c:v>1200.7577582500001</c:v>
                </c:pt>
                <c:pt idx="8">
                  <c:v>1219.8255558499998</c:v>
                </c:pt>
                <c:pt idx="9">
                  <c:v>1241.4142651379993</c:v>
                </c:pt>
                <c:pt idx="10">
                  <c:v>1239.0855224149591</c:v>
                </c:pt>
                <c:pt idx="11">
                  <c:v>1239.8090792028804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F97-4A57-AEDA-B961EE5A576A}"/>
            </c:ext>
          </c:extLst>
        </c:ser>
        <c:ser>
          <c:idx val="1"/>
          <c:order val="1"/>
          <c:tx>
            <c:strRef>
              <c:f>Navigation!$C$56:$C$57</c:f>
              <c:strCache>
                <c:ptCount val="1"/>
                <c:pt idx="0">
                  <c:v>Repairs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Navigation!$A$58:$A$70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Navigation!$C$58:$C$70</c:f>
              <c:numCache>
                <c:formatCode>_-* #,##0_-;\-* #,##0_-;_-* "-"??_-;_-@_-</c:formatCode>
                <c:ptCount val="12"/>
                <c:pt idx="0">
                  <c:v>295.32718320601157</c:v>
                </c:pt>
                <c:pt idx="1">
                  <c:v>322.48246354271078</c:v>
                </c:pt>
                <c:pt idx="2">
                  <c:v>330.67704571715683</c:v>
                </c:pt>
                <c:pt idx="3">
                  <c:v>336.40469414538387</c:v>
                </c:pt>
                <c:pt idx="4">
                  <c:v>350.63635882249173</c:v>
                </c:pt>
                <c:pt idx="5">
                  <c:v>362.89120712234109</c:v>
                </c:pt>
                <c:pt idx="6">
                  <c:v>384.17256278279984</c:v>
                </c:pt>
                <c:pt idx="7">
                  <c:v>401.56189074731986</c:v>
                </c:pt>
                <c:pt idx="8">
                  <c:v>417.38819272374013</c:v>
                </c:pt>
                <c:pt idx="9">
                  <c:v>401.21600582172539</c:v>
                </c:pt>
                <c:pt idx="10">
                  <c:v>408.70742090554671</c:v>
                </c:pt>
                <c:pt idx="11">
                  <c:v>428.77205477243848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E-49E8-B46E-FC66AD8BAA44}"/>
            </c:ext>
          </c:extLst>
        </c:ser>
        <c:ser>
          <c:idx val="2"/>
          <c:order val="2"/>
          <c:tx>
            <c:strRef>
              <c:f>Navigation!$D$56:$D$57</c:f>
              <c:strCache>
                <c:ptCount val="1"/>
                <c:pt idx="0">
                  <c:v>Spares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Navigation!$A$58:$A$70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Navigation!$D$58:$D$70</c:f>
              <c:numCache>
                <c:formatCode>_-* #,##0_-;\-* #,##0_-;_-* "-"??_-;_-@_-</c:formatCode>
                <c:ptCount val="12"/>
                <c:pt idx="0">
                  <c:v>1253.7664344214434</c:v>
                </c:pt>
                <c:pt idx="1">
                  <c:v>1387.2333194073583</c:v>
                </c:pt>
                <c:pt idx="2">
                  <c:v>1420.501755999634</c:v>
                </c:pt>
                <c:pt idx="3">
                  <c:v>1431.3052039391273</c:v>
                </c:pt>
                <c:pt idx="4">
                  <c:v>1488.2161210939939</c:v>
                </c:pt>
                <c:pt idx="5">
                  <c:v>1514.7640421420183</c:v>
                </c:pt>
                <c:pt idx="6">
                  <c:v>1615.0199306641964</c:v>
                </c:pt>
                <c:pt idx="7">
                  <c:v>1686.39931444492</c:v>
                </c:pt>
                <c:pt idx="8">
                  <c:v>1762.1269747141407</c:v>
                </c:pt>
                <c:pt idx="9">
                  <c:v>1493.9127593755861</c:v>
                </c:pt>
                <c:pt idx="10">
                  <c:v>1501.9002839382854</c:v>
                </c:pt>
                <c:pt idx="11">
                  <c:v>1618.1252755862397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E-49E8-B46E-FC66AD8BA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010296738735424"/>
          <c:y val="0.41181626895513612"/>
          <c:w val="0.14404930168687727"/>
          <c:h val="0.18502522427922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Draft_20240628.xlsx]Communication!PivotTable34</c:name>
    <c:fmtId val="2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Communications growth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Communication!$B$32:$B$33</c:f>
              <c:strCache>
                <c:ptCount val="1"/>
                <c:pt idx="0">
                  <c:v>Large Commercial Aircraft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Communication!$A$34:$A$46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Communication!$B$34:$B$46</c:f>
              <c:numCache>
                <c:formatCode>_-* #,##0_-;\-* #,##0_-;_-* "-"??_-;_-@_-</c:formatCode>
                <c:ptCount val="12"/>
                <c:pt idx="0">
                  <c:v>470.08295614295326</c:v>
                </c:pt>
                <c:pt idx="1">
                  <c:v>558.32728011600216</c:v>
                </c:pt>
                <c:pt idx="2">
                  <c:v>610.82087977284277</c:v>
                </c:pt>
                <c:pt idx="3">
                  <c:v>655.53698560421606</c:v>
                </c:pt>
                <c:pt idx="4">
                  <c:v>718.09866166257223</c:v>
                </c:pt>
                <c:pt idx="5">
                  <c:v>756.78047713110959</c:v>
                </c:pt>
                <c:pt idx="6">
                  <c:v>814.02700804987273</c:v>
                </c:pt>
                <c:pt idx="7">
                  <c:v>838.97889171724216</c:v>
                </c:pt>
                <c:pt idx="8">
                  <c:v>848.02945683413191</c:v>
                </c:pt>
                <c:pt idx="9">
                  <c:v>746.40263684754075</c:v>
                </c:pt>
                <c:pt idx="10">
                  <c:v>725.08139499568142</c:v>
                </c:pt>
                <c:pt idx="11">
                  <c:v>781.16580856397184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E21-40D0-8441-E82E84CBCA5E}"/>
            </c:ext>
          </c:extLst>
        </c:ser>
        <c:ser>
          <c:idx val="1"/>
          <c:order val="1"/>
          <c:tx>
            <c:strRef>
              <c:f>Communication!$C$32:$C$33</c:f>
              <c:strCache>
                <c:ptCount val="1"/>
                <c:pt idx="0">
                  <c:v>Business Jet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Communication!$A$34:$A$46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Communication!$C$34:$C$46</c:f>
              <c:numCache>
                <c:formatCode>_-* #,##0_-;\-* #,##0_-;_-* "-"??_-;_-@_-</c:formatCode>
                <c:ptCount val="12"/>
                <c:pt idx="0">
                  <c:v>330.98219661213062</c:v>
                </c:pt>
                <c:pt idx="1">
                  <c:v>353.98352082576446</c:v>
                </c:pt>
                <c:pt idx="2">
                  <c:v>359.09975282718995</c:v>
                </c:pt>
                <c:pt idx="3">
                  <c:v>347.24468088634984</c:v>
                </c:pt>
                <c:pt idx="4">
                  <c:v>356.7490891550645</c:v>
                </c:pt>
                <c:pt idx="5">
                  <c:v>354.73195888877223</c:v>
                </c:pt>
                <c:pt idx="6">
                  <c:v>375.90766810121426</c:v>
                </c:pt>
                <c:pt idx="7">
                  <c:v>398.2191730291072</c:v>
                </c:pt>
                <c:pt idx="8">
                  <c:v>431.0031920360243</c:v>
                </c:pt>
                <c:pt idx="9">
                  <c:v>382.14799695170672</c:v>
                </c:pt>
                <c:pt idx="10">
                  <c:v>374.82556103833605</c:v>
                </c:pt>
                <c:pt idx="11">
                  <c:v>377.48002264093356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21-40D0-8441-E82E84CBCA5E}"/>
            </c:ext>
          </c:extLst>
        </c:ser>
        <c:ser>
          <c:idx val="2"/>
          <c:order val="2"/>
          <c:tx>
            <c:strRef>
              <c:f>Communication!$D$32:$D$33</c:f>
              <c:strCache>
                <c:ptCount val="1"/>
                <c:pt idx="0">
                  <c:v>UAV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Communication!$A$34:$A$46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Communication!$D$34:$D$46</c:f>
              <c:numCache>
                <c:formatCode>_-* #,##0_-;\-* #,##0_-;_-* "-"??_-;_-@_-</c:formatCode>
                <c:ptCount val="12"/>
                <c:pt idx="0">
                  <c:v>66.530621263680004</c:v>
                </c:pt>
                <c:pt idx="1">
                  <c:v>123.37219573631998</c:v>
                </c:pt>
                <c:pt idx="2">
                  <c:v>115.28331656904004</c:v>
                </c:pt>
                <c:pt idx="3">
                  <c:v>112.29534227753992</c:v>
                </c:pt>
                <c:pt idx="4">
                  <c:v>132.73308006660002</c:v>
                </c:pt>
                <c:pt idx="5">
                  <c:v>275.59807963398003</c:v>
                </c:pt>
                <c:pt idx="6">
                  <c:v>360.77705642898019</c:v>
                </c:pt>
                <c:pt idx="7">
                  <c:v>395.19160520580004</c:v>
                </c:pt>
                <c:pt idx="8">
                  <c:v>426.58018798680013</c:v>
                </c:pt>
                <c:pt idx="9">
                  <c:v>468.51477816779999</c:v>
                </c:pt>
                <c:pt idx="10">
                  <c:v>486.32012586719992</c:v>
                </c:pt>
                <c:pt idx="11">
                  <c:v>493.52797990259995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E21-40D0-8441-E82E84CBCA5E}"/>
            </c:ext>
          </c:extLst>
        </c:ser>
        <c:ser>
          <c:idx val="3"/>
          <c:order val="3"/>
          <c:tx>
            <c:strRef>
              <c:f>Communication!$E$32:$E$33</c:f>
              <c:strCache>
                <c:ptCount val="1"/>
                <c:pt idx="0">
                  <c:v>Fighters and Jet Trainers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Communication!$A$34:$A$46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Communication!$E$34:$E$46</c:f>
              <c:numCache>
                <c:formatCode>_-* #,##0_-;\-* #,##0_-;_-* "-"??_-;_-@_-</c:formatCode>
                <c:ptCount val="12"/>
                <c:pt idx="0">
                  <c:v>193.92938717875992</c:v>
                </c:pt>
                <c:pt idx="1">
                  <c:v>184.42815737728</c:v>
                </c:pt>
                <c:pt idx="2">
                  <c:v>194.49262975586007</c:v>
                </c:pt>
                <c:pt idx="3">
                  <c:v>196.74279291723997</c:v>
                </c:pt>
                <c:pt idx="4">
                  <c:v>199.99861078828002</c:v>
                </c:pt>
                <c:pt idx="5">
                  <c:v>199.14842874463997</c:v>
                </c:pt>
                <c:pt idx="6">
                  <c:v>200.91205586251996</c:v>
                </c:pt>
                <c:pt idx="7">
                  <c:v>200.95551473669991</c:v>
                </c:pt>
                <c:pt idx="8">
                  <c:v>209.47627466379993</c:v>
                </c:pt>
                <c:pt idx="9">
                  <c:v>200.32273451042002</c:v>
                </c:pt>
                <c:pt idx="10">
                  <c:v>205.91070844846001</c:v>
                </c:pt>
                <c:pt idx="11">
                  <c:v>190.76051288594002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E21-40D0-8441-E82E84CBCA5E}"/>
            </c:ext>
          </c:extLst>
        </c:ser>
        <c:ser>
          <c:idx val="4"/>
          <c:order val="4"/>
          <c:tx>
            <c:strRef>
              <c:f>Communication!$F$32:$F$33</c:f>
              <c:strCache>
                <c:ptCount val="1"/>
                <c:pt idx="0">
                  <c:v>Helicopter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Communication!$A$34:$A$46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Communication!$F$34:$F$46</c:f>
              <c:numCache>
                <c:formatCode>_-* #,##0_-;\-* #,##0_-;_-* "-"??_-;_-@_-</c:formatCode>
                <c:ptCount val="12"/>
                <c:pt idx="0">
                  <c:v>73.738145238109396</c:v>
                </c:pt>
                <c:pt idx="1">
                  <c:v>76.238369702337437</c:v>
                </c:pt>
                <c:pt idx="2">
                  <c:v>82.959836506428161</c:v>
                </c:pt>
                <c:pt idx="3">
                  <c:v>83.814309624750024</c:v>
                </c:pt>
                <c:pt idx="4">
                  <c:v>85.228599153875052</c:v>
                </c:pt>
                <c:pt idx="5">
                  <c:v>88.509669940749959</c:v>
                </c:pt>
                <c:pt idx="6">
                  <c:v>84.923751100062475</c:v>
                </c:pt>
                <c:pt idx="7">
                  <c:v>76.444873652781283</c:v>
                </c:pt>
                <c:pt idx="8">
                  <c:v>85.478690420656278</c:v>
                </c:pt>
                <c:pt idx="9">
                  <c:v>85.88249881734373</c:v>
                </c:pt>
                <c:pt idx="10">
                  <c:v>87.19312582865625</c:v>
                </c:pt>
                <c:pt idx="11">
                  <c:v>88.592658367718741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E21-40D0-8441-E82E84CBCA5E}"/>
            </c:ext>
          </c:extLst>
        </c:ser>
        <c:ser>
          <c:idx val="5"/>
          <c:order val="5"/>
          <c:tx>
            <c:strRef>
              <c:f>Communication!$G$32:$G$33</c:f>
              <c:strCache>
                <c:ptCount val="1"/>
                <c:pt idx="0">
                  <c:v>Military Transport / Special Mission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Communication!$A$34:$A$46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Communication!$G$34:$G$46</c:f>
              <c:numCache>
                <c:formatCode>_-* #,##0_-;\-* #,##0_-;_-* "-"??_-;_-@_-</c:formatCode>
                <c:ptCount val="12"/>
                <c:pt idx="0">
                  <c:v>78.678707616790021</c:v>
                </c:pt>
                <c:pt idx="1">
                  <c:v>77.85204531085995</c:v>
                </c:pt>
                <c:pt idx="2">
                  <c:v>76.624089499380005</c:v>
                </c:pt>
                <c:pt idx="3">
                  <c:v>83.072073950210012</c:v>
                </c:pt>
                <c:pt idx="4">
                  <c:v>78.621924407720044</c:v>
                </c:pt>
                <c:pt idx="5">
                  <c:v>74.88098446052004</c:v>
                </c:pt>
                <c:pt idx="6">
                  <c:v>76.771858801240029</c:v>
                </c:pt>
                <c:pt idx="7">
                  <c:v>74.525139057740063</c:v>
                </c:pt>
                <c:pt idx="8">
                  <c:v>79.955193038620038</c:v>
                </c:pt>
                <c:pt idx="9">
                  <c:v>74.787431827700019</c:v>
                </c:pt>
                <c:pt idx="10">
                  <c:v>79.499177499920009</c:v>
                </c:pt>
                <c:pt idx="11">
                  <c:v>78.34725584626004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E21-40D0-8441-E82E84CBCA5E}"/>
            </c:ext>
          </c:extLst>
        </c:ser>
        <c:ser>
          <c:idx val="6"/>
          <c:order val="6"/>
          <c:tx>
            <c:strRef>
              <c:f>Communication!$H$32:$H$33</c:f>
              <c:strCache>
                <c:ptCount val="1"/>
                <c:pt idx="0">
                  <c:v>Regional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Communication!$A$34:$A$46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Communication!$H$34:$H$46</c:f>
              <c:numCache>
                <c:formatCode>_-* #,##0_-;\-* #,##0_-;_-* "-"??_-;_-@_-</c:formatCode>
                <c:ptCount val="12"/>
                <c:pt idx="0">
                  <c:v>67.140003053468831</c:v>
                </c:pt>
                <c:pt idx="1">
                  <c:v>68.580622384091981</c:v>
                </c:pt>
                <c:pt idx="2">
                  <c:v>72.930477326033582</c:v>
                </c:pt>
                <c:pt idx="3">
                  <c:v>76.87738454596203</c:v>
                </c:pt>
                <c:pt idx="4">
                  <c:v>80.069464376392446</c:v>
                </c:pt>
                <c:pt idx="5">
                  <c:v>84.872881597194578</c:v>
                </c:pt>
                <c:pt idx="6">
                  <c:v>88.951221229780046</c:v>
                </c:pt>
                <c:pt idx="7">
                  <c:v>87.428509049699983</c:v>
                </c:pt>
                <c:pt idx="8">
                  <c:v>86.054063979519952</c:v>
                </c:pt>
                <c:pt idx="9">
                  <c:v>69.030471384056014</c:v>
                </c:pt>
                <c:pt idx="10">
                  <c:v>71.640878685674451</c:v>
                </c:pt>
                <c:pt idx="11">
                  <c:v>70.120152692253072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E21-40D0-8441-E82E84CBCA5E}"/>
            </c:ext>
          </c:extLst>
        </c:ser>
        <c:ser>
          <c:idx val="7"/>
          <c:order val="7"/>
          <c:tx>
            <c:strRef>
              <c:f>Communication!$I$32:$I$33</c:f>
              <c:strCache>
                <c:ptCount val="1"/>
                <c:pt idx="0">
                  <c:v>Freighter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Communication!$A$34:$A$46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Communication!$I$34:$I$46</c:f>
              <c:numCache>
                <c:formatCode>_-* #,##0_-;\-* #,##0_-;_-* "-"??_-;_-@_-</c:formatCode>
                <c:ptCount val="12"/>
                <c:pt idx="0">
                  <c:v>46.209345215789973</c:v>
                </c:pt>
                <c:pt idx="1">
                  <c:v>52.113653098639993</c:v>
                </c:pt>
                <c:pt idx="2">
                  <c:v>53.220152100640028</c:v>
                </c:pt>
                <c:pt idx="3">
                  <c:v>43.865656936060034</c:v>
                </c:pt>
                <c:pt idx="4">
                  <c:v>49.598373943530007</c:v>
                </c:pt>
                <c:pt idx="5">
                  <c:v>46.90745727753005</c:v>
                </c:pt>
                <c:pt idx="6">
                  <c:v>43.75191753907</c:v>
                </c:pt>
                <c:pt idx="7">
                  <c:v>52.978688119250045</c:v>
                </c:pt>
                <c:pt idx="8">
                  <c:v>58.017498812880071</c:v>
                </c:pt>
                <c:pt idx="9">
                  <c:v>71.706672426030096</c:v>
                </c:pt>
                <c:pt idx="10">
                  <c:v>67.215634294020006</c:v>
                </c:pt>
                <c:pt idx="11">
                  <c:v>72.058426160980076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E21-40D0-8441-E82E84CBCA5E}"/>
            </c:ext>
          </c:extLst>
        </c:ser>
        <c:ser>
          <c:idx val="8"/>
          <c:order val="8"/>
          <c:tx>
            <c:strRef>
              <c:f>Communication!$J$32:$J$33</c:f>
              <c:strCache>
                <c:ptCount val="1"/>
                <c:pt idx="0">
                  <c:v>Turboprop Trainers / Light Attack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Communication!$A$34:$A$46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Communication!$J$34:$J$46</c:f>
              <c:numCache>
                <c:formatCode>_-* #,##0_-;\-* #,##0_-;_-* "-"??_-;_-@_-</c:formatCode>
                <c:ptCount val="12"/>
                <c:pt idx="0">
                  <c:v>27.319604203979999</c:v>
                </c:pt>
                <c:pt idx="1">
                  <c:v>25.743679366680002</c:v>
                </c:pt>
                <c:pt idx="2">
                  <c:v>23.163060543480004</c:v>
                </c:pt>
                <c:pt idx="3">
                  <c:v>25.271332237799996</c:v>
                </c:pt>
                <c:pt idx="4">
                  <c:v>29.835695815200001</c:v>
                </c:pt>
                <c:pt idx="5">
                  <c:v>25.052906973599999</c:v>
                </c:pt>
                <c:pt idx="6">
                  <c:v>23.893267602600002</c:v>
                </c:pt>
                <c:pt idx="7">
                  <c:v>24.096982066740004</c:v>
                </c:pt>
                <c:pt idx="8">
                  <c:v>20.737347184619999</c:v>
                </c:pt>
                <c:pt idx="9">
                  <c:v>23.758933071060003</c:v>
                </c:pt>
                <c:pt idx="10">
                  <c:v>23.778460193400004</c:v>
                </c:pt>
                <c:pt idx="11">
                  <c:v>29.059640937360005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E21-40D0-8441-E82E84CBCA5E}"/>
            </c:ext>
          </c:extLst>
        </c:ser>
        <c:ser>
          <c:idx val="9"/>
          <c:order val="9"/>
          <c:tx>
            <c:strRef>
              <c:f>Communication!$K$32:$K$33</c:f>
              <c:strCache>
                <c:ptCount val="1"/>
                <c:pt idx="0">
                  <c:v>Turbine GA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Communication!$A$34:$A$46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Communication!$K$34:$K$46</c:f>
              <c:numCache>
                <c:formatCode>_-* #,##0_-;\-* #,##0_-;_-* "-"??_-;_-@_-</c:formatCode>
                <c:ptCount val="12"/>
                <c:pt idx="0">
                  <c:v>0.32830040202687005</c:v>
                </c:pt>
                <c:pt idx="1">
                  <c:v>0.3517504307430751</c:v>
                </c:pt>
                <c:pt idx="2">
                  <c:v>0.36347544510117757</c:v>
                </c:pt>
                <c:pt idx="3">
                  <c:v>0.43194815087742511</c:v>
                </c:pt>
                <c:pt idx="4">
                  <c:v>0.69214719615905507</c:v>
                </c:pt>
                <c:pt idx="5">
                  <c:v>0.89434920619408009</c:v>
                </c:pt>
                <c:pt idx="6">
                  <c:v>0.93500070550250003</c:v>
                </c:pt>
                <c:pt idx="7">
                  <c:v>0.89424772898825022</c:v>
                </c:pt>
                <c:pt idx="8">
                  <c:v>0.93354662255400012</c:v>
                </c:pt>
                <c:pt idx="9">
                  <c:v>1.038535563975</c:v>
                </c:pt>
                <c:pt idx="10">
                  <c:v>1.048861755396</c:v>
                </c:pt>
                <c:pt idx="11">
                  <c:v>1.059187946817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E-4612-961D-F83767A2C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172774374045537"/>
          <c:y val="0.19694327659157346"/>
          <c:w val="0.34413386007701463"/>
          <c:h val="0.664500301455985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Draft_20240628.xlsx]Market driver!PivotTable2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Avionics market growth by aircraft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5436563865545536"/>
          <c:y val="0.14400812801625604"/>
          <c:w val="0.45393582093557938"/>
          <c:h val="0.69210766542745206"/>
        </c:manualLayout>
      </c:layout>
      <c:areaChart>
        <c:grouping val="stacked"/>
        <c:varyColors val="0"/>
        <c:ser>
          <c:idx val="0"/>
          <c:order val="0"/>
          <c:tx>
            <c:strRef>
              <c:f>'Market driver'!$B$59:$B$60</c:f>
              <c:strCache>
                <c:ptCount val="1"/>
                <c:pt idx="0">
                  <c:v>Large Commercial Aircraft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'Market driver'!$A$61:$A$72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driver'!$B$61:$B$72</c:f>
              <c:numCache>
                <c:formatCode>_-* #,##0_-;\-* #,##0_-;_-* "-"??_-;_-@_-</c:formatCode>
                <c:ptCount val="11"/>
                <c:pt idx="0">
                  <c:v>7836.9663683052386</c:v>
                </c:pt>
                <c:pt idx="1">
                  <c:v>8569.7163948452962</c:v>
                </c:pt>
                <c:pt idx="2">
                  <c:v>9227.7586535242517</c:v>
                </c:pt>
                <c:pt idx="3">
                  <c:v>10153.351413946413</c:v>
                </c:pt>
                <c:pt idx="4">
                  <c:v>10786.153757234586</c:v>
                </c:pt>
                <c:pt idx="5">
                  <c:v>11653.185721087015</c:v>
                </c:pt>
                <c:pt idx="6">
                  <c:v>12121.982377967966</c:v>
                </c:pt>
                <c:pt idx="7">
                  <c:v>12267.799679180587</c:v>
                </c:pt>
                <c:pt idx="8">
                  <c:v>10743.879434358598</c:v>
                </c:pt>
                <c:pt idx="9">
                  <c:v>10511.178090578413</c:v>
                </c:pt>
                <c:pt idx="10">
                  <c:v>11365.235693699515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3-4C40-800D-BCBE4D70409B}"/>
            </c:ext>
          </c:extLst>
        </c:ser>
        <c:ser>
          <c:idx val="1"/>
          <c:order val="1"/>
          <c:tx>
            <c:strRef>
              <c:f>'Market driver'!$C$59:$C$60</c:f>
              <c:strCache>
                <c:ptCount val="1"/>
                <c:pt idx="0">
                  <c:v>Fighters and Jet Trainers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'Market driver'!$A$61:$A$72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driver'!$C$61:$C$72</c:f>
              <c:numCache>
                <c:formatCode>_-* #,##0_-;\-* #,##0_-;_-* "-"??_-;_-@_-</c:formatCode>
                <c:ptCount val="11"/>
                <c:pt idx="0">
                  <c:v>5461.3753903885045</c:v>
                </c:pt>
                <c:pt idx="1">
                  <c:v>5438.1689239572552</c:v>
                </c:pt>
                <c:pt idx="2">
                  <c:v>5460.9400286483951</c:v>
                </c:pt>
                <c:pt idx="3">
                  <c:v>5501.5903839432995</c:v>
                </c:pt>
                <c:pt idx="4">
                  <c:v>5605.4402587823261</c:v>
                </c:pt>
                <c:pt idx="5">
                  <c:v>5575.6724273998125</c:v>
                </c:pt>
                <c:pt idx="6">
                  <c:v>5628.7632239957429</c:v>
                </c:pt>
                <c:pt idx="7">
                  <c:v>5892.261692795284</c:v>
                </c:pt>
                <c:pt idx="8">
                  <c:v>5640.9452456071631</c:v>
                </c:pt>
                <c:pt idx="9">
                  <c:v>5794.2549933793944</c:v>
                </c:pt>
                <c:pt idx="10">
                  <c:v>5500.5950258626663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3-4C40-800D-BCBE4D70409B}"/>
            </c:ext>
          </c:extLst>
        </c:ser>
        <c:ser>
          <c:idx val="2"/>
          <c:order val="2"/>
          <c:tx>
            <c:strRef>
              <c:f>'Market driver'!$D$59:$D$60</c:f>
              <c:strCache>
                <c:ptCount val="1"/>
                <c:pt idx="0">
                  <c:v>Helicopter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'Market driver'!$A$61:$A$72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driver'!$D$61:$D$72</c:f>
              <c:numCache>
                <c:formatCode>_-* #,##0_-;\-* #,##0_-;_-* "-"??_-;_-@_-</c:formatCode>
                <c:ptCount val="11"/>
                <c:pt idx="0">
                  <c:v>3053.5403999251316</c:v>
                </c:pt>
                <c:pt idx="1">
                  <c:v>3319.8045838424346</c:v>
                </c:pt>
                <c:pt idx="2">
                  <c:v>3365.7935272106638</c:v>
                </c:pt>
                <c:pt idx="3">
                  <c:v>3305.7465602388738</c:v>
                </c:pt>
                <c:pt idx="4">
                  <c:v>3368.1804365663074</c:v>
                </c:pt>
                <c:pt idx="5">
                  <c:v>3307.0641069130543</c:v>
                </c:pt>
                <c:pt idx="6">
                  <c:v>3185.3882523967882</c:v>
                </c:pt>
                <c:pt idx="7">
                  <c:v>3429.7902505626926</c:v>
                </c:pt>
                <c:pt idx="8">
                  <c:v>3441.7625909779563</c:v>
                </c:pt>
                <c:pt idx="9">
                  <c:v>3524.9481715152187</c:v>
                </c:pt>
                <c:pt idx="10">
                  <c:v>3593.5379437246365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3-4C40-800D-BCBE4D70409B}"/>
            </c:ext>
          </c:extLst>
        </c:ser>
        <c:ser>
          <c:idx val="3"/>
          <c:order val="3"/>
          <c:tx>
            <c:strRef>
              <c:f>'Market driver'!$E$59:$E$60</c:f>
              <c:strCache>
                <c:ptCount val="1"/>
                <c:pt idx="0">
                  <c:v>Business Jet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'Market driver'!$A$61:$A$72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driver'!$E$61:$E$72</c:f>
              <c:numCache>
                <c:formatCode>_-* #,##0_-;\-* #,##0_-;_-* "-"??_-;_-@_-</c:formatCode>
                <c:ptCount val="11"/>
                <c:pt idx="0">
                  <c:v>3155.3627644954513</c:v>
                </c:pt>
                <c:pt idx="1">
                  <c:v>3174.5847148335392</c:v>
                </c:pt>
                <c:pt idx="2">
                  <c:v>3065.2120442714322</c:v>
                </c:pt>
                <c:pt idx="3">
                  <c:v>3159.8925794663928</c:v>
                </c:pt>
                <c:pt idx="4">
                  <c:v>3139.9648903458096</c:v>
                </c:pt>
                <c:pt idx="5">
                  <c:v>3341.9330211392185</c:v>
                </c:pt>
                <c:pt idx="6">
                  <c:v>3538.114767424921</c:v>
                </c:pt>
                <c:pt idx="7">
                  <c:v>3827.3923186779471</c:v>
                </c:pt>
                <c:pt idx="8">
                  <c:v>3372.0613286961807</c:v>
                </c:pt>
                <c:pt idx="9">
                  <c:v>3325.0679573216607</c:v>
                </c:pt>
                <c:pt idx="10">
                  <c:v>3353.5712752178201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43-4C40-800D-BCBE4D70409B}"/>
            </c:ext>
          </c:extLst>
        </c:ser>
        <c:ser>
          <c:idx val="4"/>
          <c:order val="4"/>
          <c:tx>
            <c:strRef>
              <c:f>'Market driver'!$F$59:$F$60</c:f>
              <c:strCache>
                <c:ptCount val="1"/>
                <c:pt idx="0">
                  <c:v>UAV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'Market driver'!$A$61:$A$72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driver'!$F$61:$F$72</c:f>
              <c:numCache>
                <c:formatCode>_-* #,##0_-;\-* #,##0_-;_-* "-"??_-;_-@_-</c:formatCode>
                <c:ptCount val="11"/>
                <c:pt idx="0">
                  <c:v>740.80095380653052</c:v>
                </c:pt>
                <c:pt idx="1">
                  <c:v>685.40444646340927</c:v>
                </c:pt>
                <c:pt idx="2">
                  <c:v>673.10544915358503</c:v>
                </c:pt>
                <c:pt idx="3">
                  <c:v>801.39695965062469</c:v>
                </c:pt>
                <c:pt idx="4">
                  <c:v>1657.1251061414455</c:v>
                </c:pt>
                <c:pt idx="5">
                  <c:v>2154.1049137022455</c:v>
                </c:pt>
                <c:pt idx="6">
                  <c:v>2370.2328745452978</c:v>
                </c:pt>
                <c:pt idx="7">
                  <c:v>2536.436595782377</c:v>
                </c:pt>
                <c:pt idx="8">
                  <c:v>2907.9129596157723</c:v>
                </c:pt>
                <c:pt idx="9">
                  <c:v>2952.3012792092745</c:v>
                </c:pt>
                <c:pt idx="10">
                  <c:v>2991.7051318977747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43-4C40-800D-BCBE4D70409B}"/>
            </c:ext>
          </c:extLst>
        </c:ser>
        <c:ser>
          <c:idx val="5"/>
          <c:order val="5"/>
          <c:tx>
            <c:strRef>
              <c:f>'Market driver'!$G$59:$G$60</c:f>
              <c:strCache>
                <c:ptCount val="1"/>
                <c:pt idx="0">
                  <c:v>Military Transport / Special Mission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'Market driver'!$A$61:$A$72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driver'!$G$61:$G$72</c:f>
              <c:numCache>
                <c:formatCode>_-* #,##0_-;\-* #,##0_-;_-* "-"??_-;_-@_-</c:formatCode>
                <c:ptCount val="11"/>
                <c:pt idx="0">
                  <c:v>1795.7946031037493</c:v>
                </c:pt>
                <c:pt idx="1">
                  <c:v>1781.0573191074902</c:v>
                </c:pt>
                <c:pt idx="2">
                  <c:v>1912.088453859302</c:v>
                </c:pt>
                <c:pt idx="3">
                  <c:v>1820.8842477626783</c:v>
                </c:pt>
                <c:pt idx="4">
                  <c:v>1823.2218100304897</c:v>
                </c:pt>
                <c:pt idx="5">
                  <c:v>1813.8199654416778</c:v>
                </c:pt>
                <c:pt idx="6">
                  <c:v>1759.706549277714</c:v>
                </c:pt>
                <c:pt idx="7">
                  <c:v>1899.2084357494905</c:v>
                </c:pt>
                <c:pt idx="8">
                  <c:v>1815.4369035534062</c:v>
                </c:pt>
                <c:pt idx="9">
                  <c:v>1889.5163847523522</c:v>
                </c:pt>
                <c:pt idx="10">
                  <c:v>1867.1437952506633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43-4C40-800D-BCBE4D70409B}"/>
            </c:ext>
          </c:extLst>
        </c:ser>
        <c:ser>
          <c:idx val="6"/>
          <c:order val="6"/>
          <c:tx>
            <c:strRef>
              <c:f>'Market driver'!$H$59:$H$60</c:f>
              <c:strCache>
                <c:ptCount val="1"/>
                <c:pt idx="0">
                  <c:v>Regional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driver'!$A$61:$A$72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driver'!$H$61:$H$72</c:f>
              <c:numCache>
                <c:formatCode>_-* #,##0_-;\-* #,##0_-;_-* "-"??_-;_-@_-</c:formatCode>
                <c:ptCount val="11"/>
                <c:pt idx="0">
                  <c:v>1111.939161316162</c:v>
                </c:pt>
                <c:pt idx="1">
                  <c:v>1185.0072047614453</c:v>
                </c:pt>
                <c:pt idx="2">
                  <c:v>1248.4629877819905</c:v>
                </c:pt>
                <c:pt idx="3">
                  <c:v>1304.2896576677133</c:v>
                </c:pt>
                <c:pt idx="4">
                  <c:v>1385.3939623465674</c:v>
                </c:pt>
                <c:pt idx="5">
                  <c:v>1456.4707140917219</c:v>
                </c:pt>
                <c:pt idx="6">
                  <c:v>1437.0902499475592</c:v>
                </c:pt>
                <c:pt idx="7">
                  <c:v>1414.5775054401759</c:v>
                </c:pt>
                <c:pt idx="8">
                  <c:v>1129.645952596177</c:v>
                </c:pt>
                <c:pt idx="9">
                  <c:v>1176.2254138425542</c:v>
                </c:pt>
                <c:pt idx="10">
                  <c:v>1150.6403765814723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43-4C40-800D-BCBE4D70409B}"/>
            </c:ext>
          </c:extLst>
        </c:ser>
        <c:ser>
          <c:idx val="7"/>
          <c:order val="7"/>
          <c:tx>
            <c:strRef>
              <c:f>'Market driver'!$I$59:$I$60</c:f>
              <c:strCache>
                <c:ptCount val="1"/>
                <c:pt idx="0">
                  <c:v>Turbine GA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driver'!$A$61:$A$72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driver'!$I$61:$I$72</c:f>
              <c:numCache>
                <c:formatCode>_-* #,##0_-;\-* #,##0_-;_-* "-"??_-;_-@_-</c:formatCode>
                <c:ptCount val="11"/>
                <c:pt idx="0">
                  <c:v>636.3998233029572</c:v>
                </c:pt>
                <c:pt idx="1">
                  <c:v>633.10080599650382</c:v>
                </c:pt>
                <c:pt idx="2">
                  <c:v>636.2984237609154</c:v>
                </c:pt>
                <c:pt idx="3">
                  <c:v>638.60558223538806</c:v>
                </c:pt>
                <c:pt idx="4">
                  <c:v>643.50276192268677</c:v>
                </c:pt>
                <c:pt idx="5">
                  <c:v>662.87450102332559</c:v>
                </c:pt>
                <c:pt idx="6">
                  <c:v>696.80510639014472</c:v>
                </c:pt>
                <c:pt idx="7">
                  <c:v>698.74534688520464</c:v>
                </c:pt>
                <c:pt idx="8">
                  <c:v>678.53016843973921</c:v>
                </c:pt>
                <c:pt idx="9">
                  <c:v>684.83518447389372</c:v>
                </c:pt>
                <c:pt idx="10">
                  <c:v>748.6291968325512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43-4C40-800D-BCBE4D70409B}"/>
            </c:ext>
          </c:extLst>
        </c:ser>
        <c:ser>
          <c:idx val="8"/>
          <c:order val="8"/>
          <c:tx>
            <c:strRef>
              <c:f>'Market driver'!$J$59:$J$60</c:f>
              <c:strCache>
                <c:ptCount val="1"/>
                <c:pt idx="0">
                  <c:v>Freighter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driver'!$A$61:$A$72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driver'!$J$61:$J$72</c:f>
              <c:numCache>
                <c:formatCode>_-* #,##0_-;\-* #,##0_-;_-* "-"??_-;_-@_-</c:formatCode>
                <c:ptCount val="11"/>
                <c:pt idx="0">
                  <c:v>568.82958727229948</c:v>
                </c:pt>
                <c:pt idx="1">
                  <c:v>571.95754886244856</c:v>
                </c:pt>
                <c:pt idx="2">
                  <c:v>475.68744164470996</c:v>
                </c:pt>
                <c:pt idx="3">
                  <c:v>524.07598702623693</c:v>
                </c:pt>
                <c:pt idx="4">
                  <c:v>485.12568983401343</c:v>
                </c:pt>
                <c:pt idx="5">
                  <c:v>441.51108396227283</c:v>
                </c:pt>
                <c:pt idx="6">
                  <c:v>534.20572294556837</c:v>
                </c:pt>
                <c:pt idx="7">
                  <c:v>601.59281997901064</c:v>
                </c:pt>
                <c:pt idx="8">
                  <c:v>782.46748771897217</c:v>
                </c:pt>
                <c:pt idx="9">
                  <c:v>755.34477887412618</c:v>
                </c:pt>
                <c:pt idx="10">
                  <c:v>821.83817506079936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43-4C40-800D-BCBE4D70409B}"/>
            </c:ext>
          </c:extLst>
        </c:ser>
        <c:ser>
          <c:idx val="9"/>
          <c:order val="9"/>
          <c:tx>
            <c:strRef>
              <c:f>'Market driver'!$K$59:$K$60</c:f>
              <c:strCache>
                <c:ptCount val="1"/>
                <c:pt idx="0">
                  <c:v>Turboprop Trainers / Light Attack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driver'!$A$61:$A$72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driver'!$K$61:$K$72</c:f>
              <c:numCache>
                <c:formatCode>_-* #,##0_-;\-* #,##0_-;_-* "-"??_-;_-@_-</c:formatCode>
                <c:ptCount val="11"/>
                <c:pt idx="0">
                  <c:v>417.923118179619</c:v>
                </c:pt>
                <c:pt idx="1">
                  <c:v>372.99841696435209</c:v>
                </c:pt>
                <c:pt idx="2">
                  <c:v>424.05631991960553</c:v>
                </c:pt>
                <c:pt idx="3">
                  <c:v>446.6549407009781</c:v>
                </c:pt>
                <c:pt idx="4">
                  <c:v>442.63707611138398</c:v>
                </c:pt>
                <c:pt idx="5">
                  <c:v>403.45371767650255</c:v>
                </c:pt>
                <c:pt idx="6">
                  <c:v>367.84577993544684</c:v>
                </c:pt>
                <c:pt idx="7">
                  <c:v>376.77760267929619</c:v>
                </c:pt>
                <c:pt idx="8">
                  <c:v>419.42741607396385</c:v>
                </c:pt>
                <c:pt idx="9">
                  <c:v>403.22677508761006</c:v>
                </c:pt>
                <c:pt idx="10">
                  <c:v>470.24678227171415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43-4C40-800D-BCBE4D704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 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685901035857539"/>
          <c:y val="0.16104001662548781"/>
          <c:w val="0.35698714080853833"/>
          <c:h val="0.741438147677155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Draft_20240628.xlsx]Surveillance!PivotTable39</c:name>
    <c:fmtId val="1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Surveillance growth projection</a:t>
            </a:r>
          </a:p>
        </c:rich>
      </c:tx>
      <c:layout>
        <c:manualLayout>
          <c:xMode val="edge"/>
          <c:yMode val="edge"/>
          <c:x val="0.28790659000945185"/>
          <c:y val="2.96296296296296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Surveillance!$B$32:$B$33</c:f>
              <c:strCache>
                <c:ptCount val="1"/>
                <c:pt idx="0">
                  <c:v>Large Commercial Aircraft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Surveillance!$A$34:$A$46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Surveillance!$B$34:$B$46</c:f>
              <c:numCache>
                <c:formatCode>_-* #,##0_-;\-* #,##0_-;_-* "-"??_-;_-@_-</c:formatCode>
                <c:ptCount val="12"/>
                <c:pt idx="0">
                  <c:v>274.975010798391</c:v>
                </c:pt>
                <c:pt idx="1">
                  <c:v>329.35850921935213</c:v>
                </c:pt>
                <c:pt idx="2">
                  <c:v>361.70740248844663</c:v>
                </c:pt>
                <c:pt idx="3">
                  <c:v>391.05371112245012</c:v>
                </c:pt>
                <c:pt idx="4">
                  <c:v>431.36423581387845</c:v>
                </c:pt>
                <c:pt idx="5">
                  <c:v>458.86061507522334</c:v>
                </c:pt>
                <c:pt idx="6">
                  <c:v>495.4413091499996</c:v>
                </c:pt>
                <c:pt idx="7">
                  <c:v>515.98890281395029</c:v>
                </c:pt>
                <c:pt idx="8">
                  <c:v>522.09290982375023</c:v>
                </c:pt>
                <c:pt idx="9">
                  <c:v>453.77722880214992</c:v>
                </c:pt>
                <c:pt idx="10">
                  <c:v>443.24647124555065</c:v>
                </c:pt>
                <c:pt idx="11">
                  <c:v>479.41973395775005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40A-479B-83CB-177715AAF1F7}"/>
            </c:ext>
          </c:extLst>
        </c:ser>
        <c:ser>
          <c:idx val="1"/>
          <c:order val="1"/>
          <c:tx>
            <c:strRef>
              <c:f>Surveillance!$C$32:$C$33</c:f>
              <c:strCache>
                <c:ptCount val="1"/>
                <c:pt idx="0">
                  <c:v>Fighters and Jet Trainers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Surveillance!$A$34:$A$46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Surveillance!$C$34:$C$46</c:f>
              <c:numCache>
                <c:formatCode>_-* #,##0_-;\-* #,##0_-;_-* "-"??_-;_-@_-</c:formatCode>
                <c:ptCount val="12"/>
                <c:pt idx="0">
                  <c:v>389.33809703744998</c:v>
                </c:pt>
                <c:pt idx="1">
                  <c:v>369.45946275984977</c:v>
                </c:pt>
                <c:pt idx="2">
                  <c:v>389.69418270840015</c:v>
                </c:pt>
                <c:pt idx="3">
                  <c:v>394.91450914854983</c:v>
                </c:pt>
                <c:pt idx="4">
                  <c:v>400.32102905614988</c:v>
                </c:pt>
                <c:pt idx="5">
                  <c:v>398.06233263789989</c:v>
                </c:pt>
                <c:pt idx="6">
                  <c:v>401.07457812864999</c:v>
                </c:pt>
                <c:pt idx="7">
                  <c:v>398.85851379310014</c:v>
                </c:pt>
                <c:pt idx="8">
                  <c:v>414.98993670400012</c:v>
                </c:pt>
                <c:pt idx="9">
                  <c:v>395.06255782419987</c:v>
                </c:pt>
                <c:pt idx="10">
                  <c:v>407.19426009465002</c:v>
                </c:pt>
                <c:pt idx="11">
                  <c:v>374.53695888240003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40A-479B-83CB-177715AAF1F7}"/>
            </c:ext>
          </c:extLst>
        </c:ser>
        <c:ser>
          <c:idx val="2"/>
          <c:order val="2"/>
          <c:tx>
            <c:strRef>
              <c:f>Surveillance!$D$32:$D$33</c:f>
              <c:strCache>
                <c:ptCount val="1"/>
                <c:pt idx="0">
                  <c:v>UAV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Surveillance!$A$34:$A$46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Surveillance!$D$34:$D$46</c:f>
              <c:numCache>
                <c:formatCode>_-* #,##0_-;\-* #,##0_-;_-* "-"??_-;_-@_-</c:formatCode>
                <c:ptCount val="12"/>
                <c:pt idx="0">
                  <c:v>73.75520764800001</c:v>
                </c:pt>
                <c:pt idx="1">
                  <c:v>137.99716675639999</c:v>
                </c:pt>
                <c:pt idx="2">
                  <c:v>127.80736762879998</c:v>
                </c:pt>
                <c:pt idx="3">
                  <c:v>123.52173675085</c:v>
                </c:pt>
                <c:pt idx="4">
                  <c:v>146.43566811309998</c:v>
                </c:pt>
                <c:pt idx="5">
                  <c:v>308.66515527975008</c:v>
                </c:pt>
                <c:pt idx="6">
                  <c:v>403.64892174204994</c:v>
                </c:pt>
                <c:pt idx="7">
                  <c:v>439.87758259309999</c:v>
                </c:pt>
                <c:pt idx="8">
                  <c:v>472.52210110679994</c:v>
                </c:pt>
                <c:pt idx="9">
                  <c:v>517.05211539369986</c:v>
                </c:pt>
                <c:pt idx="10">
                  <c:v>533.69906103819994</c:v>
                </c:pt>
                <c:pt idx="11">
                  <c:v>538.37273690349991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40A-479B-83CB-177715AAF1F7}"/>
            </c:ext>
          </c:extLst>
        </c:ser>
        <c:ser>
          <c:idx val="3"/>
          <c:order val="3"/>
          <c:tx>
            <c:strRef>
              <c:f>Surveillance!$E$32:$E$33</c:f>
              <c:strCache>
                <c:ptCount val="1"/>
                <c:pt idx="0">
                  <c:v>Helicopter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Surveillance!$A$34:$A$46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Surveillance!$E$34:$E$46</c:f>
              <c:numCache>
                <c:formatCode>_-* #,##0_-;\-* #,##0_-;_-* "-"??_-;_-@_-</c:formatCode>
                <c:ptCount val="12"/>
                <c:pt idx="0">
                  <c:v>245.96716676489064</c:v>
                </c:pt>
                <c:pt idx="1">
                  <c:v>258.00081041692732</c:v>
                </c:pt>
                <c:pt idx="2">
                  <c:v>276.95706932548615</c:v>
                </c:pt>
                <c:pt idx="3">
                  <c:v>277.4706025115002</c:v>
                </c:pt>
                <c:pt idx="4">
                  <c:v>279.03580242164952</c:v>
                </c:pt>
                <c:pt idx="5">
                  <c:v>287.47617361965985</c:v>
                </c:pt>
                <c:pt idx="6">
                  <c:v>276.33658293250988</c:v>
                </c:pt>
                <c:pt idx="7">
                  <c:v>253.59376405244495</c:v>
                </c:pt>
                <c:pt idx="8">
                  <c:v>278.27741366786518</c:v>
                </c:pt>
                <c:pt idx="9">
                  <c:v>283.71249419994507</c:v>
                </c:pt>
                <c:pt idx="10">
                  <c:v>287.39441356269492</c:v>
                </c:pt>
                <c:pt idx="11">
                  <c:v>294.95670319296465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0A-479B-83CB-177715AAF1F7}"/>
            </c:ext>
          </c:extLst>
        </c:ser>
        <c:ser>
          <c:idx val="4"/>
          <c:order val="4"/>
          <c:tx>
            <c:strRef>
              <c:f>Surveillance!$F$32:$F$33</c:f>
              <c:strCache>
                <c:ptCount val="1"/>
                <c:pt idx="0">
                  <c:v>Business Jet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Surveillance!$A$34:$A$46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Surveillance!$F$34:$F$46</c:f>
              <c:numCache>
                <c:formatCode>_-* #,##0_-;\-* #,##0_-;_-* "-"??_-;_-@_-</c:formatCode>
                <c:ptCount val="12"/>
                <c:pt idx="0">
                  <c:v>170.09416037279883</c:v>
                </c:pt>
                <c:pt idx="1">
                  <c:v>181.95571649738005</c:v>
                </c:pt>
                <c:pt idx="2">
                  <c:v>183.67240158229257</c:v>
                </c:pt>
                <c:pt idx="3">
                  <c:v>176.95662884144241</c:v>
                </c:pt>
                <c:pt idx="4">
                  <c:v>182.466121089285</c:v>
                </c:pt>
                <c:pt idx="5">
                  <c:v>180.96153531037751</c:v>
                </c:pt>
                <c:pt idx="6">
                  <c:v>192.64419371546015</c:v>
                </c:pt>
                <c:pt idx="7">
                  <c:v>204.56067237333494</c:v>
                </c:pt>
                <c:pt idx="8">
                  <c:v>222.6206142168499</c:v>
                </c:pt>
                <c:pt idx="9">
                  <c:v>194.71980645357752</c:v>
                </c:pt>
                <c:pt idx="10">
                  <c:v>191.39404722291255</c:v>
                </c:pt>
                <c:pt idx="11">
                  <c:v>193.1931294581903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40A-479B-83CB-177715AAF1F7}"/>
            </c:ext>
          </c:extLst>
        </c:ser>
        <c:ser>
          <c:idx val="5"/>
          <c:order val="5"/>
          <c:tx>
            <c:strRef>
              <c:f>Surveillance!$G$32:$G$33</c:f>
              <c:strCache>
                <c:ptCount val="1"/>
                <c:pt idx="0">
                  <c:v>Military Transport / Special Mission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Surveillance!$A$34:$A$46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Surveillance!$G$34:$G$46</c:f>
              <c:numCache>
                <c:formatCode>_-* #,##0_-;\-* #,##0_-;_-* "-"??_-;_-@_-</c:formatCode>
                <c:ptCount val="12"/>
                <c:pt idx="0">
                  <c:v>127.76685102719989</c:v>
                </c:pt>
                <c:pt idx="1">
                  <c:v>126.14964812359995</c:v>
                </c:pt>
                <c:pt idx="2">
                  <c:v>124.81872542549998</c:v>
                </c:pt>
                <c:pt idx="3">
                  <c:v>134.80638141330002</c:v>
                </c:pt>
                <c:pt idx="4">
                  <c:v>126.52513441860002</c:v>
                </c:pt>
                <c:pt idx="5">
                  <c:v>119.35709705040001</c:v>
                </c:pt>
                <c:pt idx="6">
                  <c:v>121.88748479610004</c:v>
                </c:pt>
                <c:pt idx="7">
                  <c:v>117.43810880179997</c:v>
                </c:pt>
                <c:pt idx="8">
                  <c:v>127.03225732299997</c:v>
                </c:pt>
                <c:pt idx="9">
                  <c:v>117.97361769969999</c:v>
                </c:pt>
                <c:pt idx="10">
                  <c:v>127.12149281060006</c:v>
                </c:pt>
                <c:pt idx="11">
                  <c:v>125.56030847239995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40A-479B-83CB-177715AAF1F7}"/>
            </c:ext>
          </c:extLst>
        </c:ser>
        <c:ser>
          <c:idx val="6"/>
          <c:order val="6"/>
          <c:tx>
            <c:strRef>
              <c:f>Surveillance!$H$32:$H$33</c:f>
              <c:strCache>
                <c:ptCount val="1"/>
                <c:pt idx="0">
                  <c:v>Regional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Surveillance!$A$34:$A$46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Surveillance!$H$34:$H$46</c:f>
              <c:numCache>
                <c:formatCode>_-* #,##0_-;\-* #,##0_-;_-* "-"??_-;_-@_-</c:formatCode>
                <c:ptCount val="12"/>
                <c:pt idx="0">
                  <c:v>24.72276994392001</c:v>
                </c:pt>
                <c:pt idx="1">
                  <c:v>25.202247780960008</c:v>
                </c:pt>
                <c:pt idx="2">
                  <c:v>26.921544104202006</c:v>
                </c:pt>
                <c:pt idx="3">
                  <c:v>28.514063284274997</c:v>
                </c:pt>
                <c:pt idx="4">
                  <c:v>29.778720620040009</c:v>
                </c:pt>
                <c:pt idx="5">
                  <c:v>31.670646898365007</c:v>
                </c:pt>
                <c:pt idx="6">
                  <c:v>33.294693061499999</c:v>
                </c:pt>
                <c:pt idx="7">
                  <c:v>32.706272639699996</c:v>
                </c:pt>
                <c:pt idx="8">
                  <c:v>32.16502896690001</c:v>
                </c:pt>
                <c:pt idx="9">
                  <c:v>25.38134571138</c:v>
                </c:pt>
                <c:pt idx="10">
                  <c:v>26.425326771500412</c:v>
                </c:pt>
                <c:pt idx="11">
                  <c:v>25.819669510723973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40A-479B-83CB-177715AAF1F7}"/>
            </c:ext>
          </c:extLst>
        </c:ser>
        <c:ser>
          <c:idx val="7"/>
          <c:order val="7"/>
          <c:tx>
            <c:strRef>
              <c:f>Surveillance!$I$32:$I$33</c:f>
              <c:strCache>
                <c:ptCount val="1"/>
                <c:pt idx="0">
                  <c:v>Freighter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Surveillance!$A$34:$A$46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Surveillance!$I$34:$I$46</c:f>
              <c:numCache>
                <c:formatCode>_-* #,##0_-;\-* #,##0_-;_-* "-"??_-;_-@_-</c:formatCode>
                <c:ptCount val="12"/>
                <c:pt idx="0">
                  <c:v>17.528111502699996</c:v>
                </c:pt>
                <c:pt idx="1">
                  <c:v>19.675397722499994</c:v>
                </c:pt>
                <c:pt idx="2">
                  <c:v>19.465946817150005</c:v>
                </c:pt>
                <c:pt idx="3">
                  <c:v>16.245540353399996</c:v>
                </c:pt>
                <c:pt idx="4">
                  <c:v>17.716017545850001</c:v>
                </c:pt>
                <c:pt idx="5">
                  <c:v>16.105638425200002</c:v>
                </c:pt>
                <c:pt idx="6">
                  <c:v>14.370938218450005</c:v>
                </c:pt>
                <c:pt idx="7">
                  <c:v>17.524283034250011</c:v>
                </c:pt>
                <c:pt idx="8">
                  <c:v>20.34780935245</c:v>
                </c:pt>
                <c:pt idx="9">
                  <c:v>27.932236304049979</c:v>
                </c:pt>
                <c:pt idx="10">
                  <c:v>27.236403746350014</c:v>
                </c:pt>
                <c:pt idx="11">
                  <c:v>30.170676786700007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40A-479B-83CB-177715AAF1F7}"/>
            </c:ext>
          </c:extLst>
        </c:ser>
        <c:ser>
          <c:idx val="8"/>
          <c:order val="8"/>
          <c:tx>
            <c:strRef>
              <c:f>Surveillance!$J$32:$J$33</c:f>
              <c:strCache>
                <c:ptCount val="1"/>
                <c:pt idx="0">
                  <c:v>Turbine GA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Surveillance!$A$34:$A$46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Surveillance!$J$34:$J$46</c:f>
              <c:numCache>
                <c:formatCode>_-* #,##0_-;\-* #,##0_-;_-* "-"??_-;_-@_-</c:formatCode>
                <c:ptCount val="12"/>
                <c:pt idx="0">
                  <c:v>11.50193686422806</c:v>
                </c:pt>
                <c:pt idx="1">
                  <c:v>13.195542235127903</c:v>
                </c:pt>
                <c:pt idx="2">
                  <c:v>13.151965056699531</c:v>
                </c:pt>
                <c:pt idx="3">
                  <c:v>13.2440427029871</c:v>
                </c:pt>
                <c:pt idx="4">
                  <c:v>13.266451842331456</c:v>
                </c:pt>
                <c:pt idx="5">
                  <c:v>13.322211240629757</c:v>
                </c:pt>
                <c:pt idx="6">
                  <c:v>13.680023724014999</c:v>
                </c:pt>
                <c:pt idx="7">
                  <c:v>14.314348576303001</c:v>
                </c:pt>
                <c:pt idx="8">
                  <c:v>14.359012148514996</c:v>
                </c:pt>
                <c:pt idx="9">
                  <c:v>13.984944495064999</c:v>
                </c:pt>
                <c:pt idx="10">
                  <c:v>14.053949744900004</c:v>
                </c:pt>
                <c:pt idx="11">
                  <c:v>15.253619992025005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40A-479B-83CB-177715AAF1F7}"/>
            </c:ext>
          </c:extLst>
        </c:ser>
        <c:ser>
          <c:idx val="9"/>
          <c:order val="9"/>
          <c:tx>
            <c:strRef>
              <c:f>Surveillance!$K$32:$K$33</c:f>
              <c:strCache>
                <c:ptCount val="1"/>
                <c:pt idx="0">
                  <c:v>Turboprop Trainers / Light Attack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Surveillance!$A$34:$A$46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Surveillance!$K$34:$K$46</c:f>
              <c:numCache>
                <c:formatCode>_-* #,##0_-;\-* #,##0_-;_-* "-"??_-;_-@_-</c:formatCode>
                <c:ptCount val="12"/>
                <c:pt idx="0">
                  <c:v>4.978036681599999</c:v>
                </c:pt>
                <c:pt idx="1">
                  <c:v>4.8708721025500008</c:v>
                </c:pt>
                <c:pt idx="2">
                  <c:v>4.2760810959500004</c:v>
                </c:pt>
                <c:pt idx="3">
                  <c:v>4.6740662190500002</c:v>
                </c:pt>
                <c:pt idx="4">
                  <c:v>5.2637295847500001</c:v>
                </c:pt>
                <c:pt idx="5">
                  <c:v>4.4461489056500003</c:v>
                </c:pt>
                <c:pt idx="6">
                  <c:v>4.2485512310499995</c:v>
                </c:pt>
                <c:pt idx="7">
                  <c:v>4.2493381823499998</c:v>
                </c:pt>
                <c:pt idx="8">
                  <c:v>3.6771521209500002</c:v>
                </c:pt>
                <c:pt idx="9">
                  <c:v>4.1598142180500002</c:v>
                </c:pt>
                <c:pt idx="10">
                  <c:v>4.2017603416499991</c:v>
                </c:pt>
                <c:pt idx="11">
                  <c:v>5.3127121279500003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40A-479B-83CB-177715AAF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55562496398096"/>
          <c:y val="0.14578304031453473"/>
          <c:w val="0.37444375036019034"/>
          <c:h val="0.77811093848820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Draft_20240628.xlsx]FMGC!PivotTable44</c:name>
    <c:fmtId val="1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FMGC growth projection</a:t>
            </a:r>
          </a:p>
        </c:rich>
      </c:tx>
      <c:layout>
        <c:manualLayout>
          <c:xMode val="edge"/>
          <c:yMode val="edge"/>
          <c:x val="0.3368812737971616"/>
          <c:y val="2.72854593477539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02016491250308"/>
          <c:y val="0.12561570202989317"/>
          <c:w val="0.48955140676581543"/>
          <c:h val="0.73825241466915714"/>
        </c:manualLayout>
      </c:layout>
      <c:areaChart>
        <c:grouping val="stacked"/>
        <c:varyColors val="0"/>
        <c:ser>
          <c:idx val="0"/>
          <c:order val="0"/>
          <c:tx>
            <c:strRef>
              <c:f>FMGC!$B$32:$B$33</c:f>
              <c:strCache>
                <c:ptCount val="1"/>
                <c:pt idx="0">
                  <c:v>Large Commercial Aircraft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FMGC!$A$34:$A$46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FMGC!$B$34:$B$46</c:f>
              <c:numCache>
                <c:formatCode>_-* #,##0_-;\-* #,##0_-;_-* "-"??_-;_-@_-</c:formatCode>
                <c:ptCount val="12"/>
                <c:pt idx="0">
                  <c:v>273.74180271208121</c:v>
                </c:pt>
                <c:pt idx="1">
                  <c:v>327.32068190052217</c:v>
                </c:pt>
                <c:pt idx="2">
                  <c:v>358.47446596377341</c:v>
                </c:pt>
                <c:pt idx="3">
                  <c:v>387.95619179007218</c:v>
                </c:pt>
                <c:pt idx="4">
                  <c:v>429.57430063274893</c:v>
                </c:pt>
                <c:pt idx="5">
                  <c:v>459.10449898311754</c:v>
                </c:pt>
                <c:pt idx="6">
                  <c:v>497.86998659572987</c:v>
                </c:pt>
                <c:pt idx="7">
                  <c:v>520.64161305133052</c:v>
                </c:pt>
                <c:pt idx="8">
                  <c:v>528.75569756897028</c:v>
                </c:pt>
                <c:pt idx="9">
                  <c:v>465.2466041292252</c:v>
                </c:pt>
                <c:pt idx="10">
                  <c:v>455.00102406308002</c:v>
                </c:pt>
                <c:pt idx="11">
                  <c:v>491.7715123282054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BD0-4CA7-89C5-FBDA25D717E9}"/>
            </c:ext>
          </c:extLst>
        </c:ser>
        <c:ser>
          <c:idx val="1"/>
          <c:order val="1"/>
          <c:tx>
            <c:strRef>
              <c:f>FMGC!$C$32:$C$33</c:f>
              <c:strCache>
                <c:ptCount val="1"/>
                <c:pt idx="0">
                  <c:v>Helicopter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FMGC!$A$34:$A$46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FMGC!$C$34:$C$46</c:f>
              <c:numCache>
                <c:formatCode>_-* #,##0_-;\-* #,##0_-;_-* "-"??_-;_-@_-</c:formatCode>
                <c:ptCount val="12"/>
                <c:pt idx="0">
                  <c:v>92.516970023682603</c:v>
                </c:pt>
                <c:pt idx="1">
                  <c:v>98.845089139872059</c:v>
                </c:pt>
                <c:pt idx="2">
                  <c:v>107.38957156700465</c:v>
                </c:pt>
                <c:pt idx="3">
                  <c:v>108.44491396535255</c:v>
                </c:pt>
                <c:pt idx="4">
                  <c:v>108.55504415884248</c:v>
                </c:pt>
                <c:pt idx="5">
                  <c:v>109.9696097707025</c:v>
                </c:pt>
                <c:pt idx="6">
                  <c:v>109.64680744452252</c:v>
                </c:pt>
                <c:pt idx="7">
                  <c:v>105.81960634497493</c:v>
                </c:pt>
                <c:pt idx="8">
                  <c:v>113.59051067536741</c:v>
                </c:pt>
                <c:pt idx="9">
                  <c:v>115.24228651951996</c:v>
                </c:pt>
                <c:pt idx="10">
                  <c:v>115.46423857958743</c:v>
                </c:pt>
                <c:pt idx="11">
                  <c:v>116.91080662817008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D0-4CA7-89C5-FBDA25D717E9}"/>
            </c:ext>
          </c:extLst>
        </c:ser>
        <c:ser>
          <c:idx val="2"/>
          <c:order val="2"/>
          <c:tx>
            <c:strRef>
              <c:f>FMGC!$D$32:$D$33</c:f>
              <c:strCache>
                <c:ptCount val="1"/>
                <c:pt idx="0">
                  <c:v>Business Jet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FMGC!$A$34:$A$46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FMGC!$D$34:$D$46</c:f>
              <c:numCache>
                <c:formatCode>_-* #,##0_-;\-* #,##0_-;_-* "-"??_-;_-@_-</c:formatCode>
                <c:ptCount val="12"/>
                <c:pt idx="0">
                  <c:v>57.279573173631682</c:v>
                </c:pt>
                <c:pt idx="1">
                  <c:v>61.567390521181217</c:v>
                </c:pt>
                <c:pt idx="2">
                  <c:v>61.976734815871211</c:v>
                </c:pt>
                <c:pt idx="3">
                  <c:v>60.313107137692462</c:v>
                </c:pt>
                <c:pt idx="4">
                  <c:v>61.533349632587495</c:v>
                </c:pt>
                <c:pt idx="5">
                  <c:v>60.682944732191217</c:v>
                </c:pt>
                <c:pt idx="6">
                  <c:v>64.601632444382503</c:v>
                </c:pt>
                <c:pt idx="7">
                  <c:v>68.543645387877532</c:v>
                </c:pt>
                <c:pt idx="8">
                  <c:v>74.195887786074991</c:v>
                </c:pt>
                <c:pt idx="9">
                  <c:v>66.097671332103687</c:v>
                </c:pt>
                <c:pt idx="10">
                  <c:v>65.795710920942483</c:v>
                </c:pt>
                <c:pt idx="11">
                  <c:v>66.123383200279918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D0-4CA7-89C5-FBDA25D717E9}"/>
            </c:ext>
          </c:extLst>
        </c:ser>
        <c:ser>
          <c:idx val="3"/>
          <c:order val="3"/>
          <c:tx>
            <c:strRef>
              <c:f>FMGC!$E$32:$E$33</c:f>
              <c:strCache>
                <c:ptCount val="1"/>
                <c:pt idx="0">
                  <c:v>UAV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FMGC!$A$34:$A$46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FMGC!$E$34:$E$46</c:f>
              <c:numCache>
                <c:formatCode>_-* #,##0_-;\-* #,##0_-;_-* "-"??_-;_-@_-</c:formatCode>
                <c:ptCount val="12"/>
                <c:pt idx="0">
                  <c:v>12.20937938028</c:v>
                </c:pt>
                <c:pt idx="1">
                  <c:v>22.704396881370002</c:v>
                </c:pt>
                <c:pt idx="2">
                  <c:v>21.191956816490002</c:v>
                </c:pt>
                <c:pt idx="3">
                  <c:v>20.617794907035002</c:v>
                </c:pt>
                <c:pt idx="4">
                  <c:v>24.370856201064999</c:v>
                </c:pt>
                <c:pt idx="5">
                  <c:v>50.661658801515003</c:v>
                </c:pt>
                <c:pt idx="6">
                  <c:v>66.289381627534993</c:v>
                </c:pt>
                <c:pt idx="7">
                  <c:v>72.544944064039996</c:v>
                </c:pt>
                <c:pt idx="8">
                  <c:v>78.249434080395005</c:v>
                </c:pt>
                <c:pt idx="9">
                  <c:v>85.881818903654988</c:v>
                </c:pt>
                <c:pt idx="10">
                  <c:v>89.107979296815003</c:v>
                </c:pt>
                <c:pt idx="11">
                  <c:v>90.298431072374996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D0-4CA7-89C5-FBDA25D717E9}"/>
            </c:ext>
          </c:extLst>
        </c:ser>
        <c:ser>
          <c:idx val="4"/>
          <c:order val="4"/>
          <c:tx>
            <c:strRef>
              <c:f>FMGC!$F$32:$F$33</c:f>
              <c:strCache>
                <c:ptCount val="1"/>
                <c:pt idx="0">
                  <c:v>Turbine GA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FMGC!$A$34:$A$46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FMGC!$F$34:$F$46</c:f>
              <c:numCache>
                <c:formatCode>_-* #,##0_-;\-* #,##0_-;_-* "-"??_-;_-@_-</c:formatCode>
                <c:ptCount val="12"/>
                <c:pt idx="0">
                  <c:v>37.742309556504424</c:v>
                </c:pt>
                <c:pt idx="1">
                  <c:v>43.337045090492275</c:v>
                </c:pt>
                <c:pt idx="2">
                  <c:v>43.205695244698063</c:v>
                </c:pt>
                <c:pt idx="3">
                  <c:v>43.533883396477222</c:v>
                </c:pt>
                <c:pt idx="4">
                  <c:v>43.414452333268521</c:v>
                </c:pt>
                <c:pt idx="5">
                  <c:v>43.536928332129463</c:v>
                </c:pt>
                <c:pt idx="6">
                  <c:v>44.714282504179977</c:v>
                </c:pt>
                <c:pt idx="7">
                  <c:v>46.956941649611238</c:v>
                </c:pt>
                <c:pt idx="8">
                  <c:v>47.193131258228497</c:v>
                </c:pt>
                <c:pt idx="9">
                  <c:v>46.174145109112501</c:v>
                </c:pt>
                <c:pt idx="10">
                  <c:v>46.473861123163992</c:v>
                </c:pt>
                <c:pt idx="11">
                  <c:v>50.547919357430473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BD0-4CA7-89C5-FBDA25D717E9}"/>
            </c:ext>
          </c:extLst>
        </c:ser>
        <c:ser>
          <c:idx val="5"/>
          <c:order val="5"/>
          <c:tx>
            <c:strRef>
              <c:f>FMGC!$G$32:$G$33</c:f>
              <c:strCache>
                <c:ptCount val="1"/>
                <c:pt idx="0">
                  <c:v>Military Transport / Special Mission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FMGC!$A$34:$A$46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FMGC!$G$34:$G$46</c:f>
              <c:numCache>
                <c:formatCode>_-* #,##0_-;\-* #,##0_-;_-* "-"??_-;_-@_-</c:formatCode>
                <c:ptCount val="12"/>
                <c:pt idx="0">
                  <c:v>38.999704480724994</c:v>
                </c:pt>
                <c:pt idx="1">
                  <c:v>38.45441489607002</c:v>
                </c:pt>
                <c:pt idx="2">
                  <c:v>37.671927205620008</c:v>
                </c:pt>
                <c:pt idx="3">
                  <c:v>41.277175532865002</c:v>
                </c:pt>
                <c:pt idx="4">
                  <c:v>39.429302928690007</c:v>
                </c:pt>
                <c:pt idx="5">
                  <c:v>37.673247411990012</c:v>
                </c:pt>
                <c:pt idx="6">
                  <c:v>38.930435717819996</c:v>
                </c:pt>
                <c:pt idx="7">
                  <c:v>37.956916881900014</c:v>
                </c:pt>
                <c:pt idx="8">
                  <c:v>40.24300571765999</c:v>
                </c:pt>
                <c:pt idx="9">
                  <c:v>38.22243842532</c:v>
                </c:pt>
                <c:pt idx="10">
                  <c:v>40.627160590499997</c:v>
                </c:pt>
                <c:pt idx="11">
                  <c:v>39.795285235590001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3-4FA1-ACD8-F2AB0A562ECD}"/>
            </c:ext>
          </c:extLst>
        </c:ser>
        <c:ser>
          <c:idx val="6"/>
          <c:order val="6"/>
          <c:tx>
            <c:strRef>
              <c:f>FMGC!$H$32:$H$33</c:f>
              <c:strCache>
                <c:ptCount val="1"/>
                <c:pt idx="0">
                  <c:v>Regional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FMGC!$A$34:$A$46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FMGC!$H$34:$H$46</c:f>
              <c:numCache>
                <c:formatCode>_-* #,##0_-;\-* #,##0_-;_-* "-"??_-;_-@_-</c:formatCode>
                <c:ptCount val="12"/>
                <c:pt idx="0">
                  <c:v>29.553848858999196</c:v>
                </c:pt>
                <c:pt idx="1">
                  <c:v>30.196907542368006</c:v>
                </c:pt>
                <c:pt idx="2">
                  <c:v>32.092859039807898</c:v>
                </c:pt>
                <c:pt idx="3">
                  <c:v>33.799028831104252</c:v>
                </c:pt>
                <c:pt idx="4">
                  <c:v>35.242150255431589</c:v>
                </c:pt>
                <c:pt idx="5">
                  <c:v>37.401078114171149</c:v>
                </c:pt>
                <c:pt idx="6">
                  <c:v>39.273023569144975</c:v>
                </c:pt>
                <c:pt idx="7">
                  <c:v>38.667471662074995</c:v>
                </c:pt>
                <c:pt idx="8">
                  <c:v>38.090687845054994</c:v>
                </c:pt>
                <c:pt idx="9">
                  <c:v>30.510864867258977</c:v>
                </c:pt>
                <c:pt idx="10">
                  <c:v>31.70362799053721</c:v>
                </c:pt>
                <c:pt idx="11">
                  <c:v>31.045755732937366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3-4FA1-ACD8-F2AB0A562ECD}"/>
            </c:ext>
          </c:extLst>
        </c:ser>
        <c:ser>
          <c:idx val="7"/>
          <c:order val="7"/>
          <c:tx>
            <c:strRef>
              <c:f>FMGC!$I$32:$I$33</c:f>
              <c:strCache>
                <c:ptCount val="1"/>
                <c:pt idx="0">
                  <c:v>Freighter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FMGC!$A$34:$A$46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FMGC!$I$34:$I$46</c:f>
              <c:numCache>
                <c:formatCode>_-* #,##0_-;\-* #,##0_-;_-* "-"??_-;_-@_-</c:formatCode>
                <c:ptCount val="12"/>
                <c:pt idx="0">
                  <c:v>21.098946026994994</c:v>
                </c:pt>
                <c:pt idx="1">
                  <c:v>23.646726801779991</c:v>
                </c:pt>
                <c:pt idx="2">
                  <c:v>23.698810963915005</c:v>
                </c:pt>
                <c:pt idx="3">
                  <c:v>19.793339492159998</c:v>
                </c:pt>
                <c:pt idx="4">
                  <c:v>21.261844128109999</c:v>
                </c:pt>
                <c:pt idx="5">
                  <c:v>19.539348555154991</c:v>
                </c:pt>
                <c:pt idx="6">
                  <c:v>17.549590264709998</c:v>
                </c:pt>
                <c:pt idx="7">
                  <c:v>20.904831745214985</c:v>
                </c:pt>
                <c:pt idx="8">
                  <c:v>23.710160002669987</c:v>
                </c:pt>
                <c:pt idx="9">
                  <c:v>31.23451836764</c:v>
                </c:pt>
                <c:pt idx="10">
                  <c:v>30.88946448481498</c:v>
                </c:pt>
                <c:pt idx="11">
                  <c:v>33.733292018054982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C3-4FA1-ACD8-F2AB0A562ECD}"/>
            </c:ext>
          </c:extLst>
        </c:ser>
        <c:ser>
          <c:idx val="8"/>
          <c:order val="8"/>
          <c:tx>
            <c:strRef>
              <c:f>FMGC!$J$32:$J$33</c:f>
              <c:strCache>
                <c:ptCount val="1"/>
                <c:pt idx="0">
                  <c:v>Turboprop Trainers / Light Attack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FMGC!$A$34:$A$46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FMGC!$J$34:$J$46</c:f>
              <c:numCache>
                <c:formatCode>_-* #,##0_-;\-* #,##0_-;_-* "-"??_-;_-@_-</c:formatCode>
                <c:ptCount val="12"/>
                <c:pt idx="0">
                  <c:v>10.046713255789999</c:v>
                </c:pt>
                <c:pt idx="1">
                  <c:v>9.9747009277800025</c:v>
                </c:pt>
                <c:pt idx="2">
                  <c:v>8.8618461574299978</c:v>
                </c:pt>
                <c:pt idx="3">
                  <c:v>9.4184538688799986</c:v>
                </c:pt>
                <c:pt idx="4">
                  <c:v>10.457846940409997</c:v>
                </c:pt>
                <c:pt idx="5">
                  <c:v>8.9300658653300005</c:v>
                </c:pt>
                <c:pt idx="6">
                  <c:v>8.5676853189900015</c:v>
                </c:pt>
                <c:pt idx="7">
                  <c:v>8.7322045681699993</c:v>
                </c:pt>
                <c:pt idx="8">
                  <c:v>7.4753349591799996</c:v>
                </c:pt>
                <c:pt idx="9">
                  <c:v>8.5163357422500017</c:v>
                </c:pt>
                <c:pt idx="10">
                  <c:v>8.6053675134700036</c:v>
                </c:pt>
                <c:pt idx="11">
                  <c:v>10.863981374390001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C3-4FA1-ACD8-F2AB0A562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69346280656491"/>
          <c:y val="0.16624713482535022"/>
          <c:w val="0.36430653719343509"/>
          <c:h val="0.750202425344324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Draft_20240628.xlsx]Software!PivotTable49</c:name>
    <c:fmtId val="1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Software growth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Software!$B$32:$B$33</c:f>
              <c:strCache>
                <c:ptCount val="1"/>
                <c:pt idx="0">
                  <c:v>Large Commercial Aircraft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Software!$A$34:$A$46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Software!$B$34:$B$46</c:f>
              <c:numCache>
                <c:formatCode>_-* #,##0_-;\-* #,##0_-;_-* "-"??_-;_-@_-</c:formatCode>
                <c:ptCount val="12"/>
                <c:pt idx="0">
                  <c:v>401.055438626625</c:v>
                </c:pt>
                <c:pt idx="1">
                  <c:v>477.41066472867772</c:v>
                </c:pt>
                <c:pt idx="2">
                  <c:v>520.18389934850609</c:v>
                </c:pt>
                <c:pt idx="3">
                  <c:v>562.76106312821616</c:v>
                </c:pt>
                <c:pt idx="4">
                  <c:v>620.17269270939653</c:v>
                </c:pt>
                <c:pt idx="5">
                  <c:v>659.85676050360553</c:v>
                </c:pt>
                <c:pt idx="6">
                  <c:v>712.45015261228548</c:v>
                </c:pt>
                <c:pt idx="7">
                  <c:v>741.59754591097135</c:v>
                </c:pt>
                <c:pt idx="8">
                  <c:v>752.13701096425746</c:v>
                </c:pt>
                <c:pt idx="9">
                  <c:v>683.21098185205551</c:v>
                </c:pt>
                <c:pt idx="10">
                  <c:v>676.23618649385548</c:v>
                </c:pt>
                <c:pt idx="11">
                  <c:v>723.29712242482151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8E-4FB5-8F1C-96DC8DF7C3CB}"/>
            </c:ext>
          </c:extLst>
        </c:ser>
        <c:ser>
          <c:idx val="1"/>
          <c:order val="1"/>
          <c:tx>
            <c:strRef>
              <c:f>Software!$C$32:$C$33</c:f>
              <c:strCache>
                <c:ptCount val="1"/>
                <c:pt idx="0">
                  <c:v>Fighters and Jet Trainers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Software!$A$34:$A$46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Software!$C$34:$C$46</c:f>
              <c:numCache>
                <c:formatCode>_-* #,##0_-;\-* #,##0_-;_-* "-"??_-;_-@_-</c:formatCode>
                <c:ptCount val="12"/>
                <c:pt idx="0">
                  <c:v>302.71749881529195</c:v>
                </c:pt>
                <c:pt idx="1">
                  <c:v>290.12719662059993</c:v>
                </c:pt>
                <c:pt idx="2">
                  <c:v>306.88223668709594</c:v>
                </c:pt>
                <c:pt idx="3">
                  <c:v>304.02613046741197</c:v>
                </c:pt>
                <c:pt idx="4">
                  <c:v>307.71723823919183</c:v>
                </c:pt>
                <c:pt idx="5">
                  <c:v>306.42465571815177</c:v>
                </c:pt>
                <c:pt idx="6">
                  <c:v>306.44586486809595</c:v>
                </c:pt>
                <c:pt idx="7">
                  <c:v>306.88143356788402</c:v>
                </c:pt>
                <c:pt idx="8">
                  <c:v>317.60142789190814</c:v>
                </c:pt>
                <c:pt idx="9">
                  <c:v>307.25842537504798</c:v>
                </c:pt>
                <c:pt idx="10">
                  <c:v>311.43247985029592</c:v>
                </c:pt>
                <c:pt idx="11">
                  <c:v>283.8034387957041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8E-4FB5-8F1C-96DC8DF7C3CB}"/>
            </c:ext>
          </c:extLst>
        </c:ser>
        <c:ser>
          <c:idx val="2"/>
          <c:order val="2"/>
          <c:tx>
            <c:strRef>
              <c:f>Software!$D$32:$D$33</c:f>
              <c:strCache>
                <c:ptCount val="1"/>
                <c:pt idx="0">
                  <c:v>Helicopter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Software!$A$34:$A$46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Software!$D$34:$D$46</c:f>
              <c:numCache>
                <c:formatCode>_-* #,##0_-;\-* #,##0_-;_-* "-"??_-;_-@_-</c:formatCode>
                <c:ptCount val="12"/>
                <c:pt idx="0">
                  <c:v>175.24338916364223</c:v>
                </c:pt>
                <c:pt idx="1">
                  <c:v>184.64729049738631</c:v>
                </c:pt>
                <c:pt idx="2">
                  <c:v>196.10556488419073</c:v>
                </c:pt>
                <c:pt idx="3">
                  <c:v>195.56473863229601</c:v>
                </c:pt>
                <c:pt idx="4">
                  <c:v>192.92657822916414</c:v>
                </c:pt>
                <c:pt idx="5">
                  <c:v>194.06707713281793</c:v>
                </c:pt>
                <c:pt idx="6">
                  <c:v>196.03093697004201</c:v>
                </c:pt>
                <c:pt idx="7">
                  <c:v>192.27279728934215</c:v>
                </c:pt>
                <c:pt idx="8">
                  <c:v>205.33348598292196</c:v>
                </c:pt>
                <c:pt idx="9">
                  <c:v>212.32647735407409</c:v>
                </c:pt>
                <c:pt idx="10">
                  <c:v>213.35196974376794</c:v>
                </c:pt>
                <c:pt idx="11">
                  <c:v>218.44111474260782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8E-4FB5-8F1C-96DC8DF7C3CB}"/>
            </c:ext>
          </c:extLst>
        </c:ser>
        <c:ser>
          <c:idx val="3"/>
          <c:order val="3"/>
          <c:tx>
            <c:strRef>
              <c:f>Software!$E$32:$E$33</c:f>
              <c:strCache>
                <c:ptCount val="1"/>
                <c:pt idx="0">
                  <c:v>Business Jet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Software!$A$34:$A$46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Software!$E$34:$E$46</c:f>
              <c:numCache>
                <c:formatCode>_-* #,##0_-;\-* #,##0_-;_-* "-"??_-;_-@_-</c:formatCode>
                <c:ptCount val="12"/>
                <c:pt idx="0">
                  <c:v>163.58225913065445</c:v>
                </c:pt>
                <c:pt idx="1">
                  <c:v>174.88722818009805</c:v>
                </c:pt>
                <c:pt idx="2">
                  <c:v>175.42945311259601</c:v>
                </c:pt>
                <c:pt idx="3">
                  <c:v>169.028469745428</c:v>
                </c:pt>
                <c:pt idx="4">
                  <c:v>174.08596103945203</c:v>
                </c:pt>
                <c:pt idx="5">
                  <c:v>174.9405109221141</c:v>
                </c:pt>
                <c:pt idx="6">
                  <c:v>186.31612027966207</c:v>
                </c:pt>
                <c:pt idx="7">
                  <c:v>197.70103023390405</c:v>
                </c:pt>
                <c:pt idx="8">
                  <c:v>213.31373935320997</c:v>
                </c:pt>
                <c:pt idx="9">
                  <c:v>189.63164481940194</c:v>
                </c:pt>
                <c:pt idx="10">
                  <c:v>186.09969913350798</c:v>
                </c:pt>
                <c:pt idx="11">
                  <c:v>187.58053426832191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8E-4FB5-8F1C-96DC8DF7C3CB}"/>
            </c:ext>
          </c:extLst>
        </c:ser>
        <c:ser>
          <c:idx val="4"/>
          <c:order val="4"/>
          <c:tx>
            <c:strRef>
              <c:f>Software!$F$32:$F$33</c:f>
              <c:strCache>
                <c:ptCount val="1"/>
                <c:pt idx="0">
                  <c:v>UAV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Software!$A$34:$A$46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Software!$F$34:$F$46</c:f>
              <c:numCache>
                <c:formatCode>_-* #,##0_-;\-* #,##0_-;_-* "-"??_-;_-@_-</c:formatCode>
                <c:ptCount val="12"/>
                <c:pt idx="0">
                  <c:v>29.441703519359997</c:v>
                </c:pt>
                <c:pt idx="1">
                  <c:v>54.917691951539986</c:v>
                </c:pt>
                <c:pt idx="2">
                  <c:v>50.624043586579994</c:v>
                </c:pt>
                <c:pt idx="3">
                  <c:v>49.310298630139997</c:v>
                </c:pt>
                <c:pt idx="4">
                  <c:v>58.613883949069994</c:v>
                </c:pt>
                <c:pt idx="5">
                  <c:v>123.54633282564001</c:v>
                </c:pt>
                <c:pt idx="6">
                  <c:v>162.34674106249997</c:v>
                </c:pt>
                <c:pt idx="7">
                  <c:v>178.12968191241998</c:v>
                </c:pt>
                <c:pt idx="8">
                  <c:v>190.65459207770994</c:v>
                </c:pt>
                <c:pt idx="9">
                  <c:v>209.97839573468994</c:v>
                </c:pt>
                <c:pt idx="10">
                  <c:v>217.15181138787</c:v>
                </c:pt>
                <c:pt idx="11">
                  <c:v>220.47543687704999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A8E-4FB5-8F1C-96DC8DF7C3CB}"/>
            </c:ext>
          </c:extLst>
        </c:ser>
        <c:ser>
          <c:idx val="5"/>
          <c:order val="5"/>
          <c:tx>
            <c:strRef>
              <c:f>Software!$G$32:$G$33</c:f>
              <c:strCache>
                <c:ptCount val="1"/>
                <c:pt idx="0">
                  <c:v>Military Transport / Special Mission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Software!$A$34:$A$46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Software!$G$34:$G$46</c:f>
              <c:numCache>
                <c:formatCode>_-* #,##0_-;\-* #,##0_-;_-* "-"??_-;_-@_-</c:formatCode>
                <c:ptCount val="12"/>
                <c:pt idx="0">
                  <c:v>74.967736725392001</c:v>
                </c:pt>
                <c:pt idx="1">
                  <c:v>73.522620027744026</c:v>
                </c:pt>
                <c:pt idx="2">
                  <c:v>73.082832827878008</c:v>
                </c:pt>
                <c:pt idx="3">
                  <c:v>78.849454477438016</c:v>
                </c:pt>
                <c:pt idx="4">
                  <c:v>74.940292567588031</c:v>
                </c:pt>
                <c:pt idx="5">
                  <c:v>71.755850663732005</c:v>
                </c:pt>
                <c:pt idx="6">
                  <c:v>74.689096150474029</c:v>
                </c:pt>
                <c:pt idx="7">
                  <c:v>72.875779931619959</c:v>
                </c:pt>
                <c:pt idx="8">
                  <c:v>76.217171893548013</c:v>
                </c:pt>
                <c:pt idx="9">
                  <c:v>73.381057861906001</c:v>
                </c:pt>
                <c:pt idx="10">
                  <c:v>77.343928286715993</c:v>
                </c:pt>
                <c:pt idx="11">
                  <c:v>75.86605539387196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A8E-4FB5-8F1C-96DC8DF7C3CB}"/>
            </c:ext>
          </c:extLst>
        </c:ser>
        <c:ser>
          <c:idx val="6"/>
          <c:order val="6"/>
          <c:tx>
            <c:strRef>
              <c:f>Software!$H$32:$H$33</c:f>
              <c:strCache>
                <c:ptCount val="1"/>
                <c:pt idx="0">
                  <c:v>Turbine GA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Software!$A$34:$A$46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Software!$H$34:$H$46</c:f>
              <c:numCache>
                <c:formatCode>_-* #,##0_-;\-* #,##0_-;_-* "-"??_-;_-@_-</c:formatCode>
                <c:ptCount val="12"/>
                <c:pt idx="0">
                  <c:v>48.60512549694888</c:v>
                </c:pt>
                <c:pt idx="1">
                  <c:v>56.642488575590392</c:v>
                </c:pt>
                <c:pt idx="2">
                  <c:v>55.982590850318054</c:v>
                </c:pt>
                <c:pt idx="3">
                  <c:v>56.378929353625615</c:v>
                </c:pt>
                <c:pt idx="4">
                  <c:v>56.481237912957745</c:v>
                </c:pt>
                <c:pt idx="5">
                  <c:v>56.933091191212981</c:v>
                </c:pt>
                <c:pt idx="6">
                  <c:v>58.749153632199985</c:v>
                </c:pt>
                <c:pt idx="7">
                  <c:v>62.086048525419997</c:v>
                </c:pt>
                <c:pt idx="8">
                  <c:v>62.509372795504014</c:v>
                </c:pt>
                <c:pt idx="9">
                  <c:v>61.302358287444008</c:v>
                </c:pt>
                <c:pt idx="10">
                  <c:v>61.704568596112004</c:v>
                </c:pt>
                <c:pt idx="11">
                  <c:v>67.900840486176023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A8E-4FB5-8F1C-96DC8DF7C3CB}"/>
            </c:ext>
          </c:extLst>
        </c:ser>
        <c:ser>
          <c:idx val="7"/>
          <c:order val="7"/>
          <c:tx>
            <c:strRef>
              <c:f>Software!$I$32:$I$33</c:f>
              <c:strCache>
                <c:ptCount val="1"/>
                <c:pt idx="0">
                  <c:v>Regional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Software!$A$34:$A$46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Software!$I$34:$I$46</c:f>
              <c:numCache>
                <c:formatCode>_-* #,##0_-;\-* #,##0_-;_-* "-"??_-;_-@_-</c:formatCode>
                <c:ptCount val="12"/>
                <c:pt idx="0">
                  <c:v>47.083449681461751</c:v>
                </c:pt>
                <c:pt idx="1">
                  <c:v>48.900843584006395</c:v>
                </c:pt>
                <c:pt idx="2">
                  <c:v>51.926212782736314</c:v>
                </c:pt>
                <c:pt idx="3">
                  <c:v>54.22111511179439</c:v>
                </c:pt>
                <c:pt idx="4">
                  <c:v>56.703060392388487</c:v>
                </c:pt>
                <c:pt idx="5">
                  <c:v>60.424415262882725</c:v>
                </c:pt>
                <c:pt idx="6">
                  <c:v>63.55879628145599</c:v>
                </c:pt>
                <c:pt idx="7">
                  <c:v>63.134344024079994</c:v>
                </c:pt>
                <c:pt idx="8">
                  <c:v>62.297821027344</c:v>
                </c:pt>
                <c:pt idx="9">
                  <c:v>51.592464086083183</c:v>
                </c:pt>
                <c:pt idx="10">
                  <c:v>53.155814909969862</c:v>
                </c:pt>
                <c:pt idx="11">
                  <c:v>52.888483191449595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A8E-4FB5-8F1C-96DC8DF7C3CB}"/>
            </c:ext>
          </c:extLst>
        </c:ser>
        <c:ser>
          <c:idx val="8"/>
          <c:order val="8"/>
          <c:tx>
            <c:strRef>
              <c:f>Software!$J$32:$J$33</c:f>
              <c:strCache>
                <c:ptCount val="1"/>
                <c:pt idx="0">
                  <c:v>Freighter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Software!$A$34:$A$46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Software!$J$34:$J$46</c:f>
              <c:numCache>
                <c:formatCode>_-* #,##0_-;\-* #,##0_-;_-* "-"??_-;_-@_-</c:formatCode>
                <c:ptCount val="12"/>
                <c:pt idx="0">
                  <c:v>28.473598793673993</c:v>
                </c:pt>
                <c:pt idx="1">
                  <c:v>31.442839265512003</c:v>
                </c:pt>
                <c:pt idx="2">
                  <c:v>31.188061716608004</c:v>
                </c:pt>
                <c:pt idx="3">
                  <c:v>26.914931623080001</c:v>
                </c:pt>
                <c:pt idx="4">
                  <c:v>29.179611258982</c:v>
                </c:pt>
                <c:pt idx="5">
                  <c:v>27.415077957673997</c:v>
                </c:pt>
                <c:pt idx="6">
                  <c:v>25.091765721682002</c:v>
                </c:pt>
                <c:pt idx="7">
                  <c:v>29.466192025653996</c:v>
                </c:pt>
                <c:pt idx="8">
                  <c:v>32.592685558277999</c:v>
                </c:pt>
                <c:pt idx="9">
                  <c:v>42.032909992218002</c:v>
                </c:pt>
                <c:pt idx="10">
                  <c:v>41.420708365778005</c:v>
                </c:pt>
                <c:pt idx="11">
                  <c:v>44.781273827565983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A8E-4FB5-8F1C-96DC8DF7C3CB}"/>
            </c:ext>
          </c:extLst>
        </c:ser>
        <c:ser>
          <c:idx val="9"/>
          <c:order val="9"/>
          <c:tx>
            <c:strRef>
              <c:f>Software!$K$32:$K$33</c:f>
              <c:strCache>
                <c:ptCount val="1"/>
                <c:pt idx="0">
                  <c:v>Turboprop Trainers / Light Attack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Software!$A$34:$A$46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Software!$K$34:$K$46</c:f>
              <c:numCache>
                <c:formatCode>_-* #,##0_-;\-* #,##0_-;_-* "-"??_-;_-@_-</c:formatCode>
                <c:ptCount val="12"/>
                <c:pt idx="0">
                  <c:v>8.8288772167519998</c:v>
                </c:pt>
                <c:pt idx="1">
                  <c:v>8.9519933585360008</c:v>
                </c:pt>
                <c:pt idx="2">
                  <c:v>8.2400201520559992</c:v>
                </c:pt>
                <c:pt idx="3">
                  <c:v>8.6457252560879994</c:v>
                </c:pt>
                <c:pt idx="4">
                  <c:v>9.4302505797359988</c:v>
                </c:pt>
                <c:pt idx="5">
                  <c:v>8.2786797865680004</c:v>
                </c:pt>
                <c:pt idx="6">
                  <c:v>8.1086754201040012</c:v>
                </c:pt>
                <c:pt idx="7">
                  <c:v>8.2785574459760021</c:v>
                </c:pt>
                <c:pt idx="8">
                  <c:v>7.2792173011600028</c:v>
                </c:pt>
                <c:pt idx="9">
                  <c:v>8.2352798879760005</c:v>
                </c:pt>
                <c:pt idx="10">
                  <c:v>8.2238793795920007</c:v>
                </c:pt>
                <c:pt idx="11">
                  <c:v>10.216688087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A8E-4FB5-8F1C-96DC8DF7C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55562496398096"/>
          <c:y val="0.14578304031453473"/>
          <c:w val="0.37444375036019034"/>
          <c:h val="0.77811093848820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Draft_20240628.xlsx]Mission!PivotTable54</c:name>
    <c:fmtId val="1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Mission growth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Mission!$B$32:$B$33</c:f>
              <c:strCache>
                <c:ptCount val="1"/>
                <c:pt idx="0">
                  <c:v>Fighters and Jet Trainers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Mission!$A$34:$A$46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Mission!$B$34:$B$46</c:f>
              <c:numCache>
                <c:formatCode>_-* #,##0_-;\-* #,##0_-;_-* "-"??_-;_-@_-</c:formatCode>
                <c:ptCount val="12"/>
                <c:pt idx="0">
                  <c:v>1431.7591044015007</c:v>
                </c:pt>
                <c:pt idx="1">
                  <c:v>1408.698961680501</c:v>
                </c:pt>
                <c:pt idx="2">
                  <c:v>1231.9905620774994</c:v>
                </c:pt>
                <c:pt idx="3">
                  <c:v>1263.740761269999</c:v>
                </c:pt>
                <c:pt idx="4">
                  <c:v>1229.0878057630009</c:v>
                </c:pt>
                <c:pt idx="5">
                  <c:v>1376.9769492465011</c:v>
                </c:pt>
                <c:pt idx="6">
                  <c:v>1337.1119959075004</c:v>
                </c:pt>
                <c:pt idx="7">
                  <c:v>1384.4105604940016</c:v>
                </c:pt>
                <c:pt idx="8">
                  <c:v>1442.6502762504988</c:v>
                </c:pt>
                <c:pt idx="9">
                  <c:v>1380.6942611784982</c:v>
                </c:pt>
                <c:pt idx="10">
                  <c:v>1392.3052055114997</c:v>
                </c:pt>
                <c:pt idx="11">
                  <c:v>1441.4724503490011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24-4BE0-B872-EBA5782EFB3A}"/>
            </c:ext>
          </c:extLst>
        </c:ser>
        <c:ser>
          <c:idx val="1"/>
          <c:order val="1"/>
          <c:tx>
            <c:strRef>
              <c:f>Mission!$C$32:$C$33</c:f>
              <c:strCache>
                <c:ptCount val="1"/>
                <c:pt idx="0">
                  <c:v>Helicopter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Mission!$A$34:$A$46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Mission!$C$34:$C$46</c:f>
              <c:numCache>
                <c:formatCode>_-* #,##0_-;\-* #,##0_-;_-* "-"??_-;_-@_-</c:formatCode>
                <c:ptCount val="12"/>
                <c:pt idx="0">
                  <c:v>531.40744343360529</c:v>
                </c:pt>
                <c:pt idx="1">
                  <c:v>532.13306213099656</c:v>
                </c:pt>
                <c:pt idx="2">
                  <c:v>635.55371904684284</c:v>
                </c:pt>
                <c:pt idx="3">
                  <c:v>679.23594134079985</c:v>
                </c:pt>
                <c:pt idx="4">
                  <c:v>654.63886705100049</c:v>
                </c:pt>
                <c:pt idx="5">
                  <c:v>689.51140937619937</c:v>
                </c:pt>
                <c:pt idx="6">
                  <c:v>654.46439305070066</c:v>
                </c:pt>
                <c:pt idx="7">
                  <c:v>648.68544935734974</c:v>
                </c:pt>
                <c:pt idx="8">
                  <c:v>673.0812587247508</c:v>
                </c:pt>
                <c:pt idx="9">
                  <c:v>632.20974124775091</c:v>
                </c:pt>
                <c:pt idx="10">
                  <c:v>699.2900637162511</c:v>
                </c:pt>
                <c:pt idx="11">
                  <c:v>708.99379156005148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24-4BE0-B872-EBA5782EFB3A}"/>
            </c:ext>
          </c:extLst>
        </c:ser>
        <c:ser>
          <c:idx val="2"/>
          <c:order val="2"/>
          <c:tx>
            <c:strRef>
              <c:f>Mission!$D$32:$D$33</c:f>
              <c:strCache>
                <c:ptCount val="1"/>
                <c:pt idx="0">
                  <c:v>Military Transport / Special Mission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Mission!$A$34:$A$46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Mission!$D$34:$D$46</c:f>
              <c:numCache>
                <c:formatCode>_-* #,##0_-;\-* #,##0_-;_-* "-"??_-;_-@_-</c:formatCode>
                <c:ptCount val="12"/>
                <c:pt idx="0">
                  <c:v>451.14921635025013</c:v>
                </c:pt>
                <c:pt idx="1">
                  <c:v>479.50456430849982</c:v>
                </c:pt>
                <c:pt idx="2">
                  <c:v>487.94401190675029</c:v>
                </c:pt>
                <c:pt idx="3">
                  <c:v>495.18621532449987</c:v>
                </c:pt>
                <c:pt idx="4">
                  <c:v>473.36524204249991</c:v>
                </c:pt>
                <c:pt idx="5">
                  <c:v>532.68120575950002</c:v>
                </c:pt>
                <c:pt idx="6">
                  <c:v>476.44190088324967</c:v>
                </c:pt>
                <c:pt idx="7">
                  <c:v>455.65255936500034</c:v>
                </c:pt>
                <c:pt idx="8">
                  <c:v>503.88754683400015</c:v>
                </c:pt>
                <c:pt idx="9">
                  <c:v>508.42184940425079</c:v>
                </c:pt>
                <c:pt idx="10">
                  <c:v>509.73932692700026</c:v>
                </c:pt>
                <c:pt idx="11">
                  <c:v>506.60944309700022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24-4BE0-B872-EBA5782EFB3A}"/>
            </c:ext>
          </c:extLst>
        </c:ser>
        <c:ser>
          <c:idx val="3"/>
          <c:order val="3"/>
          <c:tx>
            <c:strRef>
              <c:f>Mission!$E$32:$E$33</c:f>
              <c:strCache>
                <c:ptCount val="1"/>
                <c:pt idx="0">
                  <c:v>UAV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Mission!$A$34:$A$46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Mission!$E$34:$E$46</c:f>
              <c:numCache>
                <c:formatCode>_-* #,##0_-;\-* #,##0_-;_-* "-"??_-;_-@_-</c:formatCode>
                <c:ptCount val="12"/>
                <c:pt idx="0">
                  <c:v>101.63227674600002</c:v>
                </c:pt>
                <c:pt idx="1">
                  <c:v>160.82880856899993</c:v>
                </c:pt>
                <c:pt idx="2">
                  <c:v>143.76771906299996</c:v>
                </c:pt>
                <c:pt idx="3">
                  <c:v>146.69683400625004</c:v>
                </c:pt>
                <c:pt idx="4">
                  <c:v>179.17370506899996</c:v>
                </c:pt>
                <c:pt idx="5">
                  <c:v>362.45290593574992</c:v>
                </c:pt>
                <c:pt idx="6">
                  <c:v>460.77511532024988</c:v>
                </c:pt>
                <c:pt idx="7">
                  <c:v>518.63506038649996</c:v>
                </c:pt>
                <c:pt idx="8">
                  <c:v>538.03751749950015</c:v>
                </c:pt>
                <c:pt idx="9">
                  <c:v>716.33492099299986</c:v>
                </c:pt>
                <c:pt idx="10">
                  <c:v>679.82670555649997</c:v>
                </c:pt>
                <c:pt idx="11">
                  <c:v>689.70819597000002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24-4BE0-B872-EBA5782EFB3A}"/>
            </c:ext>
          </c:extLst>
        </c:ser>
        <c:ser>
          <c:idx val="4"/>
          <c:order val="4"/>
          <c:tx>
            <c:strRef>
              <c:f>Mission!$F$32:$F$33</c:f>
              <c:strCache>
                <c:ptCount val="1"/>
                <c:pt idx="0">
                  <c:v>Turboprop Trainers / Light Attack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Mission!$A$34:$A$46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Mission!$F$34:$F$46</c:f>
              <c:numCache>
                <c:formatCode>_-* #,##0_-;\-* #,##0_-;_-* "-"??_-;_-@_-</c:formatCode>
                <c:ptCount val="12"/>
                <c:pt idx="0">
                  <c:v>206.74977583450004</c:v>
                </c:pt>
                <c:pt idx="1">
                  <c:v>231.61724881149999</c:v>
                </c:pt>
                <c:pt idx="2">
                  <c:v>208.14648059100003</c:v>
                </c:pt>
                <c:pt idx="3">
                  <c:v>245.95711779149997</c:v>
                </c:pt>
                <c:pt idx="4">
                  <c:v>244.050605838</c:v>
                </c:pt>
                <c:pt idx="5">
                  <c:v>271.46313044899995</c:v>
                </c:pt>
                <c:pt idx="6">
                  <c:v>240.16244845499997</c:v>
                </c:pt>
                <c:pt idx="7">
                  <c:v>202.91047418400007</c:v>
                </c:pt>
                <c:pt idx="8">
                  <c:v>235.01248505650005</c:v>
                </c:pt>
                <c:pt idx="9">
                  <c:v>257.53820316600002</c:v>
                </c:pt>
                <c:pt idx="10">
                  <c:v>239.779002104</c:v>
                </c:pt>
                <c:pt idx="11">
                  <c:v>265.70555352300016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A24-4BE0-B872-EBA5782EF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332878590744645"/>
          <c:y val="0.24578302712160977"/>
          <c:w val="0.37444375036019034"/>
          <c:h val="0.55579352749157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Draft_20240628.xlsx]Mission!PivotTable56</c:name>
    <c:fmtId val="1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Mission growth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467474086000109"/>
          <c:y val="0.12275976321743448"/>
          <c:w val="0.68465045532051239"/>
          <c:h val="0.72411826871483875"/>
        </c:manualLayout>
      </c:layout>
      <c:areaChart>
        <c:grouping val="stacked"/>
        <c:varyColors val="0"/>
        <c:ser>
          <c:idx val="0"/>
          <c:order val="0"/>
          <c:tx>
            <c:strRef>
              <c:f>Mission!$B$53:$B$54</c:f>
              <c:strCache>
                <c:ptCount val="1"/>
                <c:pt idx="0">
                  <c:v>OE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Mission!$A$55:$A$67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Mission!$B$55:$B$67</c:f>
              <c:numCache>
                <c:formatCode>_-* #,##0_-;\-* #,##0_-;_-* "-"??_-;_-@_-</c:formatCode>
                <c:ptCount val="12"/>
                <c:pt idx="0">
                  <c:v>501.25964424999978</c:v>
                </c:pt>
                <c:pt idx="1">
                  <c:v>555.72570350000035</c:v>
                </c:pt>
                <c:pt idx="2">
                  <c:v>667.4168227499996</c:v>
                </c:pt>
                <c:pt idx="3">
                  <c:v>697.96274700000038</c:v>
                </c:pt>
                <c:pt idx="4">
                  <c:v>714.71355525000013</c:v>
                </c:pt>
                <c:pt idx="5">
                  <c:v>895.83174024999994</c:v>
                </c:pt>
                <c:pt idx="6">
                  <c:v>1011.50321275</c:v>
                </c:pt>
                <c:pt idx="7">
                  <c:v>1020.5842034999993</c:v>
                </c:pt>
                <c:pt idx="8">
                  <c:v>1019.7569907500002</c:v>
                </c:pt>
                <c:pt idx="9">
                  <c:v>1025.7262800000001</c:v>
                </c:pt>
                <c:pt idx="10">
                  <c:v>986.32783400000005</c:v>
                </c:pt>
                <c:pt idx="11">
                  <c:v>933.00368350000042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22-4F60-A927-C6CA9FFF8B9B}"/>
            </c:ext>
          </c:extLst>
        </c:ser>
        <c:ser>
          <c:idx val="1"/>
          <c:order val="1"/>
          <c:tx>
            <c:strRef>
              <c:f>Mission!$C$53:$C$54</c:f>
              <c:strCache>
                <c:ptCount val="1"/>
                <c:pt idx="0">
                  <c:v>Repairs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Mission!$A$55:$A$67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Mission!$C$55:$C$67</c:f>
              <c:numCache>
                <c:formatCode>_-* #,##0_-;\-* #,##0_-;_-* "-"??_-;_-@_-</c:formatCode>
                <c:ptCount val="12"/>
                <c:pt idx="0">
                  <c:v>177.97530942854999</c:v>
                </c:pt>
                <c:pt idx="1">
                  <c:v>179.76716893486798</c:v>
                </c:pt>
                <c:pt idx="2">
                  <c:v>167.08217384543406</c:v>
                </c:pt>
                <c:pt idx="3">
                  <c:v>173.14312287599986</c:v>
                </c:pt>
                <c:pt idx="4">
                  <c:v>171.49370978160002</c:v>
                </c:pt>
                <c:pt idx="5">
                  <c:v>181.63799869499994</c:v>
                </c:pt>
                <c:pt idx="6">
                  <c:v>180.49361676839999</c:v>
                </c:pt>
                <c:pt idx="7">
                  <c:v>184.72247821350001</c:v>
                </c:pt>
                <c:pt idx="8">
                  <c:v>196.75836392849988</c:v>
                </c:pt>
                <c:pt idx="9">
                  <c:v>202.68883937969986</c:v>
                </c:pt>
                <c:pt idx="10">
                  <c:v>204.68987578709999</c:v>
                </c:pt>
                <c:pt idx="11">
                  <c:v>215.18286915329969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E8-49D6-8703-998ACED80FCF}"/>
            </c:ext>
          </c:extLst>
        </c:ser>
        <c:ser>
          <c:idx val="2"/>
          <c:order val="2"/>
          <c:tx>
            <c:strRef>
              <c:f>Mission!$D$53:$D$54</c:f>
              <c:strCache>
                <c:ptCount val="1"/>
                <c:pt idx="0">
                  <c:v>Spares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Mission!$A$55:$A$67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Mission!$D$55:$D$67</c:f>
              <c:numCache>
                <c:formatCode>_-* #,##0_-;\-* #,##0_-;_-* "-"??_-;_-@_-</c:formatCode>
                <c:ptCount val="12"/>
                <c:pt idx="0">
                  <c:v>2043.4628630873076</c:v>
                </c:pt>
                <c:pt idx="1">
                  <c:v>2077.2897730656282</c:v>
                </c:pt>
                <c:pt idx="2">
                  <c:v>1872.9034960896593</c:v>
                </c:pt>
                <c:pt idx="3">
                  <c:v>1959.7109998570495</c:v>
                </c:pt>
                <c:pt idx="4">
                  <c:v>1894.1089607319029</c:v>
                </c:pt>
                <c:pt idx="5">
                  <c:v>2155.6158618219488</c:v>
                </c:pt>
                <c:pt idx="6">
                  <c:v>1976.9590240982977</c:v>
                </c:pt>
                <c:pt idx="7">
                  <c:v>2004.9874220733525</c:v>
                </c:pt>
                <c:pt idx="8">
                  <c:v>2176.1537296867496</c:v>
                </c:pt>
                <c:pt idx="9">
                  <c:v>2266.7838566098008</c:v>
                </c:pt>
                <c:pt idx="10">
                  <c:v>2329.9225940281517</c:v>
                </c:pt>
                <c:pt idx="11">
                  <c:v>2464.3028818457515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E8-49D6-8703-998ACED80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339267507503256"/>
          <c:y val="0.38794149202585138"/>
          <c:w val="0.14113641335979005"/>
          <c:h val="0.18502522427922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Draft_20240628.xlsx]Data!PivotTable59</c:name>
    <c:fmtId val="1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Data growth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Data!$B$32:$B$33</c:f>
              <c:strCache>
                <c:ptCount val="1"/>
                <c:pt idx="0">
                  <c:v>Large Commercial Aircraft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Data!$A$34:$A$46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Data!$B$34:$B$46</c:f>
              <c:numCache>
                <c:formatCode>_-* #,##0_-;\-* #,##0_-;_-* "-"??_-;_-@_-</c:formatCode>
                <c:ptCount val="12"/>
                <c:pt idx="0">
                  <c:v>547.31867424603684</c:v>
                </c:pt>
                <c:pt idx="1">
                  <c:v>648.22572856090403</c:v>
                </c:pt>
                <c:pt idx="2">
                  <c:v>705.08337030531698</c:v>
                </c:pt>
                <c:pt idx="3">
                  <c:v>752.05437770612866</c:v>
                </c:pt>
                <c:pt idx="4">
                  <c:v>819.03465520711848</c:v>
                </c:pt>
                <c:pt idx="5">
                  <c:v>864.95357644811747</c:v>
                </c:pt>
                <c:pt idx="6">
                  <c:v>931.13592772959885</c:v>
                </c:pt>
                <c:pt idx="7">
                  <c:v>968.55645139333876</c:v>
                </c:pt>
                <c:pt idx="8">
                  <c:v>976.71349820745866</c:v>
                </c:pt>
                <c:pt idx="9">
                  <c:v>845.61446615624095</c:v>
                </c:pt>
                <c:pt idx="10">
                  <c:v>838.1785074493589</c:v>
                </c:pt>
                <c:pt idx="11">
                  <c:v>908.08147993530008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15-4313-ABFC-86FA777A4741}"/>
            </c:ext>
          </c:extLst>
        </c:ser>
        <c:ser>
          <c:idx val="1"/>
          <c:order val="1"/>
          <c:tx>
            <c:strRef>
              <c:f>Data!$C$32:$C$33</c:f>
              <c:strCache>
                <c:ptCount val="1"/>
                <c:pt idx="0">
                  <c:v>Business Jet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Data!$A$34:$A$46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Data!$C$34:$C$46</c:f>
              <c:numCache>
                <c:formatCode>_-* #,##0_-;\-* #,##0_-;_-* "-"??_-;_-@_-</c:formatCode>
                <c:ptCount val="12"/>
                <c:pt idx="0">
                  <c:v>292.43539494726997</c:v>
                </c:pt>
                <c:pt idx="1">
                  <c:v>312.49553769249997</c:v>
                </c:pt>
                <c:pt idx="2">
                  <c:v>313.59701160850989</c:v>
                </c:pt>
                <c:pt idx="3">
                  <c:v>301.06561978011968</c:v>
                </c:pt>
                <c:pt idx="4">
                  <c:v>310.93277100703983</c:v>
                </c:pt>
                <c:pt idx="5">
                  <c:v>309.44833310585</c:v>
                </c:pt>
                <c:pt idx="6">
                  <c:v>330.21409622974016</c:v>
                </c:pt>
                <c:pt idx="7">
                  <c:v>350.80622524409978</c:v>
                </c:pt>
                <c:pt idx="8">
                  <c:v>380.47578133730974</c:v>
                </c:pt>
                <c:pt idx="9">
                  <c:v>332.87974202422981</c:v>
                </c:pt>
                <c:pt idx="10">
                  <c:v>328.75030277693969</c:v>
                </c:pt>
                <c:pt idx="11">
                  <c:v>330.93928594543996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15-4313-ABFC-86FA777A4741}"/>
            </c:ext>
          </c:extLst>
        </c:ser>
        <c:ser>
          <c:idx val="2"/>
          <c:order val="2"/>
          <c:tx>
            <c:strRef>
              <c:f>Data!$D$32:$D$33</c:f>
              <c:strCache>
                <c:ptCount val="1"/>
                <c:pt idx="0">
                  <c:v>Fighters and Jet Trainers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Data!$A$34:$A$46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Data!$D$34:$D$46</c:f>
              <c:numCache>
                <c:formatCode>_-* #,##0_-;\-* #,##0_-;_-* "-"??_-;_-@_-</c:formatCode>
                <c:ptCount val="12"/>
                <c:pt idx="0">
                  <c:v>275.09925235711989</c:v>
                </c:pt>
                <c:pt idx="1">
                  <c:v>261.80352875426007</c:v>
                </c:pt>
                <c:pt idx="2">
                  <c:v>270.64457152457982</c:v>
                </c:pt>
                <c:pt idx="3">
                  <c:v>264.72005988375986</c:v>
                </c:pt>
                <c:pt idx="4">
                  <c:v>268.50547126231987</c:v>
                </c:pt>
                <c:pt idx="5">
                  <c:v>265.83888298924001</c:v>
                </c:pt>
                <c:pt idx="6">
                  <c:v>263.8927127816001</c:v>
                </c:pt>
                <c:pt idx="7">
                  <c:v>264.93758645420007</c:v>
                </c:pt>
                <c:pt idx="8">
                  <c:v>279.55820293603989</c:v>
                </c:pt>
                <c:pt idx="9">
                  <c:v>268.46401300238028</c:v>
                </c:pt>
                <c:pt idx="10">
                  <c:v>276.14197161476005</c:v>
                </c:pt>
                <c:pt idx="11">
                  <c:v>251.90121695651993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15-4313-ABFC-86FA777A4741}"/>
            </c:ext>
          </c:extLst>
        </c:ser>
        <c:ser>
          <c:idx val="3"/>
          <c:order val="3"/>
          <c:tx>
            <c:strRef>
              <c:f>Data!$E$32:$E$33</c:f>
              <c:strCache>
                <c:ptCount val="1"/>
                <c:pt idx="0">
                  <c:v>Helicopter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Data!$A$34:$A$46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Data!$E$34:$E$46</c:f>
              <c:numCache>
                <c:formatCode>_-* #,##0_-;\-* #,##0_-;_-* "-"??_-;_-@_-</c:formatCode>
                <c:ptCount val="12"/>
                <c:pt idx="0">
                  <c:v>114.19045772612863</c:v>
                </c:pt>
                <c:pt idx="1">
                  <c:v>122.27423192594759</c:v>
                </c:pt>
                <c:pt idx="2">
                  <c:v>129.76537337486945</c:v>
                </c:pt>
                <c:pt idx="3">
                  <c:v>129.49775677056991</c:v>
                </c:pt>
                <c:pt idx="4">
                  <c:v>128.20501355425986</c:v>
                </c:pt>
                <c:pt idx="5">
                  <c:v>129.73200618649017</c:v>
                </c:pt>
                <c:pt idx="6">
                  <c:v>127.80567202701002</c:v>
                </c:pt>
                <c:pt idx="7">
                  <c:v>122.99754397534996</c:v>
                </c:pt>
                <c:pt idx="8">
                  <c:v>131.41181687581002</c:v>
                </c:pt>
                <c:pt idx="9">
                  <c:v>134.72349284552001</c:v>
                </c:pt>
                <c:pt idx="10">
                  <c:v>135.57546739753997</c:v>
                </c:pt>
                <c:pt idx="11">
                  <c:v>139.30041270532004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15-4313-ABFC-86FA777A4741}"/>
            </c:ext>
          </c:extLst>
        </c:ser>
        <c:ser>
          <c:idx val="4"/>
          <c:order val="4"/>
          <c:tx>
            <c:strRef>
              <c:f>Data!$F$32:$F$33</c:f>
              <c:strCache>
                <c:ptCount val="1"/>
                <c:pt idx="0">
                  <c:v>UAV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Data!$A$34:$A$46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Data!$F$34:$F$46</c:f>
              <c:numCache>
                <c:formatCode>_-* #,##0_-;\-* #,##0_-;_-* "-"??_-;_-@_-</c:formatCode>
                <c:ptCount val="12"/>
                <c:pt idx="0">
                  <c:v>24.379208868060001</c:v>
                </c:pt>
                <c:pt idx="1">
                  <c:v>44.967942898339999</c:v>
                </c:pt>
                <c:pt idx="2">
                  <c:v>42.379144012979999</c:v>
                </c:pt>
                <c:pt idx="3">
                  <c:v>41.393173262480005</c:v>
                </c:pt>
                <c:pt idx="4">
                  <c:v>48.766934799950008</c:v>
                </c:pt>
                <c:pt idx="5">
                  <c:v>100.10917868226001</c:v>
                </c:pt>
                <c:pt idx="6">
                  <c:v>130.89173964476001</c:v>
                </c:pt>
                <c:pt idx="7">
                  <c:v>143.53999443910001</c:v>
                </c:pt>
                <c:pt idx="8">
                  <c:v>155.73672212635003</c:v>
                </c:pt>
                <c:pt idx="9">
                  <c:v>171.07436145885001</c:v>
                </c:pt>
                <c:pt idx="10">
                  <c:v>178.19352632574999</c:v>
                </c:pt>
                <c:pt idx="11">
                  <c:v>181.16251043845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15-4313-ABFC-86FA777A4741}"/>
            </c:ext>
          </c:extLst>
        </c:ser>
        <c:ser>
          <c:idx val="5"/>
          <c:order val="5"/>
          <c:tx>
            <c:strRef>
              <c:f>Data!$G$32:$G$33</c:f>
              <c:strCache>
                <c:ptCount val="1"/>
                <c:pt idx="0">
                  <c:v>Military Transport / Special Mission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Data!$A$34:$A$46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Data!$G$34:$G$46</c:f>
              <c:numCache>
                <c:formatCode>_-* #,##0_-;\-* #,##0_-;_-* "-"??_-;_-@_-</c:formatCode>
                <c:ptCount val="12"/>
                <c:pt idx="0">
                  <c:v>52.334835060509988</c:v>
                </c:pt>
                <c:pt idx="1">
                  <c:v>51.640478386430019</c:v>
                </c:pt>
                <c:pt idx="2">
                  <c:v>49.987720772439999</c:v>
                </c:pt>
                <c:pt idx="3">
                  <c:v>55.365621665520031</c:v>
                </c:pt>
                <c:pt idx="4">
                  <c:v>53.220311849639984</c:v>
                </c:pt>
                <c:pt idx="5">
                  <c:v>51.566632553970052</c:v>
                </c:pt>
                <c:pt idx="6">
                  <c:v>53.687262473660006</c:v>
                </c:pt>
                <c:pt idx="7">
                  <c:v>52.608615191980036</c:v>
                </c:pt>
                <c:pt idx="8">
                  <c:v>55.798357105640022</c:v>
                </c:pt>
                <c:pt idx="9">
                  <c:v>52.793093805449992</c:v>
                </c:pt>
                <c:pt idx="10">
                  <c:v>55.365722633850012</c:v>
                </c:pt>
                <c:pt idx="11">
                  <c:v>54.313245978920008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15-4313-ABFC-86FA777A4741}"/>
            </c:ext>
          </c:extLst>
        </c:ser>
        <c:ser>
          <c:idx val="6"/>
          <c:order val="6"/>
          <c:tx>
            <c:strRef>
              <c:f>Data!$H$32:$H$33</c:f>
              <c:strCache>
                <c:ptCount val="1"/>
                <c:pt idx="0">
                  <c:v>Freighter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Data!$A$34:$A$46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Data!$H$34:$H$46</c:f>
              <c:numCache>
                <c:formatCode>_-* #,##0_-;\-* #,##0_-;_-* "-"??_-;_-@_-</c:formatCode>
                <c:ptCount val="12"/>
                <c:pt idx="0">
                  <c:v>36.574897029679938</c:v>
                </c:pt>
                <c:pt idx="1">
                  <c:v>41.48535504449999</c:v>
                </c:pt>
                <c:pt idx="2">
                  <c:v>42.787914920059997</c:v>
                </c:pt>
                <c:pt idx="3">
                  <c:v>35.404001864459993</c:v>
                </c:pt>
                <c:pt idx="4">
                  <c:v>39.951729480180056</c:v>
                </c:pt>
                <c:pt idx="5">
                  <c:v>38.251367447880014</c:v>
                </c:pt>
                <c:pt idx="6">
                  <c:v>35.865091430280032</c:v>
                </c:pt>
                <c:pt idx="7">
                  <c:v>42.865456714940073</c:v>
                </c:pt>
                <c:pt idx="8">
                  <c:v>47.378055592299987</c:v>
                </c:pt>
                <c:pt idx="9">
                  <c:v>62.704307434799986</c:v>
                </c:pt>
                <c:pt idx="10">
                  <c:v>59.717709960659995</c:v>
                </c:pt>
                <c:pt idx="11">
                  <c:v>65.43352669561996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815-4313-ABFC-86FA777A4741}"/>
            </c:ext>
          </c:extLst>
        </c:ser>
        <c:ser>
          <c:idx val="7"/>
          <c:order val="7"/>
          <c:tx>
            <c:strRef>
              <c:f>Data!$I$32:$I$33</c:f>
              <c:strCache>
                <c:ptCount val="1"/>
                <c:pt idx="0">
                  <c:v>Regional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Data!$A$34:$A$46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Data!$I$34:$I$46</c:f>
              <c:numCache>
                <c:formatCode>_-* #,##0_-;\-* #,##0_-;_-* "-"??_-;_-@_-</c:formatCode>
                <c:ptCount val="12"/>
                <c:pt idx="0">
                  <c:v>35.88778498239359</c:v>
                </c:pt>
                <c:pt idx="1">
                  <c:v>36.478746895463999</c:v>
                </c:pt>
                <c:pt idx="2">
                  <c:v>38.752231908967197</c:v>
                </c:pt>
                <c:pt idx="3">
                  <c:v>40.912007582663996</c:v>
                </c:pt>
                <c:pt idx="4">
                  <c:v>42.518778262192797</c:v>
                </c:pt>
                <c:pt idx="5">
                  <c:v>44.943823741651201</c:v>
                </c:pt>
                <c:pt idx="6">
                  <c:v>47.005375106159988</c:v>
                </c:pt>
                <c:pt idx="7">
                  <c:v>46.049343775199972</c:v>
                </c:pt>
                <c:pt idx="8">
                  <c:v>45.302418725039992</c:v>
                </c:pt>
                <c:pt idx="9">
                  <c:v>36.124974523152005</c:v>
                </c:pt>
                <c:pt idx="10">
                  <c:v>37.553844631412169</c:v>
                </c:pt>
                <c:pt idx="11">
                  <c:v>36.561719143968283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815-4313-ABFC-86FA777A4741}"/>
            </c:ext>
          </c:extLst>
        </c:ser>
        <c:ser>
          <c:idx val="8"/>
          <c:order val="8"/>
          <c:tx>
            <c:strRef>
              <c:f>Data!$J$32:$J$33</c:f>
              <c:strCache>
                <c:ptCount val="1"/>
                <c:pt idx="0">
                  <c:v>Turbine GA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Data!$A$34:$A$46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Data!$J$34:$J$46</c:f>
              <c:numCache>
                <c:formatCode>_-* #,##0_-;\-* #,##0_-;_-* "-"??_-;_-@_-</c:formatCode>
                <c:ptCount val="12"/>
                <c:pt idx="0">
                  <c:v>29.4083312735712</c:v>
                </c:pt>
                <c:pt idx="1">
                  <c:v>34.569963067544016</c:v>
                </c:pt>
                <c:pt idx="2">
                  <c:v>34.4113646560088</c:v>
                </c:pt>
                <c:pt idx="3">
                  <c:v>34.40073461849601</c:v>
                </c:pt>
                <c:pt idx="4">
                  <c:v>34.312102363833603</c:v>
                </c:pt>
                <c:pt idx="5">
                  <c:v>34.597153924225587</c:v>
                </c:pt>
                <c:pt idx="6">
                  <c:v>35.656681913600003</c:v>
                </c:pt>
                <c:pt idx="7">
                  <c:v>37.708348592559986</c:v>
                </c:pt>
                <c:pt idx="8">
                  <c:v>37.711041591199987</c:v>
                </c:pt>
                <c:pt idx="9">
                  <c:v>36.501402710080001</c:v>
                </c:pt>
                <c:pt idx="10">
                  <c:v>37.107469810720012</c:v>
                </c:pt>
                <c:pt idx="11">
                  <c:v>40.924142939679989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815-4313-ABFC-86FA777A4741}"/>
            </c:ext>
          </c:extLst>
        </c:ser>
        <c:ser>
          <c:idx val="9"/>
          <c:order val="9"/>
          <c:tx>
            <c:strRef>
              <c:f>Data!$K$32:$K$33</c:f>
              <c:strCache>
                <c:ptCount val="1"/>
                <c:pt idx="0">
                  <c:v>Turboprop Trainers / Light Attack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Data!$A$34:$A$46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Data!$K$34:$K$46</c:f>
              <c:numCache>
                <c:formatCode>_-* #,##0_-;\-* #,##0_-;_-* "-"??_-;_-@_-</c:formatCode>
                <c:ptCount val="12"/>
                <c:pt idx="0">
                  <c:v>38.737159371280008</c:v>
                </c:pt>
                <c:pt idx="1">
                  <c:v>36.702683347519994</c:v>
                </c:pt>
                <c:pt idx="2">
                  <c:v>32.686913280719992</c:v>
                </c:pt>
                <c:pt idx="3">
                  <c:v>34.990259774880002</c:v>
                </c:pt>
                <c:pt idx="4">
                  <c:v>40.970399649760012</c:v>
                </c:pt>
                <c:pt idx="5">
                  <c:v>34.308354756880014</c:v>
                </c:pt>
                <c:pt idx="6">
                  <c:v>32.527570500240003</c:v>
                </c:pt>
                <c:pt idx="7">
                  <c:v>33.44095079384001</c:v>
                </c:pt>
                <c:pt idx="8">
                  <c:v>27.997036812639994</c:v>
                </c:pt>
                <c:pt idx="9">
                  <c:v>32.191959043679994</c:v>
                </c:pt>
                <c:pt idx="10">
                  <c:v>32.417183199920004</c:v>
                </c:pt>
                <c:pt idx="11">
                  <c:v>39.829298229520013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815-4313-ABFC-86FA777A4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55562496398096"/>
          <c:y val="0.14578304031453473"/>
          <c:w val="0.37444375036019034"/>
          <c:h val="0.77811093848820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Draft_20240628.xlsx]Autopilot!PivotTable64</c:name>
    <c:fmtId val="2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Auto-pilot growth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Autopilot!$B$32:$B$33</c:f>
              <c:strCache>
                <c:ptCount val="1"/>
                <c:pt idx="0">
                  <c:v>Large Commercial Aircraft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Autopilot!$A$34:$A$46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Autopilot!$B$34:$B$46</c:f>
              <c:numCache>
                <c:formatCode>_-* #,##0_-;\-* #,##0_-;_-* "-"??_-;_-@_-</c:formatCode>
                <c:ptCount val="12"/>
                <c:pt idx="0">
                  <c:v>273.74180271208121</c:v>
                </c:pt>
                <c:pt idx="1">
                  <c:v>327.32068190052217</c:v>
                </c:pt>
                <c:pt idx="2">
                  <c:v>358.47446596377341</c:v>
                </c:pt>
                <c:pt idx="3">
                  <c:v>387.95619179007218</c:v>
                </c:pt>
                <c:pt idx="4">
                  <c:v>429.57430063274893</c:v>
                </c:pt>
                <c:pt idx="5">
                  <c:v>459.10449898311754</c:v>
                </c:pt>
                <c:pt idx="6">
                  <c:v>497.86998659572987</c:v>
                </c:pt>
                <c:pt idx="7">
                  <c:v>520.64161305133052</c:v>
                </c:pt>
                <c:pt idx="8">
                  <c:v>528.75569756897028</c:v>
                </c:pt>
                <c:pt idx="9">
                  <c:v>465.2466041292252</c:v>
                </c:pt>
                <c:pt idx="10">
                  <c:v>455.00102406308002</c:v>
                </c:pt>
                <c:pt idx="11">
                  <c:v>491.7715123282054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87-4891-84CB-C98F5B85FDCB}"/>
            </c:ext>
          </c:extLst>
        </c:ser>
        <c:ser>
          <c:idx val="1"/>
          <c:order val="1"/>
          <c:tx>
            <c:strRef>
              <c:f>Autopilot!$C$32:$C$33</c:f>
              <c:strCache>
                <c:ptCount val="1"/>
                <c:pt idx="0">
                  <c:v>Helicopter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Autopilot!$A$34:$A$46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Autopilot!$C$34:$C$46</c:f>
              <c:numCache>
                <c:formatCode>_-* #,##0_-;\-* #,##0_-;_-* "-"??_-;_-@_-</c:formatCode>
                <c:ptCount val="12"/>
                <c:pt idx="0">
                  <c:v>92.516970023682603</c:v>
                </c:pt>
                <c:pt idx="1">
                  <c:v>98.845089139872059</c:v>
                </c:pt>
                <c:pt idx="2">
                  <c:v>107.38957156700465</c:v>
                </c:pt>
                <c:pt idx="3">
                  <c:v>108.44491396535255</c:v>
                </c:pt>
                <c:pt idx="4">
                  <c:v>108.55504415884248</c:v>
                </c:pt>
                <c:pt idx="5">
                  <c:v>109.9696097707025</c:v>
                </c:pt>
                <c:pt idx="6">
                  <c:v>109.64680744452252</c:v>
                </c:pt>
                <c:pt idx="7">
                  <c:v>105.81960634497493</c:v>
                </c:pt>
                <c:pt idx="8">
                  <c:v>113.59051067536741</c:v>
                </c:pt>
                <c:pt idx="9">
                  <c:v>115.24228651951996</c:v>
                </c:pt>
                <c:pt idx="10">
                  <c:v>115.46423857958743</c:v>
                </c:pt>
                <c:pt idx="11">
                  <c:v>116.91080662817008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87-4891-84CB-C98F5B85FDCB}"/>
            </c:ext>
          </c:extLst>
        </c:ser>
        <c:ser>
          <c:idx val="2"/>
          <c:order val="2"/>
          <c:tx>
            <c:strRef>
              <c:f>Autopilot!$D$32:$D$33</c:f>
              <c:strCache>
                <c:ptCount val="1"/>
                <c:pt idx="0">
                  <c:v>Business Jet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Autopilot!$A$34:$A$46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Autopilot!$D$34:$D$46</c:f>
              <c:numCache>
                <c:formatCode>_-* #,##0_-;\-* #,##0_-;_-* "-"??_-;_-@_-</c:formatCode>
                <c:ptCount val="12"/>
                <c:pt idx="0">
                  <c:v>57.279573173631682</c:v>
                </c:pt>
                <c:pt idx="1">
                  <c:v>61.567390521181217</c:v>
                </c:pt>
                <c:pt idx="2">
                  <c:v>61.976734815871211</c:v>
                </c:pt>
                <c:pt idx="3">
                  <c:v>60.313107137692462</c:v>
                </c:pt>
                <c:pt idx="4">
                  <c:v>61.533349632587495</c:v>
                </c:pt>
                <c:pt idx="5">
                  <c:v>60.682944732191217</c:v>
                </c:pt>
                <c:pt idx="6">
                  <c:v>64.601632444382503</c:v>
                </c:pt>
                <c:pt idx="7">
                  <c:v>68.543645387877532</c:v>
                </c:pt>
                <c:pt idx="8">
                  <c:v>74.195887786074991</c:v>
                </c:pt>
                <c:pt idx="9">
                  <c:v>66.097671332103687</c:v>
                </c:pt>
                <c:pt idx="10">
                  <c:v>65.795710920942483</c:v>
                </c:pt>
                <c:pt idx="11">
                  <c:v>66.123383200279918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87-4891-84CB-C98F5B85FDCB}"/>
            </c:ext>
          </c:extLst>
        </c:ser>
        <c:ser>
          <c:idx val="3"/>
          <c:order val="3"/>
          <c:tx>
            <c:strRef>
              <c:f>Autopilot!$E$32:$E$33</c:f>
              <c:strCache>
                <c:ptCount val="1"/>
                <c:pt idx="0">
                  <c:v>UAV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Autopilot!$A$34:$A$46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Autopilot!$E$34:$E$46</c:f>
              <c:numCache>
                <c:formatCode>_-* #,##0_-;\-* #,##0_-;_-* "-"??_-;_-@_-</c:formatCode>
                <c:ptCount val="12"/>
                <c:pt idx="0">
                  <c:v>12.20937938028</c:v>
                </c:pt>
                <c:pt idx="1">
                  <c:v>22.704396881370002</c:v>
                </c:pt>
                <c:pt idx="2">
                  <c:v>21.191956816490002</c:v>
                </c:pt>
                <c:pt idx="3">
                  <c:v>20.617794907035002</c:v>
                </c:pt>
                <c:pt idx="4">
                  <c:v>24.370856201064999</c:v>
                </c:pt>
                <c:pt idx="5">
                  <c:v>50.661658801515003</c:v>
                </c:pt>
                <c:pt idx="6">
                  <c:v>66.289381627534993</c:v>
                </c:pt>
                <c:pt idx="7">
                  <c:v>72.544944064039996</c:v>
                </c:pt>
                <c:pt idx="8">
                  <c:v>78.249434080395005</c:v>
                </c:pt>
                <c:pt idx="9">
                  <c:v>85.881818903654988</c:v>
                </c:pt>
                <c:pt idx="10">
                  <c:v>89.107979296815003</c:v>
                </c:pt>
                <c:pt idx="11">
                  <c:v>90.298431072374996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87-4891-84CB-C98F5B85FDCB}"/>
            </c:ext>
          </c:extLst>
        </c:ser>
        <c:ser>
          <c:idx val="4"/>
          <c:order val="4"/>
          <c:tx>
            <c:strRef>
              <c:f>Autopilot!$F$32:$F$33</c:f>
              <c:strCache>
                <c:ptCount val="1"/>
                <c:pt idx="0">
                  <c:v>Turbine GA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Autopilot!$A$34:$A$46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Autopilot!$F$34:$F$46</c:f>
              <c:numCache>
                <c:formatCode>_-* #,##0_-;\-* #,##0_-;_-* "-"??_-;_-@_-</c:formatCode>
                <c:ptCount val="12"/>
                <c:pt idx="0">
                  <c:v>37.742309556504424</c:v>
                </c:pt>
                <c:pt idx="1">
                  <c:v>43.337045090492275</c:v>
                </c:pt>
                <c:pt idx="2">
                  <c:v>43.205695244698063</c:v>
                </c:pt>
                <c:pt idx="3">
                  <c:v>43.533883396477222</c:v>
                </c:pt>
                <c:pt idx="4">
                  <c:v>43.414452333268521</c:v>
                </c:pt>
                <c:pt idx="5">
                  <c:v>43.536928332129463</c:v>
                </c:pt>
                <c:pt idx="6">
                  <c:v>44.714282504179977</c:v>
                </c:pt>
                <c:pt idx="7">
                  <c:v>46.956941649611238</c:v>
                </c:pt>
                <c:pt idx="8">
                  <c:v>47.193131258228497</c:v>
                </c:pt>
                <c:pt idx="9">
                  <c:v>46.174145109112501</c:v>
                </c:pt>
                <c:pt idx="10">
                  <c:v>46.473861123163992</c:v>
                </c:pt>
                <c:pt idx="11">
                  <c:v>50.547919357430473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887-4891-84CB-C98F5B85FDCB}"/>
            </c:ext>
          </c:extLst>
        </c:ser>
        <c:ser>
          <c:idx val="5"/>
          <c:order val="5"/>
          <c:tx>
            <c:strRef>
              <c:f>Autopilot!$G$32:$G$33</c:f>
              <c:strCache>
                <c:ptCount val="1"/>
                <c:pt idx="0">
                  <c:v>Military Transport / Special Mission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Autopilot!$A$34:$A$46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Autopilot!$G$34:$G$46</c:f>
              <c:numCache>
                <c:formatCode>_-* #,##0_-;\-* #,##0_-;_-* "-"??_-;_-@_-</c:formatCode>
                <c:ptCount val="12"/>
                <c:pt idx="0">
                  <c:v>38.999704480724994</c:v>
                </c:pt>
                <c:pt idx="1">
                  <c:v>38.45441489607002</c:v>
                </c:pt>
                <c:pt idx="2">
                  <c:v>37.671927205620008</c:v>
                </c:pt>
                <c:pt idx="3">
                  <c:v>41.277175532865002</c:v>
                </c:pt>
                <c:pt idx="4">
                  <c:v>39.429302928690007</c:v>
                </c:pt>
                <c:pt idx="5">
                  <c:v>37.673247411990012</c:v>
                </c:pt>
                <c:pt idx="6">
                  <c:v>38.930435717819996</c:v>
                </c:pt>
                <c:pt idx="7">
                  <c:v>37.956916881900014</c:v>
                </c:pt>
                <c:pt idx="8">
                  <c:v>40.24300571765999</c:v>
                </c:pt>
                <c:pt idx="9">
                  <c:v>38.22243842532</c:v>
                </c:pt>
                <c:pt idx="10">
                  <c:v>40.627160590499997</c:v>
                </c:pt>
                <c:pt idx="11">
                  <c:v>39.795285235590001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887-4891-84CB-C98F5B85FDCB}"/>
            </c:ext>
          </c:extLst>
        </c:ser>
        <c:ser>
          <c:idx val="6"/>
          <c:order val="6"/>
          <c:tx>
            <c:strRef>
              <c:f>Autopilot!$H$32:$H$33</c:f>
              <c:strCache>
                <c:ptCount val="1"/>
                <c:pt idx="0">
                  <c:v>Regional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Autopilot!$A$34:$A$46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Autopilot!$H$34:$H$46</c:f>
              <c:numCache>
                <c:formatCode>_-* #,##0_-;\-* #,##0_-;_-* "-"??_-;_-@_-</c:formatCode>
                <c:ptCount val="12"/>
                <c:pt idx="0">
                  <c:v>29.553848858999196</c:v>
                </c:pt>
                <c:pt idx="1">
                  <c:v>30.196907542368006</c:v>
                </c:pt>
                <c:pt idx="2">
                  <c:v>32.092859039807898</c:v>
                </c:pt>
                <c:pt idx="3">
                  <c:v>33.799028831104252</c:v>
                </c:pt>
                <c:pt idx="4">
                  <c:v>35.242150255431589</c:v>
                </c:pt>
                <c:pt idx="5">
                  <c:v>37.401078114171149</c:v>
                </c:pt>
                <c:pt idx="6">
                  <c:v>39.273023569144975</c:v>
                </c:pt>
                <c:pt idx="7">
                  <c:v>38.667471662074995</c:v>
                </c:pt>
                <c:pt idx="8">
                  <c:v>38.090687845054994</c:v>
                </c:pt>
                <c:pt idx="9">
                  <c:v>30.510864867258977</c:v>
                </c:pt>
                <c:pt idx="10">
                  <c:v>31.70362799053721</c:v>
                </c:pt>
                <c:pt idx="11">
                  <c:v>31.045755732937366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887-4891-84CB-C98F5B85FDCB}"/>
            </c:ext>
          </c:extLst>
        </c:ser>
        <c:ser>
          <c:idx val="7"/>
          <c:order val="7"/>
          <c:tx>
            <c:strRef>
              <c:f>Autopilot!$I$32:$I$33</c:f>
              <c:strCache>
                <c:ptCount val="1"/>
                <c:pt idx="0">
                  <c:v>Freighter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Autopilot!$A$34:$A$46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Autopilot!$I$34:$I$46</c:f>
              <c:numCache>
                <c:formatCode>_-* #,##0_-;\-* #,##0_-;_-* "-"??_-;_-@_-</c:formatCode>
                <c:ptCount val="12"/>
                <c:pt idx="0">
                  <c:v>21.098946026994994</c:v>
                </c:pt>
                <c:pt idx="1">
                  <c:v>23.646726801779991</c:v>
                </c:pt>
                <c:pt idx="2">
                  <c:v>23.698810963915005</c:v>
                </c:pt>
                <c:pt idx="3">
                  <c:v>19.793339492159998</c:v>
                </c:pt>
                <c:pt idx="4">
                  <c:v>21.261844128109999</c:v>
                </c:pt>
                <c:pt idx="5">
                  <c:v>19.539348555154991</c:v>
                </c:pt>
                <c:pt idx="6">
                  <c:v>17.549590264709998</c:v>
                </c:pt>
                <c:pt idx="7">
                  <c:v>20.904831745214985</c:v>
                </c:pt>
                <c:pt idx="8">
                  <c:v>23.710160002669987</c:v>
                </c:pt>
                <c:pt idx="9">
                  <c:v>31.23451836764</c:v>
                </c:pt>
                <c:pt idx="10">
                  <c:v>30.88946448481498</c:v>
                </c:pt>
                <c:pt idx="11">
                  <c:v>33.733292018054982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887-4891-84CB-C98F5B85FDCB}"/>
            </c:ext>
          </c:extLst>
        </c:ser>
        <c:ser>
          <c:idx val="8"/>
          <c:order val="8"/>
          <c:tx>
            <c:strRef>
              <c:f>Autopilot!$J$32:$J$33</c:f>
              <c:strCache>
                <c:ptCount val="1"/>
                <c:pt idx="0">
                  <c:v>Turboprop Trainers / Light Attack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Autopilot!$A$34:$A$46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Autopilot!$J$34:$J$46</c:f>
              <c:numCache>
                <c:formatCode>_-* #,##0_-;\-* #,##0_-;_-* "-"??_-;_-@_-</c:formatCode>
                <c:ptCount val="12"/>
                <c:pt idx="0">
                  <c:v>10.046713255789999</c:v>
                </c:pt>
                <c:pt idx="1">
                  <c:v>9.9747009277800025</c:v>
                </c:pt>
                <c:pt idx="2">
                  <c:v>8.8618461574299978</c:v>
                </c:pt>
                <c:pt idx="3">
                  <c:v>9.4184538688799986</c:v>
                </c:pt>
                <c:pt idx="4">
                  <c:v>10.457846940409997</c:v>
                </c:pt>
                <c:pt idx="5">
                  <c:v>8.9300658653300005</c:v>
                </c:pt>
                <c:pt idx="6">
                  <c:v>8.5676853189900015</c:v>
                </c:pt>
                <c:pt idx="7">
                  <c:v>8.7322045681699993</c:v>
                </c:pt>
                <c:pt idx="8">
                  <c:v>7.4753349591799996</c:v>
                </c:pt>
                <c:pt idx="9">
                  <c:v>8.5163357422500017</c:v>
                </c:pt>
                <c:pt idx="10">
                  <c:v>8.6053675134700036</c:v>
                </c:pt>
                <c:pt idx="11">
                  <c:v>10.863981374390001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887-4891-84CB-C98F5B85F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55562496398096"/>
          <c:y val="0.14578304031453473"/>
          <c:w val="0.37444375036019034"/>
          <c:h val="0.77811093848820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Draft_20240628.xlsx]Market driver!PivotTable3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Large</a:t>
            </a:r>
            <a:r>
              <a:rPr lang="en-GB" baseline="0"/>
              <a:t> commercial aircraft avionics market geowth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'Market driver'!$B$77:$B$78</c:f>
              <c:strCache>
                <c:ptCount val="1"/>
                <c:pt idx="0">
                  <c:v>A320neo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driver'!$B$79:$B$90</c:f>
              <c:numCache>
                <c:formatCode>_-* #,##0_-;\-* #,##0_-;_-* "-"??_-;_-@_-</c:formatCode>
                <c:ptCount val="11"/>
                <c:pt idx="0">
                  <c:v>1322.1163766105917</c:v>
                </c:pt>
                <c:pt idx="1">
                  <c:v>1594.3800429990617</c:v>
                </c:pt>
                <c:pt idx="2">
                  <c:v>1829.0489475865315</c:v>
                </c:pt>
                <c:pt idx="3">
                  <c:v>1965.6347399853685</c:v>
                </c:pt>
                <c:pt idx="4">
                  <c:v>2152.4011656730063</c:v>
                </c:pt>
                <c:pt idx="5">
                  <c:v>2410.2392791754323</c:v>
                </c:pt>
                <c:pt idx="6">
                  <c:v>2959.3575041625591</c:v>
                </c:pt>
                <c:pt idx="7">
                  <c:v>3413.3603082586419</c:v>
                </c:pt>
                <c:pt idx="8">
                  <c:v>3232.7229703744297</c:v>
                </c:pt>
                <c:pt idx="9">
                  <c:v>3289.7419509008168</c:v>
                </c:pt>
                <c:pt idx="10">
                  <c:v>3468.2879732426027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3-4C40-800D-BCBE4D70409B}"/>
            </c:ext>
          </c:extLst>
        </c:ser>
        <c:ser>
          <c:idx val="1"/>
          <c:order val="1"/>
          <c:tx>
            <c:strRef>
              <c:f>'Market driver'!$C$77:$C$78</c:f>
              <c:strCache>
                <c:ptCount val="1"/>
                <c:pt idx="0">
                  <c:v>Boeing 737MAX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driver'!$C$79:$C$90</c:f>
              <c:numCache>
                <c:formatCode>_-* #,##0_-;\-* #,##0_-;_-* "-"??_-;_-@_-</c:formatCode>
                <c:ptCount val="11"/>
                <c:pt idx="0">
                  <c:v>816.37900761522087</c:v>
                </c:pt>
                <c:pt idx="1">
                  <c:v>855.43965944626518</c:v>
                </c:pt>
                <c:pt idx="2">
                  <c:v>954.830231420524</c:v>
                </c:pt>
                <c:pt idx="3">
                  <c:v>1110.0876347739172</c:v>
                </c:pt>
                <c:pt idx="4">
                  <c:v>1203.3620051890409</c:v>
                </c:pt>
                <c:pt idx="5">
                  <c:v>1475.7664219594189</c:v>
                </c:pt>
                <c:pt idx="6">
                  <c:v>1918.9637127394619</c:v>
                </c:pt>
                <c:pt idx="7">
                  <c:v>2375.9118145136945</c:v>
                </c:pt>
                <c:pt idx="8">
                  <c:v>1524.0757237842008</c:v>
                </c:pt>
                <c:pt idx="9">
                  <c:v>1711.4484334984943</c:v>
                </c:pt>
                <c:pt idx="10">
                  <c:v>2112.0516017823652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3-4C40-800D-BCBE4D70409B}"/>
            </c:ext>
          </c:extLst>
        </c:ser>
        <c:ser>
          <c:idx val="2"/>
          <c:order val="2"/>
          <c:tx>
            <c:strRef>
              <c:f>'Market driver'!$D$77:$D$78</c:f>
              <c:strCache>
                <c:ptCount val="1"/>
                <c:pt idx="0">
                  <c:v>A320ceo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driver'!$D$79:$D$90</c:f>
              <c:numCache>
                <c:formatCode>_-* #,##0_-;\-* #,##0_-;_-* "-"??_-;_-@_-</c:formatCode>
                <c:ptCount val="11"/>
                <c:pt idx="0">
                  <c:v>1659.63294505508</c:v>
                </c:pt>
                <c:pt idx="1">
                  <c:v>1773.4870836762982</c:v>
                </c:pt>
                <c:pt idx="2">
                  <c:v>1714.1629185290578</c:v>
                </c:pt>
                <c:pt idx="3">
                  <c:v>1758.1459133228136</c:v>
                </c:pt>
                <c:pt idx="4">
                  <c:v>1816.4061915142133</c:v>
                </c:pt>
                <c:pt idx="5">
                  <c:v>1729.0343782285954</c:v>
                </c:pt>
                <c:pt idx="6">
                  <c:v>1408.160613091376</c:v>
                </c:pt>
                <c:pt idx="7">
                  <c:v>1116.6120651103308</c:v>
                </c:pt>
                <c:pt idx="8">
                  <c:v>969.65613855205561</c:v>
                </c:pt>
                <c:pt idx="9">
                  <c:v>957.97391235572775</c:v>
                </c:pt>
                <c:pt idx="10">
                  <c:v>954.40846003921581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3-4C40-800D-BCBE4D70409B}"/>
            </c:ext>
          </c:extLst>
        </c:ser>
        <c:ser>
          <c:idx val="3"/>
          <c:order val="3"/>
          <c:tx>
            <c:strRef>
              <c:f>'Market driver'!$E$77:$E$78</c:f>
              <c:strCache>
                <c:ptCount val="1"/>
                <c:pt idx="0">
                  <c:v>Boeing 737NG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driver'!$E$79:$E$90</c:f>
              <c:numCache>
                <c:formatCode>_-* #,##0_-;\-* #,##0_-;_-* "-"??_-;_-@_-</c:formatCode>
                <c:ptCount val="11"/>
                <c:pt idx="0">
                  <c:v>1560.8091853507158</c:v>
                </c:pt>
                <c:pt idx="1">
                  <c:v>1544.2760710964974</c:v>
                </c:pt>
                <c:pt idx="2">
                  <c:v>1571.8899451636958</c:v>
                </c:pt>
                <c:pt idx="3">
                  <c:v>1665.663910553591</c:v>
                </c:pt>
                <c:pt idx="4">
                  <c:v>1679.8353334694229</c:v>
                </c:pt>
                <c:pt idx="5">
                  <c:v>1777.4093914959428</c:v>
                </c:pt>
                <c:pt idx="6">
                  <c:v>1515.674795785684</c:v>
                </c:pt>
                <c:pt idx="7">
                  <c:v>858.21898210997938</c:v>
                </c:pt>
                <c:pt idx="8">
                  <c:v>864.08381026661391</c:v>
                </c:pt>
                <c:pt idx="9">
                  <c:v>852.77469484074754</c:v>
                </c:pt>
                <c:pt idx="10">
                  <c:v>843.31350703091721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43-4C40-800D-BCBE4D70409B}"/>
            </c:ext>
          </c:extLst>
        </c:ser>
        <c:ser>
          <c:idx val="4"/>
          <c:order val="4"/>
          <c:tx>
            <c:strRef>
              <c:f>'Market driver'!$F$77:$F$78</c:f>
              <c:strCache>
                <c:ptCount val="1"/>
                <c:pt idx="0">
                  <c:v>Boeing 787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driver'!$F$79:$F$90</c:f>
              <c:numCache>
                <c:formatCode>_-* #,##0_-;\-* #,##0_-;_-* "-"??_-;_-@_-</c:formatCode>
                <c:ptCount val="11"/>
                <c:pt idx="0">
                  <c:v>553.74134307132329</c:v>
                </c:pt>
                <c:pt idx="1">
                  <c:v>725.92270037688002</c:v>
                </c:pt>
                <c:pt idx="2">
                  <c:v>943.81563040034507</c:v>
                </c:pt>
                <c:pt idx="3">
                  <c:v>1108.4983276181322</c:v>
                </c:pt>
                <c:pt idx="4">
                  <c:v>1158.1268564104307</c:v>
                </c:pt>
                <c:pt idx="5">
                  <c:v>1228.1033470924544</c:v>
                </c:pt>
                <c:pt idx="6">
                  <c:v>1330.4961842464857</c:v>
                </c:pt>
                <c:pt idx="7">
                  <c:v>1432.499308074156</c:v>
                </c:pt>
                <c:pt idx="8">
                  <c:v>1318.7933183551652</c:v>
                </c:pt>
                <c:pt idx="9">
                  <c:v>947.93580778411047</c:v>
                </c:pt>
                <c:pt idx="10">
                  <c:v>976.44382129405585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43-4C40-800D-BCBE4D70409B}"/>
            </c:ext>
          </c:extLst>
        </c:ser>
        <c:ser>
          <c:idx val="5"/>
          <c:order val="5"/>
          <c:tx>
            <c:strRef>
              <c:f>'Market driver'!$G$77:$G$78</c:f>
              <c:strCache>
                <c:ptCount val="1"/>
                <c:pt idx="0">
                  <c:v>A350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driver'!$G$79:$G$90</c:f>
              <c:numCache>
                <c:formatCode>_-* #,##0_-;\-* #,##0_-;_-* "-"??_-;_-@_-</c:formatCode>
                <c:ptCount val="11"/>
                <c:pt idx="0">
                  <c:v>318.90748554883913</c:v>
                </c:pt>
                <c:pt idx="1">
                  <c:v>366.64839573339577</c:v>
                </c:pt>
                <c:pt idx="2">
                  <c:v>442.07911303855929</c:v>
                </c:pt>
                <c:pt idx="3">
                  <c:v>628.15259402125889</c:v>
                </c:pt>
                <c:pt idx="4">
                  <c:v>775.23189191874837</c:v>
                </c:pt>
                <c:pt idx="5">
                  <c:v>967.26000303782951</c:v>
                </c:pt>
                <c:pt idx="6">
                  <c:v>1049.5427637757846</c:v>
                </c:pt>
                <c:pt idx="7">
                  <c:v>1166.2521919434173</c:v>
                </c:pt>
                <c:pt idx="8">
                  <c:v>1015.8066951777624</c:v>
                </c:pt>
                <c:pt idx="9">
                  <c:v>896.32147357914766</c:v>
                </c:pt>
                <c:pt idx="10">
                  <c:v>1017.0059074282071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43-4C40-800D-BCBE4D70409B}"/>
            </c:ext>
          </c:extLst>
        </c:ser>
        <c:ser>
          <c:idx val="6"/>
          <c:order val="6"/>
          <c:tx>
            <c:strRef>
              <c:f>'Market driver'!$H$77:$H$78</c:f>
              <c:strCache>
                <c:ptCount val="1"/>
                <c:pt idx="0">
                  <c:v>Boeing 777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driver'!$H$79:$H$90</c:f>
              <c:numCache>
                <c:formatCode>_-* #,##0_-;\-* #,##0_-;_-* "-"??_-;_-@_-</c:formatCode>
                <c:ptCount val="11"/>
                <c:pt idx="0">
                  <c:v>468.60519822321345</c:v>
                </c:pt>
                <c:pt idx="1">
                  <c:v>522.99630279553412</c:v>
                </c:pt>
                <c:pt idx="2">
                  <c:v>522.583951618225</c:v>
                </c:pt>
                <c:pt idx="3">
                  <c:v>548.34517025742298</c:v>
                </c:pt>
                <c:pt idx="4">
                  <c:v>618.03289452933745</c:v>
                </c:pt>
                <c:pt idx="5">
                  <c:v>614.12605623116201</c:v>
                </c:pt>
                <c:pt idx="6">
                  <c:v>529.78995674560497</c:v>
                </c:pt>
                <c:pt idx="7">
                  <c:v>421.05079294039257</c:v>
                </c:pt>
                <c:pt idx="8">
                  <c:v>371.85161166721264</c:v>
                </c:pt>
                <c:pt idx="9">
                  <c:v>302.94551588603412</c:v>
                </c:pt>
                <c:pt idx="10">
                  <c:v>312.18943132172109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43-4C40-800D-BCBE4D70409B}"/>
            </c:ext>
          </c:extLst>
        </c:ser>
        <c:ser>
          <c:idx val="7"/>
          <c:order val="7"/>
          <c:tx>
            <c:strRef>
              <c:f>'Market driver'!$I$77:$I$78</c:f>
              <c:strCache>
                <c:ptCount val="1"/>
                <c:pt idx="0">
                  <c:v>A330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driver'!$I$79:$I$90</c:f>
              <c:numCache>
                <c:formatCode>_-* #,##0_-;\-* #,##0_-;_-* "-"??_-;_-@_-</c:formatCode>
                <c:ptCount val="11"/>
                <c:pt idx="0">
                  <c:v>488.94215662856988</c:v>
                </c:pt>
                <c:pt idx="1">
                  <c:v>542.040406301801</c:v>
                </c:pt>
                <c:pt idx="2">
                  <c:v>545.24094997333725</c:v>
                </c:pt>
                <c:pt idx="3">
                  <c:v>561.37573837565469</c:v>
                </c:pt>
                <c:pt idx="4">
                  <c:v>465.67387157106458</c:v>
                </c:pt>
                <c:pt idx="5">
                  <c:v>495.61910276600031</c:v>
                </c:pt>
                <c:pt idx="6">
                  <c:v>413.85659080736843</c:v>
                </c:pt>
                <c:pt idx="7">
                  <c:v>419.0620010804642</c:v>
                </c:pt>
                <c:pt idx="8">
                  <c:v>317.49165766427211</c:v>
                </c:pt>
                <c:pt idx="9">
                  <c:v>292.50643677654824</c:v>
                </c:pt>
                <c:pt idx="10">
                  <c:v>335.1104207119285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43-4C40-800D-BCBE4D70409B}"/>
            </c:ext>
          </c:extLst>
        </c:ser>
        <c:ser>
          <c:idx val="8"/>
          <c:order val="8"/>
          <c:tx>
            <c:strRef>
              <c:f>'Market driver'!$J$77:$J$78</c:f>
              <c:strCache>
                <c:ptCount val="1"/>
                <c:pt idx="0">
                  <c:v>A220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driver'!$J$79:$J$90</c:f>
              <c:numCache>
                <c:formatCode>_-* #,##0_-;\-* #,##0_-;_-* "-"??_-;_-@_-</c:formatCode>
                <c:ptCount val="11"/>
                <c:pt idx="0">
                  <c:v>171.34348263469184</c:v>
                </c:pt>
                <c:pt idx="1">
                  <c:v>211.84940974084023</c:v>
                </c:pt>
                <c:pt idx="2">
                  <c:v>263.36746046378414</c:v>
                </c:pt>
                <c:pt idx="3">
                  <c:v>325.38884159715604</c:v>
                </c:pt>
                <c:pt idx="4">
                  <c:v>370.96573670058018</c:v>
                </c:pt>
                <c:pt idx="5">
                  <c:v>404.47026765101708</c:v>
                </c:pt>
                <c:pt idx="6">
                  <c:v>435.87326776062793</c:v>
                </c:pt>
                <c:pt idx="7">
                  <c:v>468.49878358460296</c:v>
                </c:pt>
                <c:pt idx="8">
                  <c:v>485.61364696556791</c:v>
                </c:pt>
                <c:pt idx="9">
                  <c:v>556.96129373758117</c:v>
                </c:pt>
                <c:pt idx="10">
                  <c:v>614.8579116577107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43-4C40-800D-BCBE4D70409B}"/>
            </c:ext>
          </c:extLst>
        </c:ser>
        <c:ser>
          <c:idx val="9"/>
          <c:order val="9"/>
          <c:tx>
            <c:strRef>
              <c:f>'Market driver'!$K$77:$K$78</c:f>
              <c:strCache>
                <c:ptCount val="1"/>
                <c:pt idx="0">
                  <c:v>Boeing 777X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driver'!$K$79:$K$90</c:f>
              <c:numCache>
                <c:formatCode>_-* #,##0_-;\-* #,##0_-;_-* "-"??_-;_-@_-</c:formatCode>
                <c:ptCount val="11"/>
                <c:pt idx="0">
                  <c:v>0.22113371755919994</c:v>
                </c:pt>
                <c:pt idx="1">
                  <c:v>5.286874079045198</c:v>
                </c:pt>
                <c:pt idx="2">
                  <c:v>46.161639695919995</c:v>
                </c:pt>
                <c:pt idx="3">
                  <c:v>140.69544624311999</c:v>
                </c:pt>
                <c:pt idx="4">
                  <c:v>207.30531993215999</c:v>
                </c:pt>
                <c:pt idx="5">
                  <c:v>259.00369820049195</c:v>
                </c:pt>
                <c:pt idx="6">
                  <c:v>284.82906046358005</c:v>
                </c:pt>
                <c:pt idx="7">
                  <c:v>325.88148370465188</c:v>
                </c:pt>
                <c:pt idx="8">
                  <c:v>367.41390840516408</c:v>
                </c:pt>
                <c:pt idx="9">
                  <c:v>402.63480549375186</c:v>
                </c:pt>
                <c:pt idx="10">
                  <c:v>410.35486695073985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43-4C40-800D-BCBE4D70409B}"/>
            </c:ext>
          </c:extLst>
        </c:ser>
        <c:ser>
          <c:idx val="10"/>
          <c:order val="10"/>
          <c:tx>
            <c:strRef>
              <c:f>'Market driver'!$L$77:$L$78</c:f>
              <c:strCache>
                <c:ptCount val="1"/>
                <c:pt idx="0">
                  <c:v>Comac C919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driver'!$L$79:$L$90</c:f>
              <c:numCache>
                <c:formatCode>_-* #,##0_-;\-* #,##0_-;_-* "-"??_-;_-@_-</c:formatCode>
                <c:ptCount val="11"/>
                <c:pt idx="0">
                  <c:v>16.629295717526592</c:v>
                </c:pt>
                <c:pt idx="1">
                  <c:v>43.712926944127666</c:v>
                </c:pt>
                <c:pt idx="2">
                  <c:v>54.734472657336951</c:v>
                </c:pt>
                <c:pt idx="3">
                  <c:v>62.430159227041052</c:v>
                </c:pt>
                <c:pt idx="4">
                  <c:v>86.009586581597119</c:v>
                </c:pt>
                <c:pt idx="5">
                  <c:v>98.835730864437124</c:v>
                </c:pt>
                <c:pt idx="6">
                  <c:v>120.79213900384514</c:v>
                </c:pt>
                <c:pt idx="7">
                  <c:v>143.31387292810507</c:v>
                </c:pt>
                <c:pt idx="8">
                  <c:v>152.70553685236513</c:v>
                </c:pt>
                <c:pt idx="9">
                  <c:v>182.35763156147684</c:v>
                </c:pt>
                <c:pt idx="10">
                  <c:v>208.50382018904102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43-4C40-800D-BCBE4D70409B}"/>
            </c:ext>
          </c:extLst>
        </c:ser>
        <c:ser>
          <c:idx val="11"/>
          <c:order val="11"/>
          <c:tx>
            <c:strRef>
              <c:f>'Market driver'!$M$77:$M$78</c:f>
              <c:strCache>
                <c:ptCount val="1"/>
                <c:pt idx="0">
                  <c:v>A380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driver'!$M$79:$M$90</c:f>
              <c:numCache>
                <c:formatCode>_-* #,##0_-;\-* #,##0_-;_-* "-"??_-;_-@_-</c:formatCode>
                <c:ptCount val="11"/>
                <c:pt idx="0">
                  <c:v>108.75419843661442</c:v>
                </c:pt>
                <c:pt idx="1">
                  <c:v>132.14785558510124</c:v>
                </c:pt>
                <c:pt idx="2">
                  <c:v>145.12451265538817</c:v>
                </c:pt>
                <c:pt idx="3">
                  <c:v>141.30304378329495</c:v>
                </c:pt>
                <c:pt idx="4">
                  <c:v>150.22389110194771</c:v>
                </c:pt>
                <c:pt idx="5">
                  <c:v>102.5877305169561</c:v>
                </c:pt>
                <c:pt idx="6">
                  <c:v>75.361670808691983</c:v>
                </c:pt>
                <c:pt idx="7">
                  <c:v>47.938351181633983</c:v>
                </c:pt>
                <c:pt idx="8">
                  <c:v>51.07562207339695</c:v>
                </c:pt>
                <c:pt idx="9">
                  <c:v>43.401373049372012</c:v>
                </c:pt>
                <c:pt idx="10">
                  <c:v>14.893123868946994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0C2-43BB-B778-3305C181E555}"/>
            </c:ext>
          </c:extLst>
        </c:ser>
        <c:ser>
          <c:idx val="12"/>
          <c:order val="12"/>
          <c:tx>
            <c:strRef>
              <c:f>'Market driver'!$N$77:$N$78</c:f>
              <c:strCache>
                <c:ptCount val="1"/>
                <c:pt idx="0">
                  <c:v>Boeing 767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driver'!$N$79:$N$90</c:f>
              <c:numCache>
                <c:formatCode>_-* #,##0_-;\-* #,##0_-;_-* "-"??_-;_-@_-</c:formatCode>
                <c:ptCount val="11"/>
                <c:pt idx="0">
                  <c:v>155.4021372562778</c:v>
                </c:pt>
                <c:pt idx="1">
                  <c:v>139.04872610332185</c:v>
                </c:pt>
                <c:pt idx="2">
                  <c:v>80.0821447406326</c:v>
                </c:pt>
                <c:pt idx="3">
                  <c:v>41.197767284958935</c:v>
                </c:pt>
                <c:pt idx="4">
                  <c:v>41.455869486537232</c:v>
                </c:pt>
                <c:pt idx="5">
                  <c:v>36.68934966811198</c:v>
                </c:pt>
                <c:pt idx="6">
                  <c:v>46.665791756208002</c:v>
                </c:pt>
                <c:pt idx="7">
                  <c:v>43.880575533647971</c:v>
                </c:pt>
                <c:pt idx="8">
                  <c:v>32.081158822607982</c:v>
                </c:pt>
                <c:pt idx="9">
                  <c:v>32.904139611095985</c:v>
                </c:pt>
                <c:pt idx="10">
                  <c:v>56.408174471051993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0C2-43BB-B778-3305C181E555}"/>
            </c:ext>
          </c:extLst>
        </c:ser>
        <c:ser>
          <c:idx val="13"/>
          <c:order val="13"/>
          <c:tx>
            <c:strRef>
              <c:f>'Market driver'!$O$77:$O$78</c:f>
              <c:strCache>
                <c:ptCount val="1"/>
                <c:pt idx="0">
                  <c:v>Boeing 717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driver'!$O$79:$O$90</c:f>
              <c:numCache>
                <c:formatCode>_-* #,##0_-;\-* #,##0_-;_-* "-"??_-;_-@_-</c:formatCode>
                <c:ptCount val="11"/>
                <c:pt idx="0">
                  <c:v>91.695363064379805</c:v>
                </c:pt>
                <c:pt idx="1">
                  <c:v>42.240083901282219</c:v>
                </c:pt>
                <c:pt idx="2">
                  <c:v>26.351029644396487</c:v>
                </c:pt>
                <c:pt idx="3">
                  <c:v>25.155296029656537</c:v>
                </c:pt>
                <c:pt idx="4">
                  <c:v>26.214496899610122</c:v>
                </c:pt>
                <c:pt idx="5">
                  <c:v>10.760681116989995</c:v>
                </c:pt>
                <c:pt idx="6">
                  <c:v>0.74924055329399974</c:v>
                </c:pt>
                <c:pt idx="7">
                  <c:v>0.20812237591499999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0C2-43BB-B778-3305C181E555}"/>
            </c:ext>
          </c:extLst>
        </c:ser>
        <c:ser>
          <c:idx val="14"/>
          <c:order val="14"/>
          <c:tx>
            <c:strRef>
              <c:f>'Market driver'!$P$77:$P$78</c:f>
              <c:strCache>
                <c:ptCount val="1"/>
                <c:pt idx="0">
                  <c:v>Boeing 757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driver'!$P$79:$P$90</c:f>
              <c:numCache>
                <c:formatCode>_-* #,##0_-;\-* #,##0_-;_-* "-"??_-;_-@_-</c:formatCode>
                <c:ptCount val="11"/>
                <c:pt idx="0">
                  <c:v>85.257850452002856</c:v>
                </c:pt>
                <c:pt idx="1">
                  <c:v>49.618581852299492</c:v>
                </c:pt>
                <c:pt idx="2">
                  <c:v>39.126975342463659</c:v>
                </c:pt>
                <c:pt idx="3">
                  <c:v>24.110969702947383</c:v>
                </c:pt>
                <c:pt idx="4">
                  <c:v>5.9954587150015781</c:v>
                </c:pt>
                <c:pt idx="5">
                  <c:v>5.0324664132180015</c:v>
                </c:pt>
                <c:pt idx="6">
                  <c:v>3.4971376769819997</c:v>
                </c:pt>
                <c:pt idx="7">
                  <c:v>2.3456411248050015</c:v>
                </c:pt>
                <c:pt idx="8">
                  <c:v>0.98090447037300044</c:v>
                </c:pt>
                <c:pt idx="9">
                  <c:v>0.51177624541199995</c:v>
                </c:pt>
                <c:pt idx="10">
                  <c:v>0.17059208180399998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0C2-43BB-B778-3305C181E555}"/>
            </c:ext>
          </c:extLst>
        </c:ser>
        <c:ser>
          <c:idx val="15"/>
          <c:order val="15"/>
          <c:tx>
            <c:strRef>
              <c:f>'Market driver'!$Q$77:$Q$78</c:f>
              <c:strCache>
                <c:ptCount val="1"/>
                <c:pt idx="0">
                  <c:v>Irkut MC-21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driver'!$Q$79:$Q$90</c:f>
              <c:numCache>
                <c:formatCode>_-* #,##0_-;\-* #,##0_-;_-* "-"??_-;_-@_-</c:formatCode>
                <c:ptCount val="11"/>
                <c:pt idx="0">
                  <c:v>3.8342585406559999E-2</c:v>
                </c:pt>
                <c:pt idx="1">
                  <c:v>4.0009654337279973E-2</c:v>
                </c:pt>
                <c:pt idx="2">
                  <c:v>0.99416722326800033</c:v>
                </c:pt>
                <c:pt idx="3">
                  <c:v>6.792463669804004</c:v>
                </c:pt>
                <c:pt idx="4">
                  <c:v>16.650782455948001</c:v>
                </c:pt>
                <c:pt idx="5">
                  <c:v>20.877511688627976</c:v>
                </c:pt>
                <c:pt idx="6">
                  <c:v>25.187594367843982</c:v>
                </c:pt>
                <c:pt idx="7">
                  <c:v>29.58103049359601</c:v>
                </c:pt>
                <c:pt idx="8">
                  <c:v>36.342376704883996</c:v>
                </c:pt>
                <c:pt idx="9">
                  <c:v>37.665472584707999</c:v>
                </c:pt>
                <c:pt idx="10">
                  <c:v>38.415653603532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D0C2-43BB-B778-3305C181E555}"/>
            </c:ext>
          </c:extLst>
        </c:ser>
        <c:ser>
          <c:idx val="16"/>
          <c:order val="16"/>
          <c:tx>
            <c:strRef>
              <c:f>'Market driver'!$R$77:$R$78</c:f>
              <c:strCache>
                <c:ptCount val="1"/>
                <c:pt idx="0">
                  <c:v>Boeing 747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driver'!$R$79:$R$90</c:f>
              <c:numCache>
                <c:formatCode>_-* #,##0_-;\-* #,##0_-;_-* "-"??_-;_-@_-</c:formatCode>
                <c:ptCount val="11"/>
                <c:pt idx="0">
                  <c:v>12.829283832224291</c:v>
                </c:pt>
                <c:pt idx="1">
                  <c:v>20.378423478005494</c:v>
                </c:pt>
                <c:pt idx="2">
                  <c:v>48.054449641016561</c:v>
                </c:pt>
                <c:pt idx="3">
                  <c:v>40.253141716444823</c:v>
                </c:pt>
                <c:pt idx="4">
                  <c:v>12.262405085927208</c:v>
                </c:pt>
                <c:pt idx="5">
                  <c:v>17.370304980360004</c:v>
                </c:pt>
                <c:pt idx="6">
                  <c:v>3.1843542225600001</c:v>
                </c:pt>
                <c:pt idx="7">
                  <c:v>3.1843542225600001</c:v>
                </c:pt>
                <c:pt idx="8">
                  <c:v>3.1843542225600001</c:v>
                </c:pt>
                <c:pt idx="9">
                  <c:v>3.0933726733440019</c:v>
                </c:pt>
                <c:pt idx="10">
                  <c:v>2.8204280256960002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D0C2-43BB-B778-3305C181E555}"/>
            </c:ext>
          </c:extLst>
        </c:ser>
        <c:ser>
          <c:idx val="17"/>
          <c:order val="17"/>
          <c:tx>
            <c:strRef>
              <c:f>'Market driver'!$S$77:$S$78</c:f>
              <c:strCache>
                <c:ptCount val="1"/>
                <c:pt idx="0">
                  <c:v>A340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driver'!$A$79:$A$90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driver'!$S$79:$S$90</c:f>
              <c:numCache>
                <c:formatCode>_-* #,##0_-;\-* #,##0_-;_-* "-"??_-;_-@_-</c:formatCode>
                <c:ptCount val="11"/>
                <c:pt idx="0">
                  <c:v>5.6615825050004966</c:v>
                </c:pt>
                <c:pt idx="1">
                  <c:v>0.20284108121199995</c:v>
                </c:pt>
                <c:pt idx="2">
                  <c:v>0.11011372980079998</c:v>
                </c:pt>
                <c:pt idx="3">
                  <c:v>0.12025578386139997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D0C2-43BB-B778-3305C181E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</a:t>
                </a:r>
                <a:r>
                  <a:rPr lang="en-GB" baseline="0"/>
                  <a:t> $ Millions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50460177696318"/>
          <c:y val="0.12043068617009933"/>
          <c:w val="0.27949539822303676"/>
          <c:h val="0.86855164902459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Draft_20240628.xlsx]Market driver!PivotTable4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Avionics market growth</a:t>
            </a:r>
            <a:r>
              <a:rPr lang="en-GB" baseline="0"/>
              <a:t> by market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'Market driver'!$B$3:$B$4</c:f>
              <c:strCache>
                <c:ptCount val="1"/>
                <c:pt idx="0">
                  <c:v>Spares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'Market driver'!$A$5:$A$16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driver'!$B$5:$B$16</c:f>
              <c:numCache>
                <c:formatCode>_-* #,##0_-;\-* #,##0_-;_-* "-"??_-;_-@_-</c:formatCode>
                <c:ptCount val="11"/>
                <c:pt idx="0">
                  <c:v>13882.371023562047</c:v>
                </c:pt>
                <c:pt idx="1">
                  <c:v>13768.618915721676</c:v>
                </c:pt>
                <c:pt idx="2">
                  <c:v>13806.615554846619</c:v>
                </c:pt>
                <c:pt idx="3">
                  <c:v>14256.422151125436</c:v>
                </c:pt>
                <c:pt idx="4">
                  <c:v>14672.158322872037</c:v>
                </c:pt>
                <c:pt idx="5">
                  <c:v>15176.634570249988</c:v>
                </c:pt>
                <c:pt idx="6">
                  <c:v>15655.022210770727</c:v>
                </c:pt>
                <c:pt idx="7">
                  <c:v>16631.869194025508</c:v>
                </c:pt>
                <c:pt idx="8">
                  <c:v>14662.828314472163</c:v>
                </c:pt>
                <c:pt idx="9">
                  <c:v>14796.16113956305</c:v>
                </c:pt>
                <c:pt idx="10">
                  <c:v>15641.739411072831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3-4C40-800D-BCBE4D70409B}"/>
            </c:ext>
          </c:extLst>
        </c:ser>
        <c:ser>
          <c:idx val="1"/>
          <c:order val="1"/>
          <c:tx>
            <c:strRef>
              <c:f>'Market driver'!$C$3:$C$4</c:f>
              <c:strCache>
                <c:ptCount val="1"/>
                <c:pt idx="0">
                  <c:v>OE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'Market driver'!$A$5:$A$16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driver'!$C$5:$C$16</c:f>
              <c:numCache>
                <c:formatCode>_-* #,##0_-;\-* #,##0_-;_-* "-"??_-;_-@_-</c:formatCode>
                <c:ptCount val="11"/>
                <c:pt idx="0">
                  <c:v>7404.2291969999742</c:v>
                </c:pt>
                <c:pt idx="1">
                  <c:v>8433.5362737499418</c:v>
                </c:pt>
                <c:pt idx="2">
                  <c:v>9141.7486534999553</c:v>
                </c:pt>
                <c:pt idx="3">
                  <c:v>9714.3269279999586</c:v>
                </c:pt>
                <c:pt idx="4">
                  <c:v>10869.784692249974</c:v>
                </c:pt>
                <c:pt idx="5">
                  <c:v>11661.925297999982</c:v>
                </c:pt>
                <c:pt idx="6">
                  <c:v>11858.647798750011</c:v>
                </c:pt>
                <c:pt idx="7">
                  <c:v>12002.262159949973</c:v>
                </c:pt>
                <c:pt idx="8">
                  <c:v>12110.907936135969</c:v>
                </c:pt>
                <c:pt idx="9">
                  <c:v>12003.160433541036</c:v>
                </c:pt>
                <c:pt idx="10">
                  <c:v>11854.157114049305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3-4C40-800D-BCBE4D70409B}"/>
            </c:ext>
          </c:extLst>
        </c:ser>
        <c:ser>
          <c:idx val="2"/>
          <c:order val="2"/>
          <c:tx>
            <c:strRef>
              <c:f>'Market driver'!$D$3:$D$4</c:f>
              <c:strCache>
                <c:ptCount val="1"/>
                <c:pt idx="0">
                  <c:v>Repairs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'Market driver'!$A$5:$A$16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driver'!$D$5:$D$16</c:f>
              <c:numCache>
                <c:formatCode>_-* #,##0_-;\-* #,##0_-;_-* "-"??_-;_-@_-</c:formatCode>
                <c:ptCount val="11"/>
                <c:pt idx="0">
                  <c:v>3492.3319495336004</c:v>
                </c:pt>
                <c:pt idx="1">
                  <c:v>3529.6451701624887</c:v>
                </c:pt>
                <c:pt idx="2">
                  <c:v>3541.0391214282413</c:v>
                </c:pt>
                <c:pt idx="3">
                  <c:v>3685.7392335132176</c:v>
                </c:pt>
                <c:pt idx="4">
                  <c:v>3794.8027341934908</c:v>
                </c:pt>
                <c:pt idx="5">
                  <c:v>3971.5303041868883</c:v>
                </c:pt>
                <c:pt idx="6">
                  <c:v>4126.464895306427</c:v>
                </c:pt>
                <c:pt idx="7">
                  <c:v>4310.4508937566152</c:v>
                </c:pt>
                <c:pt idx="8">
                  <c:v>4158.3332370297776</c:v>
                </c:pt>
                <c:pt idx="9">
                  <c:v>4217.5774559302972</c:v>
                </c:pt>
                <c:pt idx="10">
                  <c:v>4367.2468712774535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3-4C40-800D-BCBE4D704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 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Draft_20240628.xlsx]Market driver!PivotTable7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Title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545400763200833"/>
          <c:y val="0.10675385142074632"/>
          <c:w val="0.46200548506535077"/>
          <c:h val="0.76306242154513293"/>
        </c:manualLayout>
      </c:layout>
      <c:areaChart>
        <c:grouping val="stacked"/>
        <c:varyColors val="0"/>
        <c:ser>
          <c:idx val="0"/>
          <c:order val="0"/>
          <c:tx>
            <c:strRef>
              <c:f>'Market driver'!$B$117:$B$118</c:f>
              <c:strCache>
                <c:ptCount val="1"/>
                <c:pt idx="0">
                  <c:v>F-35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driver'!$B$119:$B$130</c:f>
              <c:numCache>
                <c:formatCode>_-* #,##0_-;\-* #,##0_-;_-* "-"??_-;_-@_-</c:formatCode>
                <c:ptCount val="11"/>
                <c:pt idx="0">
                  <c:v>873.6861179354247</c:v>
                </c:pt>
                <c:pt idx="1">
                  <c:v>1046.9995407955628</c:v>
                </c:pt>
                <c:pt idx="2">
                  <c:v>1184.1943646774434</c:v>
                </c:pt>
                <c:pt idx="3">
                  <c:v>1284.415535663964</c:v>
                </c:pt>
                <c:pt idx="4">
                  <c:v>1395.9799327458443</c:v>
                </c:pt>
                <c:pt idx="5">
                  <c:v>1501.6606171219846</c:v>
                </c:pt>
                <c:pt idx="6">
                  <c:v>1684.9087272885256</c:v>
                </c:pt>
                <c:pt idx="7">
                  <c:v>1936.6672785527257</c:v>
                </c:pt>
                <c:pt idx="8">
                  <c:v>1768.0656711630554</c:v>
                </c:pt>
                <c:pt idx="9">
                  <c:v>1844.5873187313439</c:v>
                </c:pt>
                <c:pt idx="10">
                  <c:v>1927.2105052378904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3-4C40-800D-BCBE4D70409B}"/>
            </c:ext>
          </c:extLst>
        </c:ser>
        <c:ser>
          <c:idx val="1"/>
          <c:order val="1"/>
          <c:tx>
            <c:strRef>
              <c:f>'Market driver'!$C$117:$C$118</c:f>
              <c:strCache>
                <c:ptCount val="1"/>
                <c:pt idx="0">
                  <c:v>Other TUAV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driver'!$C$119:$C$130</c:f>
              <c:numCache>
                <c:formatCode>_-* #,##0_-;\-* #,##0_-;_-* "-"??_-;_-@_-</c:formatCode>
                <c:ptCount val="11"/>
                <c:pt idx="0">
                  <c:v>226.84619773105999</c:v>
                </c:pt>
                <c:pt idx="1">
                  <c:v>134.78312711908501</c:v>
                </c:pt>
                <c:pt idx="2">
                  <c:v>128.43649214463497</c:v>
                </c:pt>
                <c:pt idx="3">
                  <c:v>312.55838943245999</c:v>
                </c:pt>
                <c:pt idx="4">
                  <c:v>1140.0214987115098</c:v>
                </c:pt>
                <c:pt idx="5">
                  <c:v>1641.910313780385</c:v>
                </c:pt>
                <c:pt idx="6">
                  <c:v>1835.3485923001595</c:v>
                </c:pt>
                <c:pt idx="7">
                  <c:v>1926.7891635448848</c:v>
                </c:pt>
                <c:pt idx="8">
                  <c:v>2243.0087842407106</c:v>
                </c:pt>
                <c:pt idx="9">
                  <c:v>2243.0520796365354</c:v>
                </c:pt>
                <c:pt idx="10">
                  <c:v>2284.7513894323606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3-4C40-800D-BCBE4D70409B}"/>
            </c:ext>
          </c:extLst>
        </c:ser>
        <c:ser>
          <c:idx val="2"/>
          <c:order val="2"/>
          <c:tx>
            <c:strRef>
              <c:f>'Market driver'!$D$117:$D$118</c:f>
              <c:strCache>
                <c:ptCount val="1"/>
                <c:pt idx="0">
                  <c:v>F-16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driver'!$D$119:$D$130</c:f>
              <c:numCache>
                <c:formatCode>_-* #,##0_-;\-* #,##0_-;_-* "-"??_-;_-@_-</c:formatCode>
                <c:ptCount val="11"/>
                <c:pt idx="0">
                  <c:v>1787.8516671880418</c:v>
                </c:pt>
                <c:pt idx="1">
                  <c:v>1486.8220572964735</c:v>
                </c:pt>
                <c:pt idx="2">
                  <c:v>1275.8800558573987</c:v>
                </c:pt>
                <c:pt idx="3">
                  <c:v>1316.041442608152</c:v>
                </c:pt>
                <c:pt idx="4">
                  <c:v>1203.5283809527157</c:v>
                </c:pt>
                <c:pt idx="5">
                  <c:v>1052.8193555790224</c:v>
                </c:pt>
                <c:pt idx="6">
                  <c:v>958.79598988767839</c:v>
                </c:pt>
                <c:pt idx="7">
                  <c:v>881.00052584053412</c:v>
                </c:pt>
                <c:pt idx="8">
                  <c:v>934.48622097946532</c:v>
                </c:pt>
                <c:pt idx="9">
                  <c:v>800.60052690765804</c:v>
                </c:pt>
                <c:pt idx="10">
                  <c:v>580.68025473979026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3-4C40-800D-BCBE4D70409B}"/>
            </c:ext>
          </c:extLst>
        </c:ser>
        <c:ser>
          <c:idx val="3"/>
          <c:order val="3"/>
          <c:tx>
            <c:strRef>
              <c:f>'Market driver'!$E$117:$E$118</c:f>
              <c:strCache>
                <c:ptCount val="1"/>
                <c:pt idx="0">
                  <c:v>F-18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driver'!$E$119:$E$130</c:f>
              <c:numCache>
                <c:formatCode>_-* #,##0_-;\-* #,##0_-;_-* "-"??_-;_-@_-</c:formatCode>
                <c:ptCount val="11"/>
                <c:pt idx="0">
                  <c:v>1020.3791126546961</c:v>
                </c:pt>
                <c:pt idx="1">
                  <c:v>962.73458212083949</c:v>
                </c:pt>
                <c:pt idx="2">
                  <c:v>941.58392512413502</c:v>
                </c:pt>
                <c:pt idx="3">
                  <c:v>787.76502389115183</c:v>
                </c:pt>
                <c:pt idx="4">
                  <c:v>698.91718134863629</c:v>
                </c:pt>
                <c:pt idx="5">
                  <c:v>682.35329593418385</c:v>
                </c:pt>
                <c:pt idx="6">
                  <c:v>613.5427958667043</c:v>
                </c:pt>
                <c:pt idx="7">
                  <c:v>674.46441571480796</c:v>
                </c:pt>
                <c:pt idx="8">
                  <c:v>643.46752176746008</c:v>
                </c:pt>
                <c:pt idx="9">
                  <c:v>590.38769568325586</c:v>
                </c:pt>
                <c:pt idx="10">
                  <c:v>563.03776506849977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43-4C40-800D-BCBE4D70409B}"/>
            </c:ext>
          </c:extLst>
        </c:ser>
        <c:ser>
          <c:idx val="4"/>
          <c:order val="4"/>
          <c:tx>
            <c:strRef>
              <c:f>'Market driver'!$F$117:$F$118</c:f>
              <c:strCache>
                <c:ptCount val="1"/>
                <c:pt idx="0">
                  <c:v>AH-64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driver'!$F$119:$F$130</c:f>
              <c:numCache>
                <c:formatCode>_-* #,##0_-;\-* #,##0_-;_-* "-"??_-;_-@_-</c:formatCode>
                <c:ptCount val="11"/>
                <c:pt idx="0">
                  <c:v>517.89397826910238</c:v>
                </c:pt>
                <c:pt idx="1">
                  <c:v>576.39855264780249</c:v>
                </c:pt>
                <c:pt idx="2">
                  <c:v>623.81553429382052</c:v>
                </c:pt>
                <c:pt idx="3">
                  <c:v>671.49769883224758</c:v>
                </c:pt>
                <c:pt idx="4">
                  <c:v>726.43488658080673</c:v>
                </c:pt>
                <c:pt idx="5">
                  <c:v>594.66755776697312</c:v>
                </c:pt>
                <c:pt idx="6">
                  <c:v>418.11862715751647</c:v>
                </c:pt>
                <c:pt idx="7">
                  <c:v>628.37955710293738</c:v>
                </c:pt>
                <c:pt idx="8">
                  <c:v>577.19710483998188</c:v>
                </c:pt>
                <c:pt idx="9">
                  <c:v>611.821010442893</c:v>
                </c:pt>
                <c:pt idx="10">
                  <c:v>570.26902968493232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43-4C40-800D-BCBE4D70409B}"/>
            </c:ext>
          </c:extLst>
        </c:ser>
        <c:ser>
          <c:idx val="5"/>
          <c:order val="5"/>
          <c:tx>
            <c:strRef>
              <c:f>'Market driver'!$G$117:$G$118</c:f>
              <c:strCache>
                <c:ptCount val="1"/>
                <c:pt idx="0">
                  <c:v>UH-60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driver'!$G$119:$G$130</c:f>
              <c:numCache>
                <c:formatCode>_-* #,##0_-;\-* #,##0_-;_-* "-"??_-;_-@_-</c:formatCode>
                <c:ptCount val="11"/>
                <c:pt idx="0">
                  <c:v>492.86787362673203</c:v>
                </c:pt>
                <c:pt idx="1">
                  <c:v>509.12978251380844</c:v>
                </c:pt>
                <c:pt idx="2">
                  <c:v>507.97141962299168</c:v>
                </c:pt>
                <c:pt idx="3">
                  <c:v>517.0236873621659</c:v>
                </c:pt>
                <c:pt idx="4">
                  <c:v>519.99247033767324</c:v>
                </c:pt>
                <c:pt idx="5">
                  <c:v>519.84658414866362</c:v>
                </c:pt>
                <c:pt idx="6">
                  <c:v>513.76965960890209</c:v>
                </c:pt>
                <c:pt idx="7">
                  <c:v>540.30630516129747</c:v>
                </c:pt>
                <c:pt idx="8">
                  <c:v>551.43163949087875</c:v>
                </c:pt>
                <c:pt idx="9">
                  <c:v>563.67575452032565</c:v>
                </c:pt>
                <c:pt idx="10">
                  <c:v>605.33910769746251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43-4C40-800D-BCBE4D70409B}"/>
            </c:ext>
          </c:extLst>
        </c:ser>
        <c:ser>
          <c:idx val="6"/>
          <c:order val="6"/>
          <c:tx>
            <c:strRef>
              <c:f>'Market driver'!$H$117:$H$118</c:f>
              <c:strCache>
                <c:ptCount val="1"/>
                <c:pt idx="0">
                  <c:v>Eurofighter Typhoon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driver'!$H$119:$H$130</c:f>
              <c:numCache>
                <c:formatCode>_-* #,##0_-;\-* #,##0_-;_-* "-"??_-;_-@_-</c:formatCode>
                <c:ptCount val="11"/>
                <c:pt idx="0">
                  <c:v>379.99778658478812</c:v>
                </c:pt>
                <c:pt idx="1">
                  <c:v>372.59639578354029</c:v>
                </c:pt>
                <c:pt idx="2">
                  <c:v>349.37668009228145</c:v>
                </c:pt>
                <c:pt idx="3">
                  <c:v>516.189500352251</c:v>
                </c:pt>
                <c:pt idx="4">
                  <c:v>512.80386764138154</c:v>
                </c:pt>
                <c:pt idx="5">
                  <c:v>455.02002359439223</c:v>
                </c:pt>
                <c:pt idx="6">
                  <c:v>468.39820893052331</c:v>
                </c:pt>
                <c:pt idx="7">
                  <c:v>364.02909224964253</c:v>
                </c:pt>
                <c:pt idx="8">
                  <c:v>364.54889008014743</c:v>
                </c:pt>
                <c:pt idx="9">
                  <c:v>407.73055191509263</c:v>
                </c:pt>
                <c:pt idx="10">
                  <c:v>417.17905566876351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43-4C40-800D-BCBE4D70409B}"/>
            </c:ext>
          </c:extLst>
        </c:ser>
        <c:ser>
          <c:idx val="7"/>
          <c:order val="7"/>
          <c:tx>
            <c:strRef>
              <c:f>'Market driver'!$I$117:$I$118</c:f>
              <c:strCache>
                <c:ptCount val="1"/>
                <c:pt idx="0">
                  <c:v>F-15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driver'!$I$119:$I$130</c:f>
              <c:numCache>
                <c:formatCode>_-* #,##0_-;\-* #,##0_-;_-* "-"??_-;_-@_-</c:formatCode>
                <c:ptCount val="11"/>
                <c:pt idx="0">
                  <c:v>387.22213352474893</c:v>
                </c:pt>
                <c:pt idx="1">
                  <c:v>436.67019331972432</c:v>
                </c:pt>
                <c:pt idx="2">
                  <c:v>379.04964099510886</c:v>
                </c:pt>
                <c:pt idx="3">
                  <c:v>308.0143495785955</c:v>
                </c:pt>
                <c:pt idx="4">
                  <c:v>342.67997611213468</c:v>
                </c:pt>
                <c:pt idx="5">
                  <c:v>301.48096476740909</c:v>
                </c:pt>
                <c:pt idx="6">
                  <c:v>316.7540092573164</c:v>
                </c:pt>
                <c:pt idx="7">
                  <c:v>364.85973185797764</c:v>
                </c:pt>
                <c:pt idx="8">
                  <c:v>376.39329542438855</c:v>
                </c:pt>
                <c:pt idx="9">
                  <c:v>466.1964123243327</c:v>
                </c:pt>
                <c:pt idx="10">
                  <c:v>331.00306250776828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43-4C40-800D-BCBE4D70409B}"/>
            </c:ext>
          </c:extLst>
        </c:ser>
        <c:ser>
          <c:idx val="8"/>
          <c:order val="8"/>
          <c:tx>
            <c:strRef>
              <c:f>'Market driver'!$J$117:$J$118</c:f>
              <c:strCache>
                <c:ptCount val="1"/>
                <c:pt idx="0">
                  <c:v>C-130J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driver'!$J$119:$J$130</c:f>
              <c:numCache>
                <c:formatCode>_-* #,##0_-;\-* #,##0_-;_-* "-"??_-;_-@_-</c:formatCode>
                <c:ptCount val="11"/>
                <c:pt idx="0">
                  <c:v>367.67089368531356</c:v>
                </c:pt>
                <c:pt idx="1">
                  <c:v>311.2857204235176</c:v>
                </c:pt>
                <c:pt idx="2">
                  <c:v>315.59176115008677</c:v>
                </c:pt>
                <c:pt idx="3">
                  <c:v>287.64058520337494</c:v>
                </c:pt>
                <c:pt idx="4">
                  <c:v>308.1533628754018</c:v>
                </c:pt>
                <c:pt idx="5">
                  <c:v>313.40468887250626</c:v>
                </c:pt>
                <c:pt idx="6">
                  <c:v>304.65092643651701</c:v>
                </c:pt>
                <c:pt idx="7">
                  <c:v>317.11940830463777</c:v>
                </c:pt>
                <c:pt idx="8">
                  <c:v>365.63721565387442</c:v>
                </c:pt>
                <c:pt idx="9">
                  <c:v>412.52650345490184</c:v>
                </c:pt>
                <c:pt idx="10">
                  <c:v>385.87869145095607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43-4C40-800D-BCBE4D70409B}"/>
            </c:ext>
          </c:extLst>
        </c:ser>
        <c:ser>
          <c:idx val="9"/>
          <c:order val="9"/>
          <c:tx>
            <c:strRef>
              <c:f>'Market driver'!$K$117:$K$118</c:f>
              <c:strCache>
                <c:ptCount val="1"/>
                <c:pt idx="0">
                  <c:v>Dassault Rafale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driver'!$K$119:$K$130</c:f>
              <c:numCache>
                <c:formatCode>_-* #,##0_-;\-* #,##0_-;_-* "-"??_-;_-@_-</c:formatCode>
                <c:ptCount val="11"/>
                <c:pt idx="0">
                  <c:v>173.95073974778668</c:v>
                </c:pt>
                <c:pt idx="1">
                  <c:v>274.14772774518832</c:v>
                </c:pt>
                <c:pt idx="2">
                  <c:v>261.25223635693135</c:v>
                </c:pt>
                <c:pt idx="3">
                  <c:v>249.70210483456285</c:v>
                </c:pt>
                <c:pt idx="4">
                  <c:v>317.43899426374571</c:v>
                </c:pt>
                <c:pt idx="5">
                  <c:v>298.79188929694874</c:v>
                </c:pt>
                <c:pt idx="6">
                  <c:v>342.7637559632318</c:v>
                </c:pt>
                <c:pt idx="7">
                  <c:v>376.24582160388326</c:v>
                </c:pt>
                <c:pt idx="8">
                  <c:v>296.37240453144813</c:v>
                </c:pt>
                <c:pt idx="9">
                  <c:v>341.63331754029889</c:v>
                </c:pt>
                <c:pt idx="10">
                  <c:v>334.64761452112981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43-4C40-800D-BCBE4D70409B}"/>
            </c:ext>
          </c:extLst>
        </c:ser>
        <c:ser>
          <c:idx val="10"/>
          <c:order val="10"/>
          <c:tx>
            <c:strRef>
              <c:f>'Market driver'!$L$117:$L$118</c:f>
              <c:strCache>
                <c:ptCount val="1"/>
                <c:pt idx="0">
                  <c:v>EADS CASA C-295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driver'!$L$119:$L$130</c:f>
              <c:numCache>
                <c:formatCode>_-* #,##0_-;\-* #,##0_-;_-* "-"??_-;_-@_-</c:formatCode>
                <c:ptCount val="11"/>
                <c:pt idx="0">
                  <c:v>201.41873013874269</c:v>
                </c:pt>
                <c:pt idx="1">
                  <c:v>200.90335018644942</c:v>
                </c:pt>
                <c:pt idx="2">
                  <c:v>218.48281874292582</c:v>
                </c:pt>
                <c:pt idx="3">
                  <c:v>257.04827944720176</c:v>
                </c:pt>
                <c:pt idx="4">
                  <c:v>219.73226602987739</c:v>
                </c:pt>
                <c:pt idx="5">
                  <c:v>222.63885047279254</c:v>
                </c:pt>
                <c:pt idx="6">
                  <c:v>248.9756207213278</c:v>
                </c:pt>
                <c:pt idx="7">
                  <c:v>261.81540662387329</c:v>
                </c:pt>
                <c:pt idx="8">
                  <c:v>262.48517880963891</c:v>
                </c:pt>
                <c:pt idx="9">
                  <c:v>287.25621415329465</c:v>
                </c:pt>
                <c:pt idx="10">
                  <c:v>246.00033520065065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43-4C40-800D-BCBE4D70409B}"/>
            </c:ext>
          </c:extLst>
        </c:ser>
        <c:ser>
          <c:idx val="11"/>
          <c:order val="11"/>
          <c:tx>
            <c:strRef>
              <c:f>'Market driver'!$M$117:$M$118</c:f>
              <c:strCache>
                <c:ptCount val="1"/>
                <c:pt idx="0">
                  <c:v>KAI T-50 Golden Eagle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driver'!$M$119:$M$130</c:f>
              <c:numCache>
                <c:formatCode>_-* #,##0_-;\-* #,##0_-;_-* "-"??_-;_-@_-</c:formatCode>
                <c:ptCount val="11"/>
                <c:pt idx="0">
                  <c:v>140.80932546291842</c:v>
                </c:pt>
                <c:pt idx="1">
                  <c:v>180.70923953138131</c:v>
                </c:pt>
                <c:pt idx="2">
                  <c:v>310.01078143431971</c:v>
                </c:pt>
                <c:pt idx="3">
                  <c:v>232.17253280829817</c:v>
                </c:pt>
                <c:pt idx="4">
                  <c:v>221.7539759205238</c:v>
                </c:pt>
                <c:pt idx="5">
                  <c:v>254.1510809440293</c:v>
                </c:pt>
                <c:pt idx="6">
                  <c:v>151.45655336970029</c:v>
                </c:pt>
                <c:pt idx="7">
                  <c:v>186.73363691209306</c:v>
                </c:pt>
                <c:pt idx="8">
                  <c:v>166.34175051256591</c:v>
                </c:pt>
                <c:pt idx="9">
                  <c:v>190.84637995495879</c:v>
                </c:pt>
                <c:pt idx="10">
                  <c:v>174.74711398239879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5-0690-40F6-AF47-D0E522672287}"/>
            </c:ext>
          </c:extLst>
        </c:ser>
        <c:ser>
          <c:idx val="12"/>
          <c:order val="12"/>
          <c:tx>
            <c:strRef>
              <c:f>'Market driver'!$N$117:$N$118</c:f>
              <c:strCache>
                <c:ptCount val="1"/>
                <c:pt idx="0">
                  <c:v>MQ-9 Reaper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driver'!$N$119:$N$130</c:f>
              <c:numCache>
                <c:formatCode>_-* #,##0_-;\-* #,##0_-;_-* "-"??_-;_-@_-</c:formatCode>
                <c:ptCount val="11"/>
                <c:pt idx="0">
                  <c:v>160.22577275905502</c:v>
                </c:pt>
                <c:pt idx="1">
                  <c:v>165.647910819375</c:v>
                </c:pt>
                <c:pt idx="2">
                  <c:v>182.01608925474497</c:v>
                </c:pt>
                <c:pt idx="3">
                  <c:v>186.583673525085</c:v>
                </c:pt>
                <c:pt idx="4">
                  <c:v>186.059144340415</c:v>
                </c:pt>
                <c:pt idx="5">
                  <c:v>180.61988219071497</c:v>
                </c:pt>
                <c:pt idx="6">
                  <c:v>188.006405041015</c:v>
                </c:pt>
                <c:pt idx="7">
                  <c:v>222.56400734191493</c:v>
                </c:pt>
                <c:pt idx="8">
                  <c:v>217.04658719629492</c:v>
                </c:pt>
                <c:pt idx="9">
                  <c:v>257.92479271767496</c:v>
                </c:pt>
                <c:pt idx="10">
                  <c:v>245.45647345565499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6-0690-40F6-AF47-D0E522672287}"/>
            </c:ext>
          </c:extLst>
        </c:ser>
        <c:ser>
          <c:idx val="13"/>
          <c:order val="13"/>
          <c:tx>
            <c:strRef>
              <c:f>'Market driver'!$O$117:$O$118</c:f>
              <c:strCache>
                <c:ptCount val="1"/>
                <c:pt idx="0">
                  <c:v>CH-47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driver'!$O$119:$O$130</c:f>
              <c:numCache>
                <c:formatCode>_-* #,##0_-;\-* #,##0_-;_-* "-"??_-;_-@_-</c:formatCode>
                <c:ptCount val="11"/>
                <c:pt idx="0">
                  <c:v>205.51506853430746</c:v>
                </c:pt>
                <c:pt idx="1">
                  <c:v>183.7728826016108</c:v>
                </c:pt>
                <c:pt idx="2">
                  <c:v>209.93959345890272</c:v>
                </c:pt>
                <c:pt idx="3">
                  <c:v>179.95371018643078</c:v>
                </c:pt>
                <c:pt idx="4">
                  <c:v>167.71313260961975</c:v>
                </c:pt>
                <c:pt idx="5">
                  <c:v>194.82311746592808</c:v>
                </c:pt>
                <c:pt idx="6">
                  <c:v>181.29692637291714</c:v>
                </c:pt>
                <c:pt idx="7">
                  <c:v>203.85374688337868</c:v>
                </c:pt>
                <c:pt idx="8">
                  <c:v>206.20750827645966</c:v>
                </c:pt>
                <c:pt idx="9">
                  <c:v>188.06423362949917</c:v>
                </c:pt>
                <c:pt idx="10">
                  <c:v>210.9351562874055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7-0690-40F6-AF47-D0E522672287}"/>
            </c:ext>
          </c:extLst>
        </c:ser>
        <c:ser>
          <c:idx val="14"/>
          <c:order val="14"/>
          <c:tx>
            <c:strRef>
              <c:f>'Market driver'!$P$117:$P$118</c:f>
              <c:strCache>
                <c:ptCount val="1"/>
                <c:pt idx="0">
                  <c:v>Boeing/Saab T-X program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driver'!$P$119:$P$130</c:f>
              <c:numCache>
                <c:formatCode>_-* #,##0_-;\-* #,##0_-;_-* "-"??_-;_-@_-</c:formatCode>
                <c:ptCount val="11"/>
                <c:pt idx="0">
                  <c:v>23.751215865460196</c:v>
                </c:pt>
                <c:pt idx="1">
                  <c:v>65.203226596380617</c:v>
                </c:pt>
                <c:pt idx="2">
                  <c:v>90.070313192761205</c:v>
                </c:pt>
                <c:pt idx="3">
                  <c:v>111.06319589355901</c:v>
                </c:pt>
                <c:pt idx="4">
                  <c:v>169.39477027306862</c:v>
                </c:pt>
                <c:pt idx="5">
                  <c:v>228.74425618791579</c:v>
                </c:pt>
                <c:pt idx="6">
                  <c:v>246.57435391159734</c:v>
                </c:pt>
                <c:pt idx="7">
                  <c:v>266.22534024411334</c:v>
                </c:pt>
                <c:pt idx="8">
                  <c:v>280.80592542106933</c:v>
                </c:pt>
                <c:pt idx="9">
                  <c:v>292.39699370914531</c:v>
                </c:pt>
                <c:pt idx="10">
                  <c:v>315.28110248610153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8-0690-40F6-AF47-D0E522672287}"/>
            </c:ext>
          </c:extLst>
        </c:ser>
        <c:ser>
          <c:idx val="15"/>
          <c:order val="15"/>
          <c:tx>
            <c:strRef>
              <c:f>'Market driver'!$Q$117:$Q$118</c:f>
              <c:strCache>
                <c:ptCount val="1"/>
                <c:pt idx="0">
                  <c:v>Gripen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driver'!$Q$119:$Q$130</c:f>
              <c:numCache>
                <c:formatCode>_-* #,##0_-;\-* #,##0_-;_-* "-"??_-;_-@_-</c:formatCode>
                <c:ptCount val="11"/>
                <c:pt idx="0">
                  <c:v>177.33712946201237</c:v>
                </c:pt>
                <c:pt idx="1">
                  <c:v>158.93490387837809</c:v>
                </c:pt>
                <c:pt idx="2">
                  <c:v>162.70590447994118</c:v>
                </c:pt>
                <c:pt idx="3">
                  <c:v>165.37797446326553</c:v>
                </c:pt>
                <c:pt idx="4">
                  <c:v>174.68780435236994</c:v>
                </c:pt>
                <c:pt idx="5">
                  <c:v>201.72176760093441</c:v>
                </c:pt>
                <c:pt idx="6">
                  <c:v>247.08433647497878</c:v>
                </c:pt>
                <c:pt idx="7">
                  <c:v>215.83793352434671</c:v>
                </c:pt>
                <c:pt idx="8">
                  <c:v>183.07952535661838</c:v>
                </c:pt>
                <c:pt idx="9">
                  <c:v>192.86992826826881</c:v>
                </c:pt>
                <c:pt idx="10">
                  <c:v>171.64714236143112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9-0690-40F6-AF47-D0E522672287}"/>
            </c:ext>
          </c:extLst>
        </c:ser>
        <c:ser>
          <c:idx val="16"/>
          <c:order val="16"/>
          <c:tx>
            <c:strRef>
              <c:f>'Market driver'!$R$117:$R$118</c:f>
              <c:strCache>
                <c:ptCount val="1"/>
                <c:pt idx="0">
                  <c:v>MQ-4C Triton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driver'!$R$119:$R$130</c:f>
              <c:numCache>
                <c:formatCode>_-* #,##0_-;\-* #,##0_-;_-* "-"??_-;_-@_-</c:formatCode>
                <c:ptCount val="11"/>
                <c:pt idx="0">
                  <c:v>84.212481437569991</c:v>
                </c:pt>
                <c:pt idx="1">
                  <c:v>122.66664676383503</c:v>
                </c:pt>
                <c:pt idx="2">
                  <c:v>127.57414577660998</c:v>
                </c:pt>
                <c:pt idx="3">
                  <c:v>136.81526415441502</c:v>
                </c:pt>
                <c:pt idx="4">
                  <c:v>158.29480115225996</c:v>
                </c:pt>
                <c:pt idx="5">
                  <c:v>157.56023105010499</c:v>
                </c:pt>
                <c:pt idx="6">
                  <c:v>173.55457576543498</c:v>
                </c:pt>
                <c:pt idx="7">
                  <c:v>216.52222148506502</c:v>
                </c:pt>
                <c:pt idx="8">
                  <c:v>200.93670086459502</c:v>
                </c:pt>
                <c:pt idx="9">
                  <c:v>221.70841632312499</c:v>
                </c:pt>
                <c:pt idx="10">
                  <c:v>233.069853410055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A-0690-40F6-AF47-D0E522672287}"/>
            </c:ext>
          </c:extLst>
        </c:ser>
        <c:ser>
          <c:idx val="17"/>
          <c:order val="17"/>
          <c:tx>
            <c:strRef>
              <c:f>'Market driver'!$S$117:$S$118</c:f>
              <c:strCache>
                <c:ptCount val="1"/>
                <c:pt idx="0">
                  <c:v>Beechcraft T-6 Texan II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driver'!$S$119:$S$130</c:f>
              <c:numCache>
                <c:formatCode>_-* #,##0_-;\-* #,##0_-;_-* "-"??_-;_-@_-</c:formatCode>
                <c:ptCount val="11"/>
                <c:pt idx="0">
                  <c:v>158.57838534898403</c:v>
                </c:pt>
                <c:pt idx="1">
                  <c:v>123.83913894478799</c:v>
                </c:pt>
                <c:pt idx="2">
                  <c:v>168.91324305619193</c:v>
                </c:pt>
                <c:pt idx="3">
                  <c:v>197.97696409402394</c:v>
                </c:pt>
                <c:pt idx="4">
                  <c:v>192.84777249955596</c:v>
                </c:pt>
                <c:pt idx="5">
                  <c:v>148.93180204778798</c:v>
                </c:pt>
                <c:pt idx="6">
                  <c:v>100.35346799769196</c:v>
                </c:pt>
                <c:pt idx="7">
                  <c:v>109.54649904379602</c:v>
                </c:pt>
                <c:pt idx="8">
                  <c:v>144.33238756012793</c:v>
                </c:pt>
                <c:pt idx="9">
                  <c:v>129.50316054018799</c:v>
                </c:pt>
                <c:pt idx="10">
                  <c:v>179.063321648548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B-0690-40F6-AF47-D0E522672287}"/>
            </c:ext>
          </c:extLst>
        </c:ser>
        <c:ser>
          <c:idx val="18"/>
          <c:order val="18"/>
          <c:tx>
            <c:strRef>
              <c:f>'Market driver'!$T$117:$T$118</c:f>
              <c:strCache>
                <c:ptCount val="1"/>
                <c:pt idx="0">
                  <c:v>C-17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driver'!$T$119:$T$130</c:f>
              <c:numCache>
                <c:formatCode>_-* #,##0_-;\-* #,##0_-;_-* "-"??_-;_-@_-</c:formatCode>
                <c:ptCount val="11"/>
                <c:pt idx="0">
                  <c:v>154.05848481621246</c:v>
                </c:pt>
                <c:pt idx="1">
                  <c:v>166.69489082505254</c:v>
                </c:pt>
                <c:pt idx="2">
                  <c:v>159.80532366940261</c:v>
                </c:pt>
                <c:pt idx="3">
                  <c:v>155.94729436010826</c:v>
                </c:pt>
                <c:pt idx="4">
                  <c:v>157.82509741358095</c:v>
                </c:pt>
                <c:pt idx="5">
                  <c:v>131.30534394260951</c:v>
                </c:pt>
                <c:pt idx="6">
                  <c:v>130.59487396345509</c:v>
                </c:pt>
                <c:pt idx="7">
                  <c:v>128.58274847108927</c:v>
                </c:pt>
                <c:pt idx="8">
                  <c:v>137.82306576942349</c:v>
                </c:pt>
                <c:pt idx="9">
                  <c:v>133.18280507731774</c:v>
                </c:pt>
                <c:pt idx="10">
                  <c:v>130.05938643595471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C-0690-40F6-AF47-D0E522672287}"/>
            </c:ext>
          </c:extLst>
        </c:ser>
        <c:ser>
          <c:idx val="19"/>
          <c:order val="19"/>
          <c:tx>
            <c:strRef>
              <c:f>'Market driver'!$U$117:$U$118</c:f>
              <c:strCache>
                <c:ptCount val="1"/>
                <c:pt idx="0">
                  <c:v>Boeing KC-46 Pegasus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driver'!$U$119:$U$130</c:f>
              <c:numCache>
                <c:formatCode>_-* #,##0_-;\-* #,##0_-;_-* "-"??_-;_-@_-</c:formatCode>
                <c:ptCount val="11"/>
                <c:pt idx="0">
                  <c:v>89.533552260063175</c:v>
                </c:pt>
                <c:pt idx="1">
                  <c:v>104.87211776553801</c:v>
                </c:pt>
                <c:pt idx="2">
                  <c:v>109.0972089710128</c:v>
                </c:pt>
                <c:pt idx="3">
                  <c:v>121.2106252764876</c:v>
                </c:pt>
                <c:pt idx="4">
                  <c:v>144.18076408196245</c:v>
                </c:pt>
                <c:pt idx="5">
                  <c:v>118.03108329794001</c:v>
                </c:pt>
                <c:pt idx="6">
                  <c:v>144.13014416730044</c:v>
                </c:pt>
                <c:pt idx="7">
                  <c:v>222.35004932776079</c:v>
                </c:pt>
                <c:pt idx="8">
                  <c:v>171.47669212350118</c:v>
                </c:pt>
                <c:pt idx="9">
                  <c:v>173.84611387587157</c:v>
                </c:pt>
                <c:pt idx="10">
                  <c:v>185.532352375572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D-0690-40F6-AF47-D0E522672287}"/>
            </c:ext>
          </c:extLst>
        </c:ser>
        <c:ser>
          <c:idx val="20"/>
          <c:order val="20"/>
          <c:tx>
            <c:strRef>
              <c:f>'Market driver'!$V$117:$V$118</c:f>
              <c:strCache>
                <c:ptCount val="1"/>
                <c:pt idx="0">
                  <c:v>CASA/IPTN CN-235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driver'!$V$119:$V$130</c:f>
              <c:numCache>
                <c:formatCode>_-* #,##0_-;\-* #,##0_-;_-* "-"??_-;_-@_-</c:formatCode>
                <c:ptCount val="11"/>
                <c:pt idx="0">
                  <c:v>150.12399348681529</c:v>
                </c:pt>
                <c:pt idx="1">
                  <c:v>174.22865109000378</c:v>
                </c:pt>
                <c:pt idx="2">
                  <c:v>203.18526107422093</c:v>
                </c:pt>
                <c:pt idx="3">
                  <c:v>183.17064120707516</c:v>
                </c:pt>
                <c:pt idx="4">
                  <c:v>156.89320512526172</c:v>
                </c:pt>
                <c:pt idx="5">
                  <c:v>155.85925865485544</c:v>
                </c:pt>
                <c:pt idx="6">
                  <c:v>143.92749354421397</c:v>
                </c:pt>
                <c:pt idx="7">
                  <c:v>120.71524654395806</c:v>
                </c:pt>
                <c:pt idx="8">
                  <c:v>97.880633134884178</c:v>
                </c:pt>
                <c:pt idx="9">
                  <c:v>96.424929902819386</c:v>
                </c:pt>
                <c:pt idx="10">
                  <c:v>74.856994573844617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E-0690-40F6-AF47-D0E522672287}"/>
            </c:ext>
          </c:extLst>
        </c:ser>
        <c:ser>
          <c:idx val="21"/>
          <c:order val="21"/>
          <c:tx>
            <c:strRef>
              <c:f>'Market driver'!$W$117:$W$118</c:f>
              <c:strCache>
                <c:ptCount val="1"/>
                <c:pt idx="0">
                  <c:v>SH-60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driver'!$W$119:$W$130</c:f>
              <c:numCache>
                <c:formatCode>_-* #,##0_-;\-* #,##0_-;_-* "-"??_-;_-@_-</c:formatCode>
                <c:ptCount val="11"/>
                <c:pt idx="0">
                  <c:v>147.26166520835321</c:v>
                </c:pt>
                <c:pt idx="1">
                  <c:v>163.11876352264628</c:v>
                </c:pt>
                <c:pt idx="2">
                  <c:v>149.80844821413112</c:v>
                </c:pt>
                <c:pt idx="3">
                  <c:v>152.43986581540588</c:v>
                </c:pt>
                <c:pt idx="4">
                  <c:v>119.33348216615568</c:v>
                </c:pt>
                <c:pt idx="5">
                  <c:v>122.7799949249553</c:v>
                </c:pt>
                <c:pt idx="6">
                  <c:v>125.67139672542962</c:v>
                </c:pt>
                <c:pt idx="7">
                  <c:v>106.04024626157145</c:v>
                </c:pt>
                <c:pt idx="8">
                  <c:v>103.90309945307271</c:v>
                </c:pt>
                <c:pt idx="9">
                  <c:v>113.45855323336677</c:v>
                </c:pt>
                <c:pt idx="10">
                  <c:v>137.39230775005925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F-0690-40F6-AF47-D0E522672287}"/>
            </c:ext>
          </c:extLst>
        </c:ser>
        <c:ser>
          <c:idx val="22"/>
          <c:order val="22"/>
          <c:tx>
            <c:strRef>
              <c:f>'Market driver'!$X$117:$X$118</c:f>
              <c:strCache>
                <c:ptCount val="1"/>
                <c:pt idx="0">
                  <c:v>Boeing P-8 Poseidon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driver'!$X$119:$X$130</c:f>
              <c:numCache>
                <c:formatCode>_-* #,##0_-;\-* #,##0_-;_-* "-"??_-;_-@_-</c:formatCode>
                <c:ptCount val="11"/>
                <c:pt idx="0">
                  <c:v>92.818722876403854</c:v>
                </c:pt>
                <c:pt idx="1">
                  <c:v>98.628134845479053</c:v>
                </c:pt>
                <c:pt idx="2">
                  <c:v>115.31967082899418</c:v>
                </c:pt>
                <c:pt idx="3">
                  <c:v>121.89058480528902</c:v>
                </c:pt>
                <c:pt idx="4">
                  <c:v>131.39679916732408</c:v>
                </c:pt>
                <c:pt idx="5">
                  <c:v>134.42069538639919</c:v>
                </c:pt>
                <c:pt idx="6">
                  <c:v>138.05630897695409</c:v>
                </c:pt>
                <c:pt idx="7">
                  <c:v>136.74548311502903</c:v>
                </c:pt>
                <c:pt idx="8">
                  <c:v>138.28525679358407</c:v>
                </c:pt>
                <c:pt idx="9">
                  <c:v>145.72707944189898</c:v>
                </c:pt>
                <c:pt idx="10">
                  <c:v>140.64508498823415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0-0690-40F6-AF47-D0E522672287}"/>
            </c:ext>
          </c:extLst>
        </c:ser>
        <c:ser>
          <c:idx val="23"/>
          <c:order val="23"/>
          <c:tx>
            <c:strRef>
              <c:f>'Market driver'!$Y$117:$Y$118</c:f>
              <c:strCache>
                <c:ptCount val="1"/>
                <c:pt idx="0">
                  <c:v>V-22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driver'!$Y$119:$Y$130</c:f>
              <c:numCache>
                <c:formatCode>_-* #,##0_-;\-* #,##0_-;_-* "-"??_-;_-@_-</c:formatCode>
                <c:ptCount val="11"/>
                <c:pt idx="0">
                  <c:v>116.80869136337085</c:v>
                </c:pt>
                <c:pt idx="1">
                  <c:v>139.30158265243475</c:v>
                </c:pt>
                <c:pt idx="2">
                  <c:v>133.15300973836415</c:v>
                </c:pt>
                <c:pt idx="3">
                  <c:v>115.43014535920373</c:v>
                </c:pt>
                <c:pt idx="4">
                  <c:v>130.26182665257372</c:v>
                </c:pt>
                <c:pt idx="5">
                  <c:v>130.81899584277338</c:v>
                </c:pt>
                <c:pt idx="6">
                  <c:v>121.54441772993349</c:v>
                </c:pt>
                <c:pt idx="7">
                  <c:v>114.83798707558418</c:v>
                </c:pt>
                <c:pt idx="8">
                  <c:v>107.88894469712419</c:v>
                </c:pt>
                <c:pt idx="9">
                  <c:v>112.51532927385426</c:v>
                </c:pt>
                <c:pt idx="10">
                  <c:v>124.79241008441495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1-0690-40F6-AF47-D0E522672287}"/>
            </c:ext>
          </c:extLst>
        </c:ser>
        <c:ser>
          <c:idx val="24"/>
          <c:order val="24"/>
          <c:tx>
            <c:strRef>
              <c:f>'Market driver'!$Z$117:$Z$118</c:f>
              <c:strCache>
                <c:ptCount val="1"/>
                <c:pt idx="0">
                  <c:v>NH90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driver'!$Z$119:$Z$130</c:f>
              <c:numCache>
                <c:formatCode>_-* #,##0_-;\-* #,##0_-;_-* "-"??_-;_-@_-</c:formatCode>
                <c:ptCount val="11"/>
                <c:pt idx="0">
                  <c:v>116.26577969935467</c:v>
                </c:pt>
                <c:pt idx="1">
                  <c:v>142.42957962609105</c:v>
                </c:pt>
                <c:pt idx="2">
                  <c:v>140.40820783856034</c:v>
                </c:pt>
                <c:pt idx="3">
                  <c:v>112.29677911514501</c:v>
                </c:pt>
                <c:pt idx="4">
                  <c:v>107.30274498490726</c:v>
                </c:pt>
                <c:pt idx="5">
                  <c:v>109.61154754853793</c:v>
                </c:pt>
                <c:pt idx="6">
                  <c:v>109.92039733982725</c:v>
                </c:pt>
                <c:pt idx="7">
                  <c:v>110.3167919509772</c:v>
                </c:pt>
                <c:pt idx="8">
                  <c:v>104.44052241847722</c:v>
                </c:pt>
                <c:pt idx="9">
                  <c:v>114.40062112227731</c:v>
                </c:pt>
                <c:pt idx="10">
                  <c:v>115.01241182460231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2-0690-40F6-AF47-D0E522672287}"/>
            </c:ext>
          </c:extLst>
        </c:ser>
        <c:ser>
          <c:idx val="25"/>
          <c:order val="25"/>
          <c:tx>
            <c:strRef>
              <c:f>'Market driver'!$AA$117:$AA$118</c:f>
              <c:strCache>
                <c:ptCount val="1"/>
                <c:pt idx="0">
                  <c:v>KAI KUH-1 Surion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driver'!$AA$119:$AA$130</c:f>
              <c:numCache>
                <c:formatCode>_-* #,##0_-;\-* #,##0_-;_-* "-"??_-;_-@_-</c:formatCode>
                <c:ptCount val="11"/>
                <c:pt idx="0">
                  <c:v>88.768287201624133</c:v>
                </c:pt>
                <c:pt idx="1">
                  <c:v>95.026891588483977</c:v>
                </c:pt>
                <c:pt idx="2">
                  <c:v>99.779615506991561</c:v>
                </c:pt>
                <c:pt idx="3">
                  <c:v>113.47633730381945</c:v>
                </c:pt>
                <c:pt idx="4">
                  <c:v>106.95236493461547</c:v>
                </c:pt>
                <c:pt idx="5">
                  <c:v>100.62402495941153</c:v>
                </c:pt>
                <c:pt idx="6">
                  <c:v>113.25189177867219</c:v>
                </c:pt>
                <c:pt idx="7">
                  <c:v>116.35169304975672</c:v>
                </c:pt>
                <c:pt idx="8">
                  <c:v>132.78790446146499</c:v>
                </c:pt>
                <c:pt idx="9">
                  <c:v>133.56637259299703</c:v>
                </c:pt>
                <c:pt idx="10">
                  <c:v>126.38837599618896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3-0690-40F6-AF47-D0E522672287}"/>
            </c:ext>
          </c:extLst>
        </c:ser>
        <c:ser>
          <c:idx val="26"/>
          <c:order val="26"/>
          <c:tx>
            <c:strRef>
              <c:f>'Market driver'!$AB$117:$AB$118</c:f>
              <c:strCache>
                <c:ptCount val="1"/>
                <c:pt idx="0">
                  <c:v>Boeing KC-135 Stratotanker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driver'!$AB$119:$AB$130</c:f>
              <c:numCache>
                <c:formatCode>_-* #,##0_-;\-* #,##0_-;_-* "-"??_-;_-@_-</c:formatCode>
                <c:ptCount val="11"/>
                <c:pt idx="0">
                  <c:v>178.63755779145009</c:v>
                </c:pt>
                <c:pt idx="1">
                  <c:v>176.94157882307007</c:v>
                </c:pt>
                <c:pt idx="2">
                  <c:v>144.15036258029005</c:v>
                </c:pt>
                <c:pt idx="3">
                  <c:v>111.35914633750997</c:v>
                </c:pt>
                <c:pt idx="4">
                  <c:v>98.74250224413008</c:v>
                </c:pt>
                <c:pt idx="5">
                  <c:v>86.125858150750048</c:v>
                </c:pt>
                <c:pt idx="6">
                  <c:v>84.429879182369945</c:v>
                </c:pt>
                <c:pt idx="7">
                  <c:v>82.733900213989997</c:v>
                </c:pt>
                <c:pt idx="8">
                  <c:v>81.037921245609922</c:v>
                </c:pt>
                <c:pt idx="9">
                  <c:v>79.341942277230103</c:v>
                </c:pt>
                <c:pt idx="10">
                  <c:v>77.64596330885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4-0690-40F6-AF47-D0E522672287}"/>
            </c:ext>
          </c:extLst>
        </c:ser>
        <c:ser>
          <c:idx val="27"/>
          <c:order val="27"/>
          <c:tx>
            <c:strRef>
              <c:f>'Market driver'!$AC$117:$AC$118</c:f>
              <c:strCache>
                <c:ptCount val="1"/>
                <c:pt idx="0">
                  <c:v>F-22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driver'!$AC$119:$AC$130</c:f>
              <c:numCache>
                <c:formatCode>_-* #,##0_-;\-* #,##0_-;_-* "-"??_-;_-@_-</c:formatCode>
                <c:ptCount val="11"/>
                <c:pt idx="0">
                  <c:v>79.507686519754984</c:v>
                </c:pt>
                <c:pt idx="1">
                  <c:v>59.82327415335498</c:v>
                </c:pt>
                <c:pt idx="2">
                  <c:v>74.343080903355002</c:v>
                </c:pt>
                <c:pt idx="3">
                  <c:v>113.48447425335503</c:v>
                </c:pt>
                <c:pt idx="4">
                  <c:v>127.57371729270996</c:v>
                </c:pt>
                <c:pt idx="5">
                  <c:v>120.84853053642003</c:v>
                </c:pt>
                <c:pt idx="6">
                  <c:v>114.49913976013003</c:v>
                </c:pt>
                <c:pt idx="7">
                  <c:v>113.40920348383999</c:v>
                </c:pt>
                <c:pt idx="8">
                  <c:v>106.250165223195</c:v>
                </c:pt>
                <c:pt idx="9">
                  <c:v>105.86034096997003</c:v>
                </c:pt>
                <c:pt idx="10">
                  <c:v>99.672142608520005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5-0690-40F6-AF47-D0E522672287}"/>
            </c:ext>
          </c:extLst>
        </c:ser>
        <c:ser>
          <c:idx val="28"/>
          <c:order val="28"/>
          <c:tx>
            <c:strRef>
              <c:f>'Market driver'!$AD$117:$AD$118</c:f>
              <c:strCache>
                <c:ptCount val="1"/>
                <c:pt idx="0">
                  <c:v>HAL Dhruv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driver'!$AD$119:$AD$130</c:f>
              <c:numCache>
                <c:formatCode>_-* #,##0_-;\-* #,##0_-;_-* "-"??_-;_-@_-</c:formatCode>
                <c:ptCount val="11"/>
                <c:pt idx="0">
                  <c:v>80.499133354127025</c:v>
                </c:pt>
                <c:pt idx="1">
                  <c:v>87.128538360196501</c:v>
                </c:pt>
                <c:pt idx="2">
                  <c:v>84.599551288892499</c:v>
                </c:pt>
                <c:pt idx="3">
                  <c:v>97.2200862654785</c:v>
                </c:pt>
                <c:pt idx="4">
                  <c:v>107.49788988767993</c:v>
                </c:pt>
                <c:pt idx="5">
                  <c:v>95.838155730931561</c:v>
                </c:pt>
                <c:pt idx="6">
                  <c:v>92.079062495823024</c:v>
                </c:pt>
                <c:pt idx="7">
                  <c:v>85.607543673770962</c:v>
                </c:pt>
                <c:pt idx="8">
                  <c:v>88.725870448059027</c:v>
                </c:pt>
                <c:pt idx="9">
                  <c:v>98.394812844860439</c:v>
                </c:pt>
                <c:pt idx="10">
                  <c:v>112.0813361405619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6-0690-40F6-AF47-D0E522672287}"/>
            </c:ext>
          </c:extLst>
        </c:ser>
        <c:ser>
          <c:idx val="29"/>
          <c:order val="29"/>
          <c:tx>
            <c:strRef>
              <c:f>'Market driver'!$AE$117:$AE$118</c:f>
              <c:strCache>
                <c:ptCount val="1"/>
                <c:pt idx="0">
                  <c:v>A400M Atlas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driver'!$AE$119:$AE$130</c:f>
              <c:numCache>
                <c:formatCode>_-* #,##0_-;\-* #,##0_-;_-* "-"??_-;_-@_-</c:formatCode>
                <c:ptCount val="11"/>
                <c:pt idx="0">
                  <c:v>63.685189770387524</c:v>
                </c:pt>
                <c:pt idx="1">
                  <c:v>76.997359604832283</c:v>
                </c:pt>
                <c:pt idx="2">
                  <c:v>104.45201300035721</c:v>
                </c:pt>
                <c:pt idx="3">
                  <c:v>92.760209603393179</c:v>
                </c:pt>
                <c:pt idx="4">
                  <c:v>94.702353811703318</c:v>
                </c:pt>
                <c:pt idx="5">
                  <c:v>107.05937912555336</c:v>
                </c:pt>
                <c:pt idx="6">
                  <c:v>99.750071470013296</c:v>
                </c:pt>
                <c:pt idx="7">
                  <c:v>97.331795511703291</c:v>
                </c:pt>
                <c:pt idx="8">
                  <c:v>80.837025732413252</c:v>
                </c:pt>
                <c:pt idx="9">
                  <c:v>84.219754664203279</c:v>
                </c:pt>
                <c:pt idx="10">
                  <c:v>100.50945393224322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7-0690-40F6-AF47-D0E522672287}"/>
            </c:ext>
          </c:extLst>
        </c:ser>
        <c:ser>
          <c:idx val="30"/>
          <c:order val="30"/>
          <c:tx>
            <c:strRef>
              <c:f>'Market driver'!$AF$117:$AF$118</c:f>
              <c:strCache>
                <c:ptCount val="1"/>
                <c:pt idx="0">
                  <c:v>CASA C-212 Aviocar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driver'!$AF$119:$AF$130</c:f>
              <c:numCache>
                <c:formatCode>_-* #,##0_-;\-* #,##0_-;_-* "-"??_-;_-@_-</c:formatCode>
                <c:ptCount val="11"/>
                <c:pt idx="0">
                  <c:v>118.66049349030317</c:v>
                </c:pt>
                <c:pt idx="1">
                  <c:v>88.91272512978604</c:v>
                </c:pt>
                <c:pt idx="2">
                  <c:v>95.941422422509177</c:v>
                </c:pt>
                <c:pt idx="3">
                  <c:v>97.237084644988826</c:v>
                </c:pt>
                <c:pt idx="4">
                  <c:v>95.609679588168532</c:v>
                </c:pt>
                <c:pt idx="5">
                  <c:v>89.158749071898086</c:v>
                </c:pt>
                <c:pt idx="6">
                  <c:v>87.87942970491784</c:v>
                </c:pt>
                <c:pt idx="7">
                  <c:v>86.453370526937491</c:v>
                </c:pt>
                <c:pt idx="8">
                  <c:v>69.780344776030674</c:v>
                </c:pt>
                <c:pt idx="9">
                  <c:v>78.161507853543512</c:v>
                </c:pt>
                <c:pt idx="10">
                  <c:v>61.691612982236563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8-0690-40F6-AF47-D0E522672287}"/>
            </c:ext>
          </c:extLst>
        </c:ser>
        <c:ser>
          <c:idx val="31"/>
          <c:order val="31"/>
          <c:tx>
            <c:strRef>
              <c:f>'Market driver'!$AG$117:$AG$118</c:f>
              <c:strCache>
                <c:ptCount val="1"/>
                <c:pt idx="0">
                  <c:v>Bayraktar TB-2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driver'!$AG$119:$AG$130</c:f>
              <c:numCache>
                <c:formatCode>_-* #,##0_-;\-* #,##0_-;_-* "-"??_-;_-@_-</c:formatCode>
                <c:ptCount val="11"/>
                <c:pt idx="0">
                  <c:v>134.31943002554999</c:v>
                </c:pt>
                <c:pt idx="1">
                  <c:v>136.95148005109999</c:v>
                </c:pt>
                <c:pt idx="2">
                  <c:v>121.62616007665001</c:v>
                </c:pt>
                <c:pt idx="3">
                  <c:v>68.950436451900003</c:v>
                </c:pt>
                <c:pt idx="4">
                  <c:v>70.146822827150004</c:v>
                </c:pt>
                <c:pt idx="5">
                  <c:v>71.34320920239999</c:v>
                </c:pt>
                <c:pt idx="6">
                  <c:v>63.560910577649999</c:v>
                </c:pt>
                <c:pt idx="7">
                  <c:v>37.103410127750003</c:v>
                </c:pt>
                <c:pt idx="8">
                  <c:v>78.494121677850003</c:v>
                </c:pt>
                <c:pt idx="9">
                  <c:v>78.972676227950004</c:v>
                </c:pt>
                <c:pt idx="10">
                  <c:v>79.451230778050018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9-0690-40F6-AF47-D0E522672287}"/>
            </c:ext>
          </c:extLst>
        </c:ser>
        <c:ser>
          <c:idx val="32"/>
          <c:order val="32"/>
          <c:tx>
            <c:strRef>
              <c:f>'Market driver'!$AH$117:$AH$118</c:f>
              <c:strCache>
                <c:ptCount val="1"/>
                <c:pt idx="0">
                  <c:v>Airbus UH-72 Lakota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driver'!$AH$119:$AH$130</c:f>
              <c:numCache>
                <c:formatCode>_-* #,##0_-;\-* #,##0_-;_-* "-"??_-;_-@_-</c:formatCode>
                <c:ptCount val="11"/>
                <c:pt idx="0">
                  <c:v>79.69639439560774</c:v>
                </c:pt>
                <c:pt idx="1">
                  <c:v>81.390431450607764</c:v>
                </c:pt>
                <c:pt idx="2">
                  <c:v>96.297957534607761</c:v>
                </c:pt>
                <c:pt idx="3">
                  <c:v>74.272421253107751</c:v>
                </c:pt>
                <c:pt idx="4">
                  <c:v>81.025459860357714</c:v>
                </c:pt>
                <c:pt idx="5">
                  <c:v>75.410500682857716</c:v>
                </c:pt>
                <c:pt idx="6">
                  <c:v>61.976806873107748</c:v>
                </c:pt>
                <c:pt idx="7">
                  <c:v>57.499927125357765</c:v>
                </c:pt>
                <c:pt idx="8">
                  <c:v>89.172155409057765</c:v>
                </c:pt>
                <c:pt idx="9">
                  <c:v>92.389251286232806</c:v>
                </c:pt>
                <c:pt idx="10">
                  <c:v>82.983107079982744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A-0690-40F6-AF47-D0E522672287}"/>
            </c:ext>
          </c:extLst>
        </c:ser>
        <c:ser>
          <c:idx val="33"/>
          <c:order val="33"/>
          <c:tx>
            <c:strRef>
              <c:f>'Market driver'!$AI$117:$AI$118</c:f>
              <c:strCache>
                <c:ptCount val="1"/>
                <c:pt idx="0">
                  <c:v>Alenia C-27J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driver'!$AI$119:$AI$130</c:f>
              <c:numCache>
                <c:formatCode>_-* #,##0_-;\-* #,##0_-;_-* "-"??_-;_-@_-</c:formatCode>
                <c:ptCount val="11"/>
                <c:pt idx="0">
                  <c:v>75.499068196075584</c:v>
                </c:pt>
                <c:pt idx="1">
                  <c:v>75.571977207575188</c:v>
                </c:pt>
                <c:pt idx="2">
                  <c:v>71.808851016374788</c:v>
                </c:pt>
                <c:pt idx="3">
                  <c:v>49.246916214374984</c:v>
                </c:pt>
                <c:pt idx="4">
                  <c:v>77.76655643677617</c:v>
                </c:pt>
                <c:pt idx="5">
                  <c:v>57.9722753671766</c:v>
                </c:pt>
                <c:pt idx="6">
                  <c:v>58.150360990616569</c:v>
                </c:pt>
                <c:pt idx="7">
                  <c:v>83.714564296377773</c:v>
                </c:pt>
                <c:pt idx="8">
                  <c:v>63.503861574427802</c:v>
                </c:pt>
                <c:pt idx="9">
                  <c:v>67.811840383097831</c:v>
                </c:pt>
                <c:pt idx="10">
                  <c:v>101.03429595512777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B-0690-40F6-AF47-D0E522672287}"/>
            </c:ext>
          </c:extLst>
        </c:ser>
        <c:ser>
          <c:idx val="34"/>
          <c:order val="34"/>
          <c:tx>
            <c:strRef>
              <c:f>'Market driver'!$AJ$117:$AJ$118</c:f>
              <c:strCache>
                <c:ptCount val="1"/>
                <c:pt idx="0">
                  <c:v>E-2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driver'!$AJ$119:$AJ$130</c:f>
              <c:numCache>
                <c:formatCode>_-* #,##0_-;\-* #,##0_-;_-* "-"??_-;_-@_-</c:formatCode>
                <c:ptCount val="11"/>
                <c:pt idx="0">
                  <c:v>77.167263249485998</c:v>
                </c:pt>
                <c:pt idx="1">
                  <c:v>65.300110234941968</c:v>
                </c:pt>
                <c:pt idx="2">
                  <c:v>76.888838165550027</c:v>
                </c:pt>
                <c:pt idx="3">
                  <c:v>99.614994669711947</c:v>
                </c:pt>
                <c:pt idx="4">
                  <c:v>77.438562863203984</c:v>
                </c:pt>
                <c:pt idx="5">
                  <c:v>88.679153872596004</c:v>
                </c:pt>
                <c:pt idx="6">
                  <c:v>52.618966593812004</c:v>
                </c:pt>
                <c:pt idx="7">
                  <c:v>50.555799193811993</c:v>
                </c:pt>
                <c:pt idx="8">
                  <c:v>57.056286062222</c:v>
                </c:pt>
                <c:pt idx="9">
                  <c:v>57.414706657492012</c:v>
                </c:pt>
                <c:pt idx="10">
                  <c:v>72.749765420922003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C-0690-40F6-AF47-D0E522672287}"/>
            </c:ext>
          </c:extLst>
        </c:ser>
        <c:ser>
          <c:idx val="35"/>
          <c:order val="35"/>
          <c:tx>
            <c:strRef>
              <c:f>'Market driver'!$AK$117:$AK$118</c:f>
              <c:strCache>
                <c:ptCount val="1"/>
                <c:pt idx="0">
                  <c:v>Hawk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driver'!$AK$119:$AK$130</c:f>
              <c:numCache>
                <c:formatCode>_-* #,##0_-;\-* #,##0_-;_-* "-"??_-;_-@_-</c:formatCode>
                <c:ptCount val="11"/>
                <c:pt idx="0">
                  <c:v>98.897783795931034</c:v>
                </c:pt>
                <c:pt idx="1">
                  <c:v>67.536085270939694</c:v>
                </c:pt>
                <c:pt idx="2">
                  <c:v>69.732681096494161</c:v>
                </c:pt>
                <c:pt idx="3">
                  <c:v>67.518049717792778</c:v>
                </c:pt>
                <c:pt idx="4">
                  <c:v>66.713189224024021</c:v>
                </c:pt>
                <c:pt idx="5">
                  <c:v>73.82189801329659</c:v>
                </c:pt>
                <c:pt idx="6">
                  <c:v>68.072595290004799</c:v>
                </c:pt>
                <c:pt idx="7">
                  <c:v>61.93628421904009</c:v>
                </c:pt>
                <c:pt idx="8">
                  <c:v>72.380382984056496</c:v>
                </c:pt>
                <c:pt idx="9">
                  <c:v>72.370250996862808</c:v>
                </c:pt>
                <c:pt idx="10">
                  <c:v>51.302075270449095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D-0690-40F6-AF47-D0E522672287}"/>
            </c:ext>
          </c:extLst>
        </c:ser>
        <c:ser>
          <c:idx val="36"/>
          <c:order val="36"/>
          <c:tx>
            <c:strRef>
              <c:f>'Market driver'!$AL$117:$AL$118</c:f>
              <c:strCache>
                <c:ptCount val="1"/>
                <c:pt idx="0">
                  <c:v>AH-1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driver'!$AL$119:$AL$130</c:f>
              <c:numCache>
                <c:formatCode>_-* #,##0_-;\-* #,##0_-;_-* "-"??_-;_-@_-</c:formatCode>
                <c:ptCount val="11"/>
                <c:pt idx="0">
                  <c:v>43.294844761323418</c:v>
                </c:pt>
                <c:pt idx="1">
                  <c:v>45.600528383815224</c:v>
                </c:pt>
                <c:pt idx="2">
                  <c:v>55.824748347689386</c:v>
                </c:pt>
                <c:pt idx="3">
                  <c:v>63.597815240513611</c:v>
                </c:pt>
                <c:pt idx="4">
                  <c:v>57.754015640513614</c:v>
                </c:pt>
                <c:pt idx="5">
                  <c:v>82.256352788253594</c:v>
                </c:pt>
                <c:pt idx="6">
                  <c:v>88.754774970543593</c:v>
                </c:pt>
                <c:pt idx="7">
                  <c:v>79.991703574753615</c:v>
                </c:pt>
                <c:pt idx="8">
                  <c:v>80.969564291333597</c:v>
                </c:pt>
                <c:pt idx="9">
                  <c:v>76.083180344673593</c:v>
                </c:pt>
                <c:pt idx="10">
                  <c:v>70.885983820663597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E-0690-40F6-AF47-D0E522672287}"/>
            </c:ext>
          </c:extLst>
        </c:ser>
        <c:ser>
          <c:idx val="37"/>
          <c:order val="37"/>
          <c:tx>
            <c:strRef>
              <c:f>'Market driver'!$AM$117:$AM$118</c:f>
              <c:strCache>
                <c:ptCount val="1"/>
                <c:pt idx="0">
                  <c:v>M-346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driver'!$AM$119:$AM$130</c:f>
              <c:numCache>
                <c:formatCode>_-* #,##0_-;\-* #,##0_-;_-* "-"??_-;_-@_-</c:formatCode>
                <c:ptCount val="11"/>
                <c:pt idx="0">
                  <c:v>65.829628790652791</c:v>
                </c:pt>
                <c:pt idx="1">
                  <c:v>57.649606238127177</c:v>
                </c:pt>
                <c:pt idx="2">
                  <c:v>88.680681982362387</c:v>
                </c:pt>
                <c:pt idx="3">
                  <c:v>68.437419125317589</c:v>
                </c:pt>
                <c:pt idx="4">
                  <c:v>68.838158939312791</c:v>
                </c:pt>
                <c:pt idx="5">
                  <c:v>61.357891305948002</c:v>
                </c:pt>
                <c:pt idx="6">
                  <c:v>54.788967408103211</c:v>
                </c:pt>
                <c:pt idx="7">
                  <c:v>67.041358710258407</c:v>
                </c:pt>
                <c:pt idx="8">
                  <c:v>58.119770412413594</c:v>
                </c:pt>
                <c:pt idx="9">
                  <c:v>59.168585338128786</c:v>
                </c:pt>
                <c:pt idx="10">
                  <c:v>53.075785411527221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F-0690-40F6-AF47-D0E522672287}"/>
            </c:ext>
          </c:extLst>
        </c:ser>
        <c:ser>
          <c:idx val="38"/>
          <c:order val="38"/>
          <c:tx>
            <c:strRef>
              <c:f>'Market driver'!$AN$117:$AN$118</c:f>
              <c:strCache>
                <c:ptCount val="1"/>
                <c:pt idx="0">
                  <c:v>B-52 Stratofortress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driver'!$AN$119:$AN$130</c:f>
              <c:numCache>
                <c:formatCode>_-* #,##0_-;\-* #,##0_-;_-* "-"??_-;_-@_-</c:formatCode>
                <c:ptCount val="11"/>
                <c:pt idx="0">
                  <c:v>46.869251938162009</c:v>
                </c:pt>
                <c:pt idx="1">
                  <c:v>16.868482869162012</c:v>
                </c:pt>
                <c:pt idx="2">
                  <c:v>31.849535951961499</c:v>
                </c:pt>
                <c:pt idx="3">
                  <c:v>35.551753982060944</c:v>
                </c:pt>
                <c:pt idx="4">
                  <c:v>56.150366791360014</c:v>
                </c:pt>
                <c:pt idx="5">
                  <c:v>94.227128755154027</c:v>
                </c:pt>
                <c:pt idx="6">
                  <c:v>102.87165699414504</c:v>
                </c:pt>
                <c:pt idx="7">
                  <c:v>105.24793133223602</c:v>
                </c:pt>
                <c:pt idx="8">
                  <c:v>99.184510571227079</c:v>
                </c:pt>
                <c:pt idx="9">
                  <c:v>60.615359346424043</c:v>
                </c:pt>
                <c:pt idx="10">
                  <c:v>49.011420109824002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0-0690-40F6-AF47-D0E522672287}"/>
            </c:ext>
          </c:extLst>
        </c:ser>
        <c:ser>
          <c:idx val="39"/>
          <c:order val="39"/>
          <c:tx>
            <c:strRef>
              <c:f>'Market driver'!$AO$117:$AO$118</c:f>
              <c:strCache>
                <c:ptCount val="1"/>
                <c:pt idx="0">
                  <c:v>Grob G 120TP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driver'!$AO$119:$AO$130</c:f>
              <c:numCache>
                <c:formatCode>_-* #,##0_-;\-* #,##0_-;_-* "-"??_-;_-@_-</c:formatCode>
                <c:ptCount val="11"/>
                <c:pt idx="0">
                  <c:v>50.953966867713987</c:v>
                </c:pt>
                <c:pt idx="1">
                  <c:v>50.193271983705998</c:v>
                </c:pt>
                <c:pt idx="2">
                  <c:v>53.549739799698003</c:v>
                </c:pt>
                <c:pt idx="3">
                  <c:v>56.717190655890001</c:v>
                </c:pt>
                <c:pt idx="4">
                  <c:v>54.938228677853992</c:v>
                </c:pt>
                <c:pt idx="5">
                  <c:v>58.553853707217989</c:v>
                </c:pt>
                <c:pt idx="6">
                  <c:v>61.775371770982005</c:v>
                </c:pt>
                <c:pt idx="7">
                  <c:v>63.65279799731799</c:v>
                </c:pt>
                <c:pt idx="8">
                  <c:v>70.674690607254007</c:v>
                </c:pt>
                <c:pt idx="9">
                  <c:v>69.606912328961997</c:v>
                </c:pt>
                <c:pt idx="10">
                  <c:v>73.458158778270004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1-0690-40F6-AF47-D0E522672287}"/>
            </c:ext>
          </c:extLst>
        </c:ser>
        <c:ser>
          <c:idx val="40"/>
          <c:order val="40"/>
          <c:tx>
            <c:strRef>
              <c:f>'Market driver'!$AP$117:$AP$118</c:f>
              <c:strCache>
                <c:ptCount val="1"/>
                <c:pt idx="0">
                  <c:v>PC-9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driver'!$AP$119:$AP$130</c:f>
              <c:numCache>
                <c:formatCode>_-* #,##0_-;\-* #,##0_-;_-* "-"??_-;_-@_-</c:formatCode>
                <c:ptCount val="11"/>
                <c:pt idx="0">
                  <c:v>54.194705792082999</c:v>
                </c:pt>
                <c:pt idx="1">
                  <c:v>63.726588795574003</c:v>
                </c:pt>
                <c:pt idx="2">
                  <c:v>57.732210958948002</c:v>
                </c:pt>
                <c:pt idx="3">
                  <c:v>60.547921813648003</c:v>
                </c:pt>
                <c:pt idx="4">
                  <c:v>52.584754502296008</c:v>
                </c:pt>
                <c:pt idx="5">
                  <c:v>61.550952959423</c:v>
                </c:pt>
                <c:pt idx="6">
                  <c:v>59.40274540291098</c:v>
                </c:pt>
                <c:pt idx="7">
                  <c:v>63.947935462725006</c:v>
                </c:pt>
                <c:pt idx="8">
                  <c:v>59.740657602946989</c:v>
                </c:pt>
                <c:pt idx="9">
                  <c:v>64.60035563326899</c:v>
                </c:pt>
                <c:pt idx="10">
                  <c:v>62.130032363068999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2-0690-40F6-AF47-D0E522672287}"/>
            </c:ext>
          </c:extLst>
        </c:ser>
        <c:ser>
          <c:idx val="41"/>
          <c:order val="41"/>
          <c:tx>
            <c:strRef>
              <c:f>'Market driver'!$AQ$117:$AQ$118</c:f>
              <c:strCache>
                <c:ptCount val="1"/>
                <c:pt idx="0">
                  <c:v>Tucano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driver'!$AQ$119:$AQ$130</c:f>
              <c:numCache>
                <c:formatCode>_-* #,##0_-;\-* #,##0_-;_-* "-"??_-;_-@_-</c:formatCode>
                <c:ptCount val="11"/>
                <c:pt idx="0">
                  <c:v>68.846823097832001</c:v>
                </c:pt>
                <c:pt idx="1">
                  <c:v>58.198640221440002</c:v>
                </c:pt>
                <c:pt idx="2">
                  <c:v>59.638082891000025</c:v>
                </c:pt>
                <c:pt idx="3">
                  <c:v>65.448851736224</c:v>
                </c:pt>
                <c:pt idx="4">
                  <c:v>54.568146912840007</c:v>
                </c:pt>
                <c:pt idx="5">
                  <c:v>55.902604369112019</c:v>
                </c:pt>
                <c:pt idx="6">
                  <c:v>60.47980261193603</c:v>
                </c:pt>
                <c:pt idx="7">
                  <c:v>55.115893721808</c:v>
                </c:pt>
                <c:pt idx="8">
                  <c:v>55.648149795903983</c:v>
                </c:pt>
                <c:pt idx="9">
                  <c:v>55.579496766543983</c:v>
                </c:pt>
                <c:pt idx="10">
                  <c:v>59.860093200559994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3-0690-40F6-AF47-D0E522672287}"/>
            </c:ext>
          </c:extLst>
        </c:ser>
        <c:ser>
          <c:idx val="42"/>
          <c:order val="42"/>
          <c:tx>
            <c:strRef>
              <c:f>'Market driver'!$AR$117:$AR$118</c:f>
              <c:strCache>
                <c:ptCount val="1"/>
                <c:pt idx="0">
                  <c:v>Hongdu K-8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driver'!$AR$119:$AR$130</c:f>
              <c:numCache>
                <c:formatCode>_-* #,##0_-;\-* #,##0_-;_-* "-"??_-;_-@_-</c:formatCode>
                <c:ptCount val="11"/>
                <c:pt idx="0">
                  <c:v>45.355018181036883</c:v>
                </c:pt>
                <c:pt idx="1">
                  <c:v>55.9102194839624</c:v>
                </c:pt>
                <c:pt idx="2">
                  <c:v>56.543976922002678</c:v>
                </c:pt>
                <c:pt idx="3">
                  <c:v>70.903519298461916</c:v>
                </c:pt>
                <c:pt idx="4">
                  <c:v>67.244704763574831</c:v>
                </c:pt>
                <c:pt idx="5">
                  <c:v>60.176914454052913</c:v>
                </c:pt>
                <c:pt idx="6">
                  <c:v>52.696051750018427</c:v>
                </c:pt>
                <c:pt idx="7">
                  <c:v>59.985815406593488</c:v>
                </c:pt>
                <c:pt idx="8">
                  <c:v>41.881154332564201</c:v>
                </c:pt>
                <c:pt idx="9">
                  <c:v>35.687598132564212</c:v>
                </c:pt>
                <c:pt idx="10">
                  <c:v>58.05494263563979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4-0690-40F6-AF47-D0E522672287}"/>
            </c:ext>
          </c:extLst>
        </c:ser>
        <c:ser>
          <c:idx val="43"/>
          <c:order val="43"/>
          <c:tx>
            <c:strRef>
              <c:f>'Market driver'!$AS$117:$AS$118</c:f>
              <c:strCache>
                <c:ptCount val="1"/>
                <c:pt idx="0">
                  <c:v>Mitsubishi F-2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driver'!$AS$119:$AS$130</c:f>
              <c:numCache>
                <c:formatCode>_-* #,##0_-;\-* #,##0_-;_-* "-"??_-;_-@_-</c:formatCode>
                <c:ptCount val="11"/>
                <c:pt idx="0">
                  <c:v>73.945416012029796</c:v>
                </c:pt>
                <c:pt idx="1">
                  <c:v>63.137841738269785</c:v>
                </c:pt>
                <c:pt idx="2">
                  <c:v>68.416829188269773</c:v>
                </c:pt>
                <c:pt idx="3">
                  <c:v>57.367785688269798</c:v>
                </c:pt>
                <c:pt idx="4">
                  <c:v>50.965277058349805</c:v>
                </c:pt>
                <c:pt idx="5">
                  <c:v>52.410577474149818</c:v>
                </c:pt>
                <c:pt idx="6">
                  <c:v>50.471585155789811</c:v>
                </c:pt>
                <c:pt idx="7">
                  <c:v>41.724102176389806</c:v>
                </c:pt>
                <c:pt idx="8">
                  <c:v>33.523389618469793</c:v>
                </c:pt>
                <c:pt idx="9">
                  <c:v>28.784554008589801</c:v>
                </c:pt>
                <c:pt idx="10">
                  <c:v>57.268507892789792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5-0690-40F6-AF47-D0E522672287}"/>
            </c:ext>
          </c:extLst>
        </c:ser>
        <c:ser>
          <c:idx val="44"/>
          <c:order val="44"/>
          <c:tx>
            <c:strRef>
              <c:f>'Market driver'!$AT$117:$AT$118</c:f>
              <c:strCache>
                <c:ptCount val="1"/>
                <c:pt idx="0">
                  <c:v>A330 MRTT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driver'!$AT$119:$AT$130</c:f>
              <c:numCache>
                <c:formatCode>_-* #,##0_-;\-* #,##0_-;_-* "-"??_-;_-@_-</c:formatCode>
                <c:ptCount val="11"/>
                <c:pt idx="0">
                  <c:v>38.068427287220608</c:v>
                </c:pt>
                <c:pt idx="1">
                  <c:v>51.407392711625405</c:v>
                </c:pt>
                <c:pt idx="2">
                  <c:v>52.901899445540202</c:v>
                </c:pt>
                <c:pt idx="3">
                  <c:v>46.508081079455003</c:v>
                </c:pt>
                <c:pt idx="4">
                  <c:v>43.084309113369798</c:v>
                </c:pt>
                <c:pt idx="5">
                  <c:v>48.65498964579217</c:v>
                </c:pt>
                <c:pt idx="6">
                  <c:v>41.788478645792189</c:v>
                </c:pt>
                <c:pt idx="7">
                  <c:v>51.211954711412197</c:v>
                </c:pt>
                <c:pt idx="8">
                  <c:v>50.776136512972208</c:v>
                </c:pt>
                <c:pt idx="9">
                  <c:v>37.706670341192151</c:v>
                </c:pt>
                <c:pt idx="10">
                  <c:v>57.996498600472229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6-0690-40F6-AF47-D0E522672287}"/>
            </c:ext>
          </c:extLst>
        </c:ser>
        <c:ser>
          <c:idx val="45"/>
          <c:order val="45"/>
          <c:tx>
            <c:strRef>
              <c:f>'Market driver'!$AU$117:$AU$118</c:f>
              <c:strCache>
                <c:ptCount val="1"/>
                <c:pt idx="0">
                  <c:v>Sikorsky CH-53K King Stallion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driver'!$AU$119:$AU$130</c:f>
              <c:numCache>
                <c:formatCode>_-* #,##0_-;\-* #,##0_-;_-* "-"??_-;_-@_-</c:formatCode>
                <c:ptCount val="11"/>
                <c:pt idx="0">
                  <c:v>12.97008236394775</c:v>
                </c:pt>
                <c:pt idx="1">
                  <c:v>24.931206450466252</c:v>
                </c:pt>
                <c:pt idx="2">
                  <c:v>29.612832414725496</c:v>
                </c:pt>
                <c:pt idx="3">
                  <c:v>41.260644926348995</c:v>
                </c:pt>
                <c:pt idx="4">
                  <c:v>59.276729049355247</c:v>
                </c:pt>
                <c:pt idx="5">
                  <c:v>54.757675466941741</c:v>
                </c:pt>
                <c:pt idx="6">
                  <c:v>56.78067799443874</c:v>
                </c:pt>
                <c:pt idx="7">
                  <c:v>59.210024816265999</c:v>
                </c:pt>
                <c:pt idx="8">
                  <c:v>55.264824466852509</c:v>
                </c:pt>
                <c:pt idx="9">
                  <c:v>59.664871710439023</c:v>
                </c:pt>
                <c:pt idx="10">
                  <c:v>64.852641916025519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7-0690-40F6-AF47-D0E522672287}"/>
            </c:ext>
          </c:extLst>
        </c:ser>
        <c:ser>
          <c:idx val="46"/>
          <c:order val="46"/>
          <c:tx>
            <c:strRef>
              <c:f>'Market driver'!$AV$117:$AV$118</c:f>
              <c:strCache>
                <c:ptCount val="1"/>
                <c:pt idx="0">
                  <c:v>KAI KF-X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driver'!$AV$119:$AV$130</c:f>
              <c:numCache>
                <c:formatCode>_-* #,##0_-;\-* #,##0_-;_-* "-"??_-;_-@_-</c:formatCode>
                <c:ptCount val="11"/>
                <c:pt idx="0">
                  <c:v>4.1249336327190997</c:v>
                </c:pt>
                <c:pt idx="1">
                  <c:v>4.2048582654381992</c:v>
                </c:pt>
                <c:pt idx="2">
                  <c:v>4.2847828981572995</c:v>
                </c:pt>
                <c:pt idx="3">
                  <c:v>7.3984642808763992</c:v>
                </c:pt>
                <c:pt idx="4">
                  <c:v>22.886946561752801</c:v>
                </c:pt>
                <c:pt idx="5">
                  <c:v>43.911237888943802</c:v>
                </c:pt>
                <c:pt idx="6">
                  <c:v>59.027864981572996</c:v>
                </c:pt>
                <c:pt idx="7">
                  <c:v>86.918916135955016</c:v>
                </c:pt>
                <c:pt idx="8">
                  <c:v>96.128692155775184</c:v>
                </c:pt>
                <c:pt idx="9">
                  <c:v>95.864529575595384</c:v>
                </c:pt>
                <c:pt idx="10">
                  <c:v>91.395508729977394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8-0690-40F6-AF47-D0E522672287}"/>
            </c:ext>
          </c:extLst>
        </c:ser>
        <c:ser>
          <c:idx val="47"/>
          <c:order val="47"/>
          <c:tx>
            <c:strRef>
              <c:f>'Market driver'!$AW$117:$AW$118</c:f>
              <c:strCache>
                <c:ptCount val="1"/>
                <c:pt idx="0">
                  <c:v>HAL Light Utility Helicopter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driver'!$AW$119:$AW$130</c:f>
              <c:numCache>
                <c:formatCode>_-* #,##0_-;\-* #,##0_-;_-* "-"??_-;_-@_-</c:formatCode>
                <c:ptCount val="11"/>
                <c:pt idx="0">
                  <c:v>4.6222590000000006</c:v>
                </c:pt>
                <c:pt idx="1">
                  <c:v>21.826164873796998</c:v>
                </c:pt>
                <c:pt idx="2">
                  <c:v>33.807850496792007</c:v>
                </c:pt>
                <c:pt idx="3">
                  <c:v>43.606218056685492</c:v>
                </c:pt>
                <c:pt idx="4">
                  <c:v>51.22126755347751</c:v>
                </c:pt>
                <c:pt idx="5">
                  <c:v>51.9029285502695</c:v>
                </c:pt>
                <c:pt idx="6">
                  <c:v>52.584589547061505</c:v>
                </c:pt>
                <c:pt idx="7">
                  <c:v>53.266250543853509</c:v>
                </c:pt>
                <c:pt idx="8">
                  <c:v>53.947911540645499</c:v>
                </c:pt>
                <c:pt idx="9">
                  <c:v>58.695261469437504</c:v>
                </c:pt>
                <c:pt idx="10">
                  <c:v>62.087381754229519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9-0690-40F6-AF47-D0E522672287}"/>
            </c:ext>
          </c:extLst>
        </c:ser>
        <c:ser>
          <c:idx val="48"/>
          <c:order val="48"/>
          <c:tx>
            <c:strRef>
              <c:f>'Market driver'!$AX$117:$AX$118</c:f>
              <c:strCache>
                <c:ptCount val="1"/>
                <c:pt idx="0">
                  <c:v>Tiger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driver'!$AX$119:$AX$130</c:f>
              <c:numCache>
                <c:formatCode>_-* #,##0_-;\-* #,##0_-;_-* "-"??_-;_-@_-</c:formatCode>
                <c:ptCount val="11"/>
                <c:pt idx="0">
                  <c:v>35.272439746950077</c:v>
                </c:pt>
                <c:pt idx="1">
                  <c:v>41.189639618833404</c:v>
                </c:pt>
                <c:pt idx="2">
                  <c:v>44.944346110413399</c:v>
                </c:pt>
                <c:pt idx="3">
                  <c:v>44.278332810413403</c:v>
                </c:pt>
                <c:pt idx="4">
                  <c:v>52.541258969773395</c:v>
                </c:pt>
                <c:pt idx="5">
                  <c:v>47.213152569773371</c:v>
                </c:pt>
                <c:pt idx="6">
                  <c:v>49.071610122243378</c:v>
                </c:pt>
                <c:pt idx="7">
                  <c:v>45.613997728053413</c:v>
                </c:pt>
                <c:pt idx="8">
                  <c:v>39.211026194893428</c:v>
                </c:pt>
                <c:pt idx="9">
                  <c:v>43.935439859733421</c:v>
                </c:pt>
                <c:pt idx="10">
                  <c:v>42.403064114813375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A-0690-40F6-AF47-D0E522672287}"/>
            </c:ext>
          </c:extLst>
        </c:ser>
        <c:ser>
          <c:idx val="49"/>
          <c:order val="49"/>
          <c:tx>
            <c:strRef>
              <c:f>'Market driver'!$AY$117:$AY$118</c:f>
              <c:strCache>
                <c:ptCount val="1"/>
                <c:pt idx="0">
                  <c:v>Embraer KC-390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driver'!$AY$119:$AY$130</c:f>
              <c:numCache>
                <c:formatCode>_-* #,##0_-;\-* #,##0_-;_-* "-"??_-;_-@_-</c:formatCode>
                <c:ptCount val="11"/>
                <c:pt idx="0">
                  <c:v>13.835124050668197</c:v>
                </c:pt>
                <c:pt idx="1">
                  <c:v>22.090442536573395</c:v>
                </c:pt>
                <c:pt idx="2">
                  <c:v>33.967440832454876</c:v>
                </c:pt>
                <c:pt idx="3">
                  <c:v>30.380864970586394</c:v>
                </c:pt>
                <c:pt idx="4">
                  <c:v>31.948813827967893</c:v>
                </c:pt>
                <c:pt idx="5">
                  <c:v>37.17760990682568</c:v>
                </c:pt>
                <c:pt idx="6">
                  <c:v>39.962498135683489</c:v>
                </c:pt>
                <c:pt idx="7">
                  <c:v>48.754359957493875</c:v>
                </c:pt>
                <c:pt idx="8">
                  <c:v>55.740090648554293</c:v>
                </c:pt>
                <c:pt idx="9">
                  <c:v>66.022178063317284</c:v>
                </c:pt>
                <c:pt idx="10">
                  <c:v>64.189084908830324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B-0690-40F6-AF47-D0E522672287}"/>
            </c:ext>
          </c:extLst>
        </c:ser>
        <c:ser>
          <c:idx val="50"/>
          <c:order val="50"/>
          <c:tx>
            <c:strRef>
              <c:f>'Market driver'!$AZ$117:$AZ$118</c:f>
              <c:strCache>
                <c:ptCount val="1"/>
                <c:pt idx="0">
                  <c:v>Tejas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driver'!$AZ$119:$AZ$130</c:f>
              <c:numCache>
                <c:formatCode>_-* #,##0_-;\-* #,##0_-;_-* "-"??_-;_-@_-</c:formatCode>
                <c:ptCount val="11"/>
                <c:pt idx="0">
                  <c:v>22.587602135843799</c:v>
                </c:pt>
                <c:pt idx="1">
                  <c:v>34.500329560637404</c:v>
                </c:pt>
                <c:pt idx="2">
                  <c:v>36.423637235366407</c:v>
                </c:pt>
                <c:pt idx="3">
                  <c:v>37.8946601743</c:v>
                </c:pt>
                <c:pt idx="4">
                  <c:v>39.163795109953597</c:v>
                </c:pt>
                <c:pt idx="5">
                  <c:v>41.1867115596826</c:v>
                </c:pt>
                <c:pt idx="6">
                  <c:v>42.520677364536205</c:v>
                </c:pt>
                <c:pt idx="7">
                  <c:v>44.135034964329812</c:v>
                </c:pt>
                <c:pt idx="8">
                  <c:v>47.087493955043392</c:v>
                </c:pt>
                <c:pt idx="9">
                  <c:v>50.435653937416994</c:v>
                </c:pt>
                <c:pt idx="10">
                  <c:v>29.068162470692403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C-0690-40F6-AF47-D0E522672287}"/>
            </c:ext>
          </c:extLst>
        </c:ser>
        <c:ser>
          <c:idx val="51"/>
          <c:order val="51"/>
          <c:tx>
            <c:strRef>
              <c:f>'Market driver'!$BA$117:$BA$118</c:f>
              <c:strCache>
                <c:ptCount val="1"/>
                <c:pt idx="0">
                  <c:v>C-5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driver'!$BA$119:$BA$130</c:f>
              <c:numCache>
                <c:formatCode>_-* #,##0_-;\-* #,##0_-;_-* "-"??_-;_-@_-</c:formatCode>
                <c:ptCount val="11"/>
                <c:pt idx="0">
                  <c:v>53.697305923307979</c:v>
                </c:pt>
                <c:pt idx="1">
                  <c:v>57.756894082157984</c:v>
                </c:pt>
                <c:pt idx="2">
                  <c:v>71.365805017558017</c:v>
                </c:pt>
                <c:pt idx="3">
                  <c:v>41.864818273307989</c:v>
                </c:pt>
                <c:pt idx="4">
                  <c:v>44.49425997330799</c:v>
                </c:pt>
                <c:pt idx="5">
                  <c:v>45.578129605607977</c:v>
                </c:pt>
                <c:pt idx="6">
                  <c:v>18.475733343657996</c:v>
                </c:pt>
                <c:pt idx="7">
                  <c:v>23.734616743657995</c:v>
                </c:pt>
                <c:pt idx="8">
                  <c:v>17.161012493658006</c:v>
                </c:pt>
                <c:pt idx="9">
                  <c:v>17.161012493658006</c:v>
                </c:pt>
                <c:pt idx="10">
                  <c:v>21.503300196698007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D-0690-40F6-AF47-D0E522672287}"/>
            </c:ext>
          </c:extLst>
        </c:ser>
        <c:ser>
          <c:idx val="52"/>
          <c:order val="52"/>
          <c:tx>
            <c:strRef>
              <c:f>'Market driver'!$BB$117:$BB$118</c:f>
              <c:strCache>
                <c:ptCount val="1"/>
                <c:pt idx="0">
                  <c:v>Other MALE/HALE</c:v>
                </c:pt>
              </c:strCache>
            </c:strRef>
          </c:tx>
          <c:spPr>
            <a:solidFill>
              <a:schemeClr val="accent5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driver'!$BB$119:$BB$130</c:f>
              <c:numCache>
                <c:formatCode>_-* #,##0_-;\-* #,##0_-;_-* "-"??_-;_-@_-</c:formatCode>
                <c:ptCount val="11"/>
                <c:pt idx="0">
                  <c:v>37.159367642634997</c:v>
                </c:pt>
                <c:pt idx="1">
                  <c:v>49.214115970340004</c:v>
                </c:pt>
                <c:pt idx="2">
                  <c:v>39.301092160520007</c:v>
                </c:pt>
                <c:pt idx="3">
                  <c:v>21.702638073095002</c:v>
                </c:pt>
                <c:pt idx="4">
                  <c:v>28.418416668184999</c:v>
                </c:pt>
                <c:pt idx="5">
                  <c:v>39.910670493334997</c:v>
                </c:pt>
                <c:pt idx="6">
                  <c:v>38.533475818485002</c:v>
                </c:pt>
                <c:pt idx="7">
                  <c:v>33.098023551099999</c:v>
                </c:pt>
                <c:pt idx="8">
                  <c:v>41.619337411220002</c:v>
                </c:pt>
                <c:pt idx="9">
                  <c:v>38.182642396289999</c:v>
                </c:pt>
                <c:pt idx="10">
                  <c:v>36.657987081359991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E-0690-40F6-AF47-D0E522672287}"/>
            </c:ext>
          </c:extLst>
        </c:ser>
        <c:ser>
          <c:idx val="53"/>
          <c:order val="53"/>
          <c:tx>
            <c:strRef>
              <c:f>'Market driver'!$BC$117:$BC$118</c:f>
              <c:strCache>
                <c:ptCount val="1"/>
                <c:pt idx="0">
                  <c:v>KAI KT-1 Woongbi</c:v>
                </c:pt>
              </c:strCache>
            </c:strRef>
          </c:tx>
          <c:spPr>
            <a:solidFill>
              <a:schemeClr val="accent6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driver'!$BC$119:$BC$130</c:f>
              <c:numCache>
                <c:formatCode>_-* #,##0_-;\-* #,##0_-;_-* "-"??_-;_-@_-</c:formatCode>
                <c:ptCount val="11"/>
                <c:pt idx="0">
                  <c:v>49.551515434532014</c:v>
                </c:pt>
                <c:pt idx="1">
                  <c:v>38.709650634597992</c:v>
                </c:pt>
                <c:pt idx="2">
                  <c:v>47.264334958041999</c:v>
                </c:pt>
                <c:pt idx="3">
                  <c:v>31.396409380241998</c:v>
                </c:pt>
                <c:pt idx="4">
                  <c:v>45.104620454663994</c:v>
                </c:pt>
                <c:pt idx="5">
                  <c:v>28.647931156308008</c:v>
                </c:pt>
                <c:pt idx="6">
                  <c:v>20.588865633474001</c:v>
                </c:pt>
                <c:pt idx="7">
                  <c:v>28.235426413139997</c:v>
                </c:pt>
                <c:pt idx="8">
                  <c:v>27.713577541127997</c:v>
                </c:pt>
                <c:pt idx="9">
                  <c:v>30.927799530816003</c:v>
                </c:pt>
                <c:pt idx="10">
                  <c:v>46.16005028688199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F-0690-40F6-AF47-D0E522672287}"/>
            </c:ext>
          </c:extLst>
        </c:ser>
        <c:ser>
          <c:idx val="54"/>
          <c:order val="54"/>
          <c:tx>
            <c:strRef>
              <c:f>'Market driver'!$BD$117:$BD$118</c:f>
              <c:strCache>
                <c:ptCount val="1"/>
                <c:pt idx="0">
                  <c:v>RQ-4A Global Hawk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driver'!$BD$119:$BD$130</c:f>
              <c:numCache>
                <c:formatCode>_-* #,##0_-;\-* #,##0_-;_-* "-"??_-;_-@_-</c:formatCode>
                <c:ptCount val="11"/>
                <c:pt idx="0">
                  <c:v>42.969207835409989</c:v>
                </c:pt>
                <c:pt idx="1">
                  <c:v>38.29724303927501</c:v>
                </c:pt>
                <c:pt idx="2">
                  <c:v>35.244335814324998</c:v>
                </c:pt>
                <c:pt idx="3">
                  <c:v>33.041441634364993</c:v>
                </c:pt>
                <c:pt idx="4">
                  <c:v>33.022264199395003</c:v>
                </c:pt>
                <c:pt idx="5">
                  <c:v>33.700800744385006</c:v>
                </c:pt>
                <c:pt idx="6">
                  <c:v>27.734188179355009</c:v>
                </c:pt>
                <c:pt idx="7">
                  <c:v>34.369384068024999</c:v>
                </c:pt>
                <c:pt idx="8">
                  <c:v>36.513420338795015</c:v>
                </c:pt>
                <c:pt idx="9">
                  <c:v>37.485640073765012</c:v>
                </c:pt>
                <c:pt idx="10">
                  <c:v>36.226287608735007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0-0690-40F6-AF47-D0E522672287}"/>
            </c:ext>
          </c:extLst>
        </c:ser>
        <c:ser>
          <c:idx val="55"/>
          <c:order val="55"/>
          <c:tx>
            <c:strRef>
              <c:f>'Market driver'!$BE$117:$BE$118</c:f>
              <c:strCache>
                <c:ptCount val="1"/>
                <c:pt idx="0">
                  <c:v>UH-1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driver'!$BE$119:$BE$130</c:f>
              <c:numCache>
                <c:formatCode>_-* #,##0_-;\-* #,##0_-;_-* "-"??_-;_-@_-</c:formatCode>
                <c:ptCount val="11"/>
                <c:pt idx="0">
                  <c:v>45.644795161507496</c:v>
                </c:pt>
                <c:pt idx="1">
                  <c:v>50.530223757952477</c:v>
                </c:pt>
                <c:pt idx="2">
                  <c:v>27.389756048002507</c:v>
                </c:pt>
                <c:pt idx="3">
                  <c:v>29.761407925002509</c:v>
                </c:pt>
                <c:pt idx="4">
                  <c:v>30.649636358902498</c:v>
                </c:pt>
                <c:pt idx="5">
                  <c:v>25.175658448077499</c:v>
                </c:pt>
                <c:pt idx="6">
                  <c:v>31.826136544327511</c:v>
                </c:pt>
                <c:pt idx="7">
                  <c:v>20.666494959527494</c:v>
                </c:pt>
                <c:pt idx="8">
                  <c:v>18.981634222752497</c:v>
                </c:pt>
                <c:pt idx="9">
                  <c:v>37.695326316302491</c:v>
                </c:pt>
                <c:pt idx="10">
                  <c:v>29.719436934852514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1-0690-40F6-AF47-D0E522672287}"/>
            </c:ext>
          </c:extLst>
        </c:ser>
        <c:ser>
          <c:idx val="56"/>
          <c:order val="56"/>
          <c:tx>
            <c:strRef>
              <c:f>'Market driver'!$BF$117:$BF$118</c:f>
              <c:strCache>
                <c:ptCount val="1"/>
                <c:pt idx="0">
                  <c:v>Kawasaki P-1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driver'!$BF$119:$BF$130</c:f>
              <c:numCache>
                <c:formatCode>_-* #,##0_-;\-* #,##0_-;_-* "-"??_-;_-@_-</c:formatCode>
                <c:ptCount val="11"/>
                <c:pt idx="0">
                  <c:v>21.304939979983001</c:v>
                </c:pt>
                <c:pt idx="1">
                  <c:v>26.981674658386996</c:v>
                </c:pt>
                <c:pt idx="2">
                  <c:v>38.298571436790994</c:v>
                </c:pt>
                <c:pt idx="3">
                  <c:v>17.130038945768003</c:v>
                </c:pt>
                <c:pt idx="4">
                  <c:v>22.822695291014995</c:v>
                </c:pt>
                <c:pt idx="5">
                  <c:v>37.161899593043501</c:v>
                </c:pt>
                <c:pt idx="6">
                  <c:v>20.368782944683502</c:v>
                </c:pt>
                <c:pt idx="7">
                  <c:v>33.721239180953503</c:v>
                </c:pt>
                <c:pt idx="8">
                  <c:v>32.610868380543494</c:v>
                </c:pt>
                <c:pt idx="9">
                  <c:v>34.514982586793501</c:v>
                </c:pt>
                <c:pt idx="10">
                  <c:v>39.849534755953506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2-0690-40F6-AF47-D0E522672287}"/>
            </c:ext>
          </c:extLst>
        </c:ser>
        <c:ser>
          <c:idx val="57"/>
          <c:order val="57"/>
          <c:tx>
            <c:strRef>
              <c:f>'Market driver'!$BG$117:$BG$118</c:f>
              <c:strCache>
                <c:ptCount val="1"/>
                <c:pt idx="0">
                  <c:v>TAI/Leonardo T129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driver'!$BG$119:$BG$130</c:f>
              <c:numCache>
                <c:formatCode>_-* #,##0_-;\-* #,##0_-;_-* "-"??_-;_-@_-</c:formatCode>
                <c:ptCount val="11"/>
                <c:pt idx="0">
                  <c:v>24.327074576255193</c:v>
                </c:pt>
                <c:pt idx="1">
                  <c:v>38.590802388729969</c:v>
                </c:pt>
                <c:pt idx="2">
                  <c:v>38.851637246395597</c:v>
                </c:pt>
                <c:pt idx="3">
                  <c:v>5.1445550784955971</c:v>
                </c:pt>
                <c:pt idx="4">
                  <c:v>27.284214239605625</c:v>
                </c:pt>
                <c:pt idx="5">
                  <c:v>25.952187639605626</c:v>
                </c:pt>
                <c:pt idx="6">
                  <c:v>16.872615292075594</c:v>
                </c:pt>
                <c:pt idx="7">
                  <c:v>37.144324146395618</c:v>
                </c:pt>
                <c:pt idx="8">
                  <c:v>26.748290532815577</c:v>
                </c:pt>
                <c:pt idx="9">
                  <c:v>37.810337446395629</c:v>
                </c:pt>
                <c:pt idx="10">
                  <c:v>37.550158259975632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3-0690-40F6-AF47-D0E522672287}"/>
            </c:ext>
          </c:extLst>
        </c:ser>
        <c:ser>
          <c:idx val="58"/>
          <c:order val="58"/>
          <c:tx>
            <c:strRef>
              <c:f>'Market driver'!$BH$117:$BH$118</c:f>
              <c:strCache>
                <c:ptCount val="1"/>
                <c:pt idx="0">
                  <c:v>Leonardo AW101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driver'!$BH$119:$BH$130</c:f>
              <c:numCache>
                <c:formatCode>_-* #,##0_-;\-* #,##0_-;_-* "-"??_-;_-@_-</c:formatCode>
                <c:ptCount val="11"/>
                <c:pt idx="0">
                  <c:v>34.667075221053501</c:v>
                </c:pt>
                <c:pt idx="1">
                  <c:v>38.725540475603005</c:v>
                </c:pt>
                <c:pt idx="2">
                  <c:v>38.389122148127505</c:v>
                </c:pt>
                <c:pt idx="3">
                  <c:v>30.635956701583503</c:v>
                </c:pt>
                <c:pt idx="4">
                  <c:v>33.127909247289494</c:v>
                </c:pt>
                <c:pt idx="5">
                  <c:v>27.236592787028247</c:v>
                </c:pt>
                <c:pt idx="6">
                  <c:v>20.77323075535249</c:v>
                </c:pt>
                <c:pt idx="7">
                  <c:v>24.130635787745753</c:v>
                </c:pt>
                <c:pt idx="8">
                  <c:v>29.623941378448496</c:v>
                </c:pt>
                <c:pt idx="9">
                  <c:v>15.554159633953002</c:v>
                </c:pt>
                <c:pt idx="10">
                  <c:v>19.890983168097002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4-0690-40F6-AF47-D0E522672287}"/>
            </c:ext>
          </c:extLst>
        </c:ser>
        <c:ser>
          <c:idx val="59"/>
          <c:order val="59"/>
          <c:tx>
            <c:strRef>
              <c:f>'Market driver'!$BI$117:$BI$118</c:f>
              <c:strCache>
                <c:ptCount val="1"/>
                <c:pt idx="0">
                  <c:v>HJT-36 Sitara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driver'!$BI$119:$BI$130</c:f>
              <c:numCache>
                <c:formatCode>_-* #,##0_-;\-* #,##0_-;_-* "-"??_-;_-@_-</c:formatCode>
                <c:ptCount val="11"/>
                <c:pt idx="0">
                  <c:v>1.2876616546337001</c:v>
                </c:pt>
                <c:pt idx="1">
                  <c:v>6.4049526185348</c:v>
                </c:pt>
                <c:pt idx="2">
                  <c:v>12.040412546336999</c:v>
                </c:pt>
                <c:pt idx="3">
                  <c:v>19.063601092673998</c:v>
                </c:pt>
                <c:pt idx="4">
                  <c:v>26.808378357545799</c:v>
                </c:pt>
                <c:pt idx="5">
                  <c:v>31.837838040952398</c:v>
                </c:pt>
                <c:pt idx="6">
                  <c:v>32.438239824358995</c:v>
                </c:pt>
                <c:pt idx="7">
                  <c:v>34.7576999877056</c:v>
                </c:pt>
                <c:pt idx="8">
                  <c:v>33.639043391172194</c:v>
                </c:pt>
                <c:pt idx="9">
                  <c:v>35.585841474578793</c:v>
                </c:pt>
                <c:pt idx="10">
                  <c:v>36.663079903351694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5-0690-40F6-AF47-D0E522672287}"/>
            </c:ext>
          </c:extLst>
        </c:ser>
        <c:ser>
          <c:idx val="60"/>
          <c:order val="60"/>
          <c:tx>
            <c:strRef>
              <c:f>'Market driver'!$BJ$117:$BJ$118</c:f>
              <c:strCache>
                <c:ptCount val="1"/>
                <c:pt idx="0">
                  <c:v>Leonardo AW159 Lynx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driver'!$BJ$119:$BJ$130</c:f>
              <c:numCache>
                <c:formatCode>_-* #,##0_-;\-* #,##0_-;_-* "-"??_-;_-@_-</c:formatCode>
                <c:ptCount val="11"/>
                <c:pt idx="0">
                  <c:v>43.361427896685505</c:v>
                </c:pt>
                <c:pt idx="1">
                  <c:v>47.348551696326759</c:v>
                </c:pt>
                <c:pt idx="2">
                  <c:v>33.331685461323978</c:v>
                </c:pt>
                <c:pt idx="3">
                  <c:v>35.290176534987253</c:v>
                </c:pt>
                <c:pt idx="4">
                  <c:v>35.170684406816733</c:v>
                </c:pt>
                <c:pt idx="5">
                  <c:v>14.110758040966752</c:v>
                </c:pt>
                <c:pt idx="6">
                  <c:v>16.252527907966751</c:v>
                </c:pt>
                <c:pt idx="7">
                  <c:v>12.446146492343249</c:v>
                </c:pt>
                <c:pt idx="8">
                  <c:v>9.6368463567877516</c:v>
                </c:pt>
                <c:pt idx="9">
                  <c:v>10.464548937514499</c:v>
                </c:pt>
                <c:pt idx="10">
                  <c:v>4.1289608126189998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6-0690-40F6-AF47-D0E522672287}"/>
            </c:ext>
          </c:extLst>
        </c:ser>
        <c:ser>
          <c:idx val="61"/>
          <c:order val="61"/>
          <c:tx>
            <c:strRef>
              <c:f>'Market driver'!$BK$117:$BK$118</c:f>
              <c:strCache>
                <c:ptCount val="1"/>
                <c:pt idx="0">
                  <c:v>AIDC T-5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driver'!$BK$119:$BK$130</c:f>
              <c:numCache>
                <c:formatCode>_-* #,##0_-;\-* #,##0_-;_-* "-"??_-;_-@_-</c:formatCode>
                <c:ptCount val="11"/>
                <c:pt idx="0">
                  <c:v>22.395340460092399</c:v>
                </c:pt>
                <c:pt idx="1">
                  <c:v>27.947111426485996</c:v>
                </c:pt>
                <c:pt idx="2">
                  <c:v>27.638310892879602</c:v>
                </c:pt>
                <c:pt idx="3">
                  <c:v>24.751783863474</c:v>
                </c:pt>
                <c:pt idx="4">
                  <c:v>22.636428338269202</c:v>
                </c:pt>
                <c:pt idx="5">
                  <c:v>23.032746313064404</c:v>
                </c:pt>
                <c:pt idx="6">
                  <c:v>21.256498487859602</c:v>
                </c:pt>
                <c:pt idx="7">
                  <c:v>13.106408779457999</c:v>
                </c:pt>
                <c:pt idx="8">
                  <c:v>17.355677471056399</c:v>
                </c:pt>
                <c:pt idx="9">
                  <c:v>23.273745242494797</c:v>
                </c:pt>
                <c:pt idx="10">
                  <c:v>28.555797303853193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7-0690-40F6-AF47-D0E522672287}"/>
            </c:ext>
          </c:extLst>
        </c:ser>
        <c:ser>
          <c:idx val="62"/>
          <c:order val="62"/>
          <c:tx>
            <c:strRef>
              <c:f>'Market driver'!$BL$117:$BL$118</c:f>
              <c:strCache>
                <c:ptCount val="1"/>
                <c:pt idx="0">
                  <c:v>T-45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driver'!$BL$119:$BL$130</c:f>
              <c:numCache>
                <c:formatCode>_-* #,##0_-;\-* #,##0_-;_-* "-"??_-;_-@_-</c:formatCode>
                <c:ptCount val="11"/>
                <c:pt idx="0">
                  <c:v>38.456282225534501</c:v>
                </c:pt>
                <c:pt idx="1">
                  <c:v>37.42529124871011</c:v>
                </c:pt>
                <c:pt idx="2">
                  <c:v>33.7192256256657</c:v>
                </c:pt>
                <c:pt idx="3">
                  <c:v>21.670136638961292</c:v>
                </c:pt>
                <c:pt idx="4">
                  <c:v>24.551970451650604</c:v>
                </c:pt>
                <c:pt idx="5">
                  <c:v>25.801354016171395</c:v>
                </c:pt>
                <c:pt idx="6">
                  <c:v>21.232277250686998</c:v>
                </c:pt>
                <c:pt idx="7">
                  <c:v>19.347018309107792</c:v>
                </c:pt>
                <c:pt idx="8">
                  <c:v>16.892454189602304</c:v>
                </c:pt>
                <c:pt idx="9">
                  <c:v>5.5880188261904982</c:v>
                </c:pt>
                <c:pt idx="10">
                  <c:v>5.1877509705861033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8-0690-40F6-AF47-D0E522672287}"/>
            </c:ext>
          </c:extLst>
        </c:ser>
        <c:ser>
          <c:idx val="63"/>
          <c:order val="63"/>
          <c:tx>
            <c:strRef>
              <c:f>'Market driver'!$BM$117:$BM$118</c:f>
              <c:strCache>
                <c:ptCount val="1"/>
                <c:pt idx="0">
                  <c:v>Kawasaki C-2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driver'!$BM$119:$BM$130</c:f>
              <c:numCache>
                <c:formatCode>_-* #,##0_-;\-* #,##0_-;_-* "-"??_-;_-@_-</c:formatCode>
                <c:ptCount val="11"/>
                <c:pt idx="0">
                  <c:v>12.147076154465598</c:v>
                </c:pt>
                <c:pt idx="1">
                  <c:v>14.951318359652799</c:v>
                </c:pt>
                <c:pt idx="2">
                  <c:v>15.126118864839997</c:v>
                </c:pt>
                <c:pt idx="3">
                  <c:v>19.314840484337207</c:v>
                </c:pt>
                <c:pt idx="4">
                  <c:v>26.202762368144398</c:v>
                </c:pt>
                <c:pt idx="5">
                  <c:v>26.377562873331613</c:v>
                </c:pt>
                <c:pt idx="6">
                  <c:v>27.867084228518806</c:v>
                </c:pt>
                <c:pt idx="7">
                  <c:v>22.713242769396008</c:v>
                </c:pt>
                <c:pt idx="8">
                  <c:v>24.202764124583197</c:v>
                </c:pt>
                <c:pt idx="9">
                  <c:v>31.020927444080403</c:v>
                </c:pt>
                <c:pt idx="10">
                  <c:v>27.181806834957598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9-0690-40F6-AF47-D0E522672287}"/>
            </c:ext>
          </c:extLst>
        </c:ser>
        <c:ser>
          <c:idx val="64"/>
          <c:order val="64"/>
          <c:tx>
            <c:strRef>
              <c:f>'Market driver'!$BN$117:$BN$118</c:f>
              <c:strCache>
                <c:ptCount val="1"/>
                <c:pt idx="0">
                  <c:v>PC-7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driver'!$BN$119:$BN$130</c:f>
              <c:numCache>
                <c:formatCode>_-* #,##0_-;\-* #,##0_-;_-* "-"??_-;_-@_-</c:formatCode>
                <c:ptCount val="11"/>
                <c:pt idx="0">
                  <c:v>29.716046217274009</c:v>
                </c:pt>
                <c:pt idx="1">
                  <c:v>28.220616610274014</c:v>
                </c:pt>
                <c:pt idx="2">
                  <c:v>24.272509956274003</c:v>
                </c:pt>
                <c:pt idx="3">
                  <c:v>17.364783708274</c:v>
                </c:pt>
                <c:pt idx="4">
                  <c:v>18.389597260073998</c:v>
                </c:pt>
                <c:pt idx="5">
                  <c:v>18.490106622474006</c:v>
                </c:pt>
                <c:pt idx="6">
                  <c:v>30.840491491392001</c:v>
                </c:pt>
                <c:pt idx="7">
                  <c:v>21.948491103369005</c:v>
                </c:pt>
                <c:pt idx="8">
                  <c:v>25.885537919383001</c:v>
                </c:pt>
                <c:pt idx="9">
                  <c:v>14.548067027731001</c:v>
                </c:pt>
                <c:pt idx="10">
                  <c:v>9.5863343270050034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A-0690-40F6-AF47-D0E522672287}"/>
            </c:ext>
          </c:extLst>
        </c:ser>
        <c:ser>
          <c:idx val="65"/>
          <c:order val="65"/>
          <c:tx>
            <c:strRef>
              <c:f>'Market driver'!$BO$117:$BO$118</c:f>
              <c:strCache>
                <c:ptCount val="1"/>
                <c:pt idx="0">
                  <c:v>B-21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driver'!$BO$119:$BO$130</c:f>
              <c:numCache>
                <c:formatCode>_-* #,##0_-;\-* #,##0_-;_-* "-"??_-;_-@_-</c:formatCode>
                <c:ptCount val="11"/>
                <c:pt idx="0">
                  <c:v>8.0419745519349988</c:v>
                </c:pt>
                <c:pt idx="1">
                  <c:v>7.221894253224999</c:v>
                </c:pt>
                <c:pt idx="2">
                  <c:v>5.3478391038700019</c:v>
                </c:pt>
                <c:pt idx="3">
                  <c:v>10.383818805160002</c:v>
                </c:pt>
                <c:pt idx="4">
                  <c:v>16.551738207739998</c:v>
                </c:pt>
                <c:pt idx="5">
                  <c:v>18.815617610319997</c:v>
                </c:pt>
                <c:pt idx="6">
                  <c:v>26.115476714189995</c:v>
                </c:pt>
                <c:pt idx="7">
                  <c:v>30.713695768704994</c:v>
                </c:pt>
                <c:pt idx="8">
                  <c:v>33.359894823220003</c:v>
                </c:pt>
                <c:pt idx="9">
                  <c:v>36.911643628379998</c:v>
                </c:pt>
                <c:pt idx="10">
                  <c:v>40.64174723184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B-0690-40F6-AF47-D0E522672287}"/>
            </c:ext>
          </c:extLst>
        </c:ser>
        <c:ser>
          <c:idx val="66"/>
          <c:order val="66"/>
          <c:tx>
            <c:strRef>
              <c:f>'Market driver'!$BP$117:$BP$118</c:f>
              <c:strCache>
                <c:ptCount val="1"/>
                <c:pt idx="0">
                  <c:v>Aero L-39NG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driver'!$BP$119:$BP$130</c:f>
              <c:numCache>
                <c:formatCode>_-* #,##0_-;\-* #,##0_-;_-* "-"??_-;_-@_-</c:formatCode>
                <c:ptCount val="11"/>
                <c:pt idx="0">
                  <c:v>14.179799711208798</c:v>
                </c:pt>
                <c:pt idx="1">
                  <c:v>14.446644948278397</c:v>
                </c:pt>
                <c:pt idx="2">
                  <c:v>15.549694185347999</c:v>
                </c:pt>
                <c:pt idx="3">
                  <c:v>18.980028831684997</c:v>
                </c:pt>
                <c:pt idx="4">
                  <c:v>19.313585378021997</c:v>
                </c:pt>
                <c:pt idx="5">
                  <c:v>20.575436224358999</c:v>
                </c:pt>
                <c:pt idx="6">
                  <c:v>20.052727841368601</c:v>
                </c:pt>
                <c:pt idx="7">
                  <c:v>21.495905278438197</c:v>
                </c:pt>
                <c:pt idx="8">
                  <c:v>28.096257855327792</c:v>
                </c:pt>
                <c:pt idx="9">
                  <c:v>28.363103092397392</c:v>
                </c:pt>
                <c:pt idx="10">
                  <c:v>32.068065089346995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C-0690-40F6-AF47-D0E522672287}"/>
            </c:ext>
          </c:extLst>
        </c:ser>
        <c:ser>
          <c:idx val="67"/>
          <c:order val="67"/>
          <c:tx>
            <c:strRef>
              <c:f>'Market driver'!$BQ$117:$BQ$118</c:f>
              <c:strCache>
                <c:ptCount val="1"/>
                <c:pt idx="0">
                  <c:v>Other VTUAV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driver'!$BQ$119:$BQ$130</c:f>
              <c:numCache>
                <c:formatCode>_-* #,##0_-;\-* #,##0_-;_-* "-"??_-;_-@_-</c:formatCode>
                <c:ptCount val="11"/>
                <c:pt idx="0">
                  <c:v>13.408015275050001</c:v>
                </c:pt>
                <c:pt idx="1">
                  <c:v>18.830924960120001</c:v>
                </c:pt>
                <c:pt idx="2">
                  <c:v>24.074183782715</c:v>
                </c:pt>
                <c:pt idx="3">
                  <c:v>25.450606832815001</c:v>
                </c:pt>
                <c:pt idx="4">
                  <c:v>22.038397882914996</c:v>
                </c:pt>
                <c:pt idx="5">
                  <c:v>10.832890975449999</c:v>
                </c:pt>
                <c:pt idx="6">
                  <c:v>13.418628795489999</c:v>
                </c:pt>
                <c:pt idx="7">
                  <c:v>17.919742253055002</c:v>
                </c:pt>
                <c:pt idx="8">
                  <c:v>21.028293483115</c:v>
                </c:pt>
                <c:pt idx="9">
                  <c:v>22.803141013175001</c:v>
                </c:pt>
                <c:pt idx="10">
                  <c:v>24.949917243235003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D-0690-40F6-AF47-D0E522672287}"/>
            </c:ext>
          </c:extLst>
        </c:ser>
        <c:ser>
          <c:idx val="68"/>
          <c:order val="68"/>
          <c:tx>
            <c:strRef>
              <c:f>'Market driver'!$BR$117:$BR$118</c:f>
              <c:strCache>
                <c:ptCount val="1"/>
                <c:pt idx="0">
                  <c:v>Future Attack Reconnaissance Aircraft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driver'!$BR$119:$BR$130</c:f>
              <c:numCache>
                <c:formatCode>_-* #,##0_-;\-* #,##0_-;_-* "-"??_-;_-@_-</c:formatCode>
                <c:ptCount val="11"/>
                <c:pt idx="3">
                  <c:v>0.88931950000000015</c:v>
                </c:pt>
                <c:pt idx="4">
                  <c:v>6.2812900671223018</c:v>
                </c:pt>
                <c:pt idx="5">
                  <c:v>16.288018835611499</c:v>
                </c:pt>
                <c:pt idx="6">
                  <c:v>24.62821573834529</c:v>
                </c:pt>
                <c:pt idx="7">
                  <c:v>33.136573342445999</c:v>
                </c:pt>
                <c:pt idx="8">
                  <c:v>33.641055446546702</c:v>
                </c:pt>
                <c:pt idx="9">
                  <c:v>34.145537550647397</c:v>
                </c:pt>
                <c:pt idx="10">
                  <c:v>37.317978154748104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E-0690-40F6-AF47-D0E522672287}"/>
            </c:ext>
          </c:extLst>
        </c:ser>
        <c:ser>
          <c:idx val="69"/>
          <c:order val="69"/>
          <c:tx>
            <c:strRef>
              <c:f>'Market driver'!$BS$117:$BS$118</c:f>
              <c:strCache>
                <c:ptCount val="1"/>
                <c:pt idx="0">
                  <c:v>HAL Medium Lift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driver'!$BS$119:$BS$130</c:f>
              <c:numCache>
                <c:formatCode>_-* #,##0_-;\-* #,##0_-;_-* "-"??_-;_-@_-</c:formatCode>
                <c:ptCount val="11"/>
                <c:pt idx="3">
                  <c:v>0.77505349999999984</c:v>
                </c:pt>
                <c:pt idx="4">
                  <c:v>6.2433091209834988</c:v>
                </c:pt>
                <c:pt idx="5">
                  <c:v>18.858570725901</c:v>
                </c:pt>
                <c:pt idx="6">
                  <c:v>28.545142814752502</c:v>
                </c:pt>
                <c:pt idx="7">
                  <c:v>28.931072903604004</c:v>
                </c:pt>
                <c:pt idx="8">
                  <c:v>29.3170029924555</c:v>
                </c:pt>
                <c:pt idx="9">
                  <c:v>29.702933081307002</c:v>
                </c:pt>
                <c:pt idx="10">
                  <c:v>30.088863170158504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F-0690-40F6-AF47-D0E522672287}"/>
            </c:ext>
          </c:extLst>
        </c:ser>
        <c:ser>
          <c:idx val="70"/>
          <c:order val="70"/>
          <c:tx>
            <c:strRef>
              <c:f>'Market driver'!$BT$117:$BT$118</c:f>
              <c:strCache>
                <c:ptCount val="1"/>
                <c:pt idx="0">
                  <c:v>Other CUAV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driver'!$BT$119:$BT$130</c:f>
              <c:numCache>
                <c:formatCode>_-* #,##0_-;\-* #,##0_-;_-* "-"??_-;_-@_-</c:formatCode>
                <c:ptCount val="11"/>
                <c:pt idx="0">
                  <c:v>7.3265143650299986</c:v>
                </c:pt>
                <c:pt idx="1">
                  <c:v>7.4700807300599985</c:v>
                </c:pt>
                <c:pt idx="2">
                  <c:v>7.6136470950899993</c:v>
                </c:pt>
                <c:pt idx="3">
                  <c:v>8.9543714601200008</c:v>
                </c:pt>
                <c:pt idx="4">
                  <c:v>11.288675235169999</c:v>
                </c:pt>
                <c:pt idx="5">
                  <c:v>6.9189713726950002</c:v>
                </c:pt>
                <c:pt idx="6">
                  <c:v>11.527952510219999</c:v>
                </c:pt>
                <c:pt idx="7">
                  <c:v>26.970982060320001</c:v>
                </c:pt>
                <c:pt idx="8">
                  <c:v>31.297194947944995</c:v>
                </c:pt>
                <c:pt idx="9">
                  <c:v>22.677425860519996</c:v>
                </c:pt>
                <c:pt idx="10">
                  <c:v>23.036341773094996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0-0690-40F6-AF47-D0E522672287}"/>
            </c:ext>
          </c:extLst>
        </c:ser>
        <c:ser>
          <c:idx val="71"/>
          <c:order val="71"/>
          <c:tx>
            <c:strRef>
              <c:f>'Market driver'!$BU$117:$BU$118</c:f>
              <c:strCache>
                <c:ptCount val="1"/>
                <c:pt idx="0">
                  <c:v>TAI T625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driver'!$BU$119:$BU$130</c:f>
              <c:numCache>
                <c:formatCode>_-* #,##0_-;\-* #,##0_-;_-* "-"??_-;_-@_-</c:formatCode>
                <c:ptCount val="11"/>
                <c:pt idx="1">
                  <c:v>0.43125050000000004</c:v>
                </c:pt>
                <c:pt idx="2">
                  <c:v>1.75050102474125</c:v>
                </c:pt>
                <c:pt idx="3">
                  <c:v>3.9322525494825</c:v>
                </c:pt>
                <c:pt idx="4">
                  <c:v>13.141507197929998</c:v>
                </c:pt>
                <c:pt idx="5">
                  <c:v>21.210004494824993</c:v>
                </c:pt>
                <c:pt idx="6">
                  <c:v>21.515992791719988</c:v>
                </c:pt>
                <c:pt idx="7">
                  <c:v>21.82198108861499</c:v>
                </c:pt>
                <c:pt idx="8">
                  <c:v>22.127969385509992</c:v>
                </c:pt>
                <c:pt idx="9">
                  <c:v>22.433957682404994</c:v>
                </c:pt>
                <c:pt idx="10">
                  <c:v>23.078753390299994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1-0690-40F6-AF47-D0E522672287}"/>
            </c:ext>
          </c:extLst>
        </c:ser>
        <c:ser>
          <c:idx val="72"/>
          <c:order val="72"/>
          <c:tx>
            <c:strRef>
              <c:f>'Market driver'!$BV$117:$BV$118</c:f>
              <c:strCache>
                <c:ptCount val="1"/>
                <c:pt idx="0">
                  <c:v>M-345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driver'!$BV$119:$BV$130</c:f>
              <c:numCache>
                <c:formatCode>_-* #,##0_-;\-* #,##0_-;_-* "-"??_-;_-@_-</c:formatCode>
                <c:ptCount val="11"/>
                <c:pt idx="0">
                  <c:v>10.901695020476202</c:v>
                </c:pt>
                <c:pt idx="1">
                  <c:v>11.101828948278403</c:v>
                </c:pt>
                <c:pt idx="2">
                  <c:v>12.7729833560206</c:v>
                </c:pt>
                <c:pt idx="3">
                  <c:v>8.6787355946153983</c:v>
                </c:pt>
                <c:pt idx="4">
                  <c:v>9.4003243131501986</c:v>
                </c:pt>
                <c:pt idx="5">
                  <c:v>11.252805311625</c:v>
                </c:pt>
                <c:pt idx="6">
                  <c:v>14.327058430159797</c:v>
                </c:pt>
                <c:pt idx="7">
                  <c:v>16.179539428634602</c:v>
                </c:pt>
                <c:pt idx="8">
                  <c:v>15.724795947169399</c:v>
                </c:pt>
                <c:pt idx="9">
                  <c:v>22.781102465404206</c:v>
                </c:pt>
                <c:pt idx="10">
                  <c:v>16.632986185464205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2-0690-40F6-AF47-D0E522672287}"/>
            </c:ext>
          </c:extLst>
        </c:ser>
        <c:ser>
          <c:idx val="73"/>
          <c:order val="73"/>
          <c:tx>
            <c:strRef>
              <c:f>'Market driver'!$BW$117:$BW$118</c:f>
              <c:strCache>
                <c:ptCount val="1"/>
                <c:pt idx="0">
                  <c:v>McDonnell Douglas KC-10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driver'!$BW$119:$BW$130</c:f>
              <c:numCache>
                <c:formatCode>_-* #,##0_-;\-* #,##0_-;_-* "-"??_-;_-@_-</c:formatCode>
                <c:ptCount val="11"/>
                <c:pt idx="0">
                  <c:v>23.707046895106011</c:v>
                </c:pt>
                <c:pt idx="1">
                  <c:v>23.198253204591996</c:v>
                </c:pt>
                <c:pt idx="2">
                  <c:v>29.692825497420003</c:v>
                </c:pt>
                <c:pt idx="3">
                  <c:v>31.405421870127995</c:v>
                </c:pt>
                <c:pt idx="4">
                  <c:v>18.517693637219001</c:v>
                </c:pt>
                <c:pt idx="5">
                  <c:v>5.5451664558909979</c:v>
                </c:pt>
                <c:pt idx="6">
                  <c:v>0.16959789683800008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3-0690-40F6-AF47-D0E522672287}"/>
            </c:ext>
          </c:extLst>
        </c:ser>
        <c:ser>
          <c:idx val="74"/>
          <c:order val="74"/>
          <c:tx>
            <c:strRef>
              <c:f>'Market driver'!$BX$117:$BX$118</c:f>
              <c:strCache>
                <c:ptCount val="1"/>
                <c:pt idx="0">
                  <c:v>Boeing C-40 Clipper 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driver'!$BX$119:$BX$130</c:f>
              <c:numCache>
                <c:formatCode>_-* #,##0_-;\-* #,##0_-;_-* "-"??_-;_-@_-</c:formatCode>
                <c:ptCount val="11"/>
                <c:pt idx="0">
                  <c:v>7.0230028434279994</c:v>
                </c:pt>
                <c:pt idx="1">
                  <c:v>17.424531684367999</c:v>
                </c:pt>
                <c:pt idx="2">
                  <c:v>15.062238731708</c:v>
                </c:pt>
                <c:pt idx="3">
                  <c:v>14.243364930928021</c:v>
                </c:pt>
                <c:pt idx="4">
                  <c:v>13.544440934128001</c:v>
                </c:pt>
                <c:pt idx="5">
                  <c:v>11.741544784367978</c:v>
                </c:pt>
                <c:pt idx="6">
                  <c:v>3.0462515240480021</c:v>
                </c:pt>
                <c:pt idx="7">
                  <c:v>13.714929112328015</c:v>
                </c:pt>
                <c:pt idx="8">
                  <c:v>1.9541850115479988</c:v>
                </c:pt>
                <c:pt idx="9">
                  <c:v>14.569466922367987</c:v>
                </c:pt>
                <c:pt idx="10">
                  <c:v>18.815823406488015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4-0690-40F6-AF47-D0E522672287}"/>
            </c:ext>
          </c:extLst>
        </c:ser>
        <c:ser>
          <c:idx val="75"/>
          <c:order val="75"/>
          <c:tx>
            <c:strRef>
              <c:f>'Market driver'!$BY$117:$BY$118</c:f>
              <c:strCache>
                <c:ptCount val="1"/>
                <c:pt idx="0">
                  <c:v>Eurodrone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driver'!$BY$119:$BY$130</c:f>
              <c:numCache>
                <c:formatCode>_-* #,##0_-;\-* #,##0_-;_-* "-"??_-;_-@_-</c:formatCode>
                <c:ptCount val="11"/>
                <c:pt idx="1">
                  <c:v>0.31425399999999998</c:v>
                </c:pt>
                <c:pt idx="2">
                  <c:v>1.2821401280549998</c:v>
                </c:pt>
                <c:pt idx="3">
                  <c:v>1.3072642561099999</c:v>
                </c:pt>
                <c:pt idx="4">
                  <c:v>2.9036583841650003</c:v>
                </c:pt>
                <c:pt idx="5">
                  <c:v>9.9679911524949993</c:v>
                </c:pt>
                <c:pt idx="6">
                  <c:v>17.208192817209994</c:v>
                </c:pt>
                <c:pt idx="7">
                  <c:v>19.759708609979999</c:v>
                </c:pt>
                <c:pt idx="8">
                  <c:v>23.982990914969996</c:v>
                </c:pt>
                <c:pt idx="9">
                  <c:v>24.435225219959996</c:v>
                </c:pt>
                <c:pt idx="10">
                  <c:v>25.277983574949999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5-0690-40F6-AF47-D0E522672287}"/>
            </c:ext>
          </c:extLst>
        </c:ser>
        <c:ser>
          <c:idx val="76"/>
          <c:order val="76"/>
          <c:tx>
            <c:strRef>
              <c:f>'Market driver'!$BZ$117:$BZ$118</c:f>
              <c:strCache>
                <c:ptCount val="1"/>
                <c:pt idx="0">
                  <c:v>WAH-64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driver'!$BZ$119:$BZ$130</c:f>
              <c:numCache>
                <c:formatCode>_-* #,##0_-;\-* #,##0_-;_-* "-"??_-;_-@_-</c:formatCode>
                <c:ptCount val="11"/>
                <c:pt idx="0">
                  <c:v>29.188599509609908</c:v>
                </c:pt>
                <c:pt idx="1">
                  <c:v>37.473741030049887</c:v>
                </c:pt>
                <c:pt idx="2">
                  <c:v>30.874600393729892</c:v>
                </c:pt>
                <c:pt idx="3">
                  <c:v>12.144111871089898</c:v>
                </c:pt>
                <c:pt idx="4">
                  <c:v>8.8247875210899007</c:v>
                </c:pt>
                <c:pt idx="5">
                  <c:v>2.1861388210898998</c:v>
                </c:pt>
                <c:pt idx="6">
                  <c:v>2.1477855084392008</c:v>
                </c:pt>
                <c:pt idx="7">
                  <c:v>1.7642523819321998</c:v>
                </c:pt>
                <c:pt idx="8">
                  <c:v>1.1505993795209999</c:v>
                </c:pt>
                <c:pt idx="9">
                  <c:v>0.46023975180840004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6-0690-40F6-AF47-D0E522672287}"/>
            </c:ext>
          </c:extLst>
        </c:ser>
        <c:ser>
          <c:idx val="77"/>
          <c:order val="77"/>
          <c:tx>
            <c:strRef>
              <c:f>'Market driver'!$CA$117:$CA$118</c:f>
              <c:strCache>
                <c:ptCount val="1"/>
                <c:pt idx="0">
                  <c:v>MH139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driver'!$CA$119:$CA$130</c:f>
              <c:numCache>
                <c:formatCode>_-* #,##0_-;\-* #,##0_-;_-* "-"??_-;_-@_-</c:formatCode>
                <c:ptCount val="11"/>
                <c:pt idx="0">
                  <c:v>5.256909215406</c:v>
                </c:pt>
                <c:pt idx="1">
                  <c:v>11.971617430812</c:v>
                </c:pt>
                <c:pt idx="2">
                  <c:v>14.677378396217998</c:v>
                </c:pt>
                <c:pt idx="3">
                  <c:v>22.620721987604252</c:v>
                </c:pt>
                <c:pt idx="4">
                  <c:v>21.8172715789905</c:v>
                </c:pt>
                <c:pt idx="5">
                  <c:v>17.311343902099498</c:v>
                </c:pt>
                <c:pt idx="6">
                  <c:v>10.8545764395055</c:v>
                </c:pt>
                <c:pt idx="7">
                  <c:v>2.7853972615054996</c:v>
                </c:pt>
                <c:pt idx="8">
                  <c:v>2.1077824395055003</c:v>
                </c:pt>
                <c:pt idx="9">
                  <c:v>6.2139544823054988</c:v>
                </c:pt>
                <c:pt idx="10">
                  <c:v>8.2872820591055039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7-0690-40F6-AF47-D0E522672287}"/>
            </c:ext>
          </c:extLst>
        </c:ser>
        <c:ser>
          <c:idx val="78"/>
          <c:order val="78"/>
          <c:tx>
            <c:strRef>
              <c:f>'Market driver'!$CB$117:$CB$118</c:f>
              <c:strCache>
                <c:ptCount val="1"/>
                <c:pt idx="0">
                  <c:v>HHT-40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driver'!$CB$119:$CB$130</c:f>
              <c:numCache>
                <c:formatCode>_-* #,##0_-;\-* #,##0_-;_-* "-"??_-;_-@_-</c:formatCode>
                <c:ptCount val="11"/>
                <c:pt idx="0">
                  <c:v>1.1258491594359998</c:v>
                </c:pt>
                <c:pt idx="1">
                  <c:v>2.8362703877440003</c:v>
                </c:pt>
                <c:pt idx="2">
                  <c:v>5.33093159436</c:v>
                </c:pt>
                <c:pt idx="3">
                  <c:v>8.43902818872</c:v>
                </c:pt>
                <c:pt idx="4">
                  <c:v>11.604851420824001</c:v>
                </c:pt>
                <c:pt idx="5">
                  <c:v>14.087456290671998</c:v>
                </c:pt>
                <c:pt idx="6">
                  <c:v>14.347226160519998</c:v>
                </c:pt>
                <c:pt idx="7">
                  <c:v>14.606996030367998</c:v>
                </c:pt>
                <c:pt idx="8">
                  <c:v>15.454932000215999</c:v>
                </c:pt>
                <c:pt idx="9">
                  <c:v>16.891034070063998</c:v>
                </c:pt>
                <c:pt idx="10">
                  <c:v>18.915302239911998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8-0690-40F6-AF47-D0E522672287}"/>
            </c:ext>
          </c:extLst>
        </c:ser>
        <c:ser>
          <c:idx val="79"/>
          <c:order val="79"/>
          <c:tx>
            <c:strRef>
              <c:f>'Market driver'!$CC$117:$CC$118</c:f>
              <c:strCache>
                <c:ptCount val="1"/>
                <c:pt idx="0">
                  <c:v>AW 249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driver'!$CC$119:$CC$130</c:f>
              <c:numCache>
                <c:formatCode>_-* #,##0_-;\-* #,##0_-;_-* "-"??_-;_-@_-</c:formatCode>
                <c:ptCount val="11"/>
                <c:pt idx="2">
                  <c:v>3.3230032500000002</c:v>
                </c:pt>
                <c:pt idx="3">
                  <c:v>13.085771438554897</c:v>
                </c:pt>
                <c:pt idx="4">
                  <c:v>11.8917470644591</c:v>
                </c:pt>
                <c:pt idx="5">
                  <c:v>12.121866940363301</c:v>
                </c:pt>
                <c:pt idx="6">
                  <c:v>12.826701566267502</c:v>
                </c:pt>
                <c:pt idx="7">
                  <c:v>14.5193190048224</c:v>
                </c:pt>
                <c:pt idx="8">
                  <c:v>15.262506943377296</c:v>
                </c:pt>
                <c:pt idx="9">
                  <c:v>16.9934776945829</c:v>
                </c:pt>
                <c:pt idx="10">
                  <c:v>17.300304195788502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9-0690-40F6-AF47-D0E522672287}"/>
            </c:ext>
          </c:extLst>
        </c:ser>
        <c:ser>
          <c:idx val="80"/>
          <c:order val="80"/>
          <c:tx>
            <c:strRef>
              <c:f>'Market driver'!$CD$117:$CD$118</c:f>
              <c:strCache>
                <c:ptCount val="1"/>
                <c:pt idx="0">
                  <c:v>BAES/Leonardo Tempest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driver'!$CD$119:$CD$130</c:f>
              <c:numCache>
                <c:formatCode>_-* #,##0_-;\-* #,##0_-;_-* "-"??_-;_-@_-</c:formatCode>
                <c:ptCount val="11"/>
                <c:pt idx="5">
                  <c:v>1.9520199999999996</c:v>
                </c:pt>
                <c:pt idx="6">
                  <c:v>7.9640097012899993</c:v>
                </c:pt>
                <c:pt idx="7">
                  <c:v>6.1679194025800008</c:v>
                </c:pt>
                <c:pt idx="8">
                  <c:v>6.1679194025800008</c:v>
                </c:pt>
                <c:pt idx="9">
                  <c:v>30.059948506450002</c:v>
                </c:pt>
                <c:pt idx="10">
                  <c:v>48.563706714190005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A-0690-40F6-AF47-D0E522672287}"/>
            </c:ext>
          </c:extLst>
        </c:ser>
        <c:ser>
          <c:idx val="81"/>
          <c:order val="81"/>
          <c:tx>
            <c:strRef>
              <c:f>'Market driver'!$CE$117:$CE$118</c:f>
              <c:strCache>
                <c:ptCount val="1"/>
                <c:pt idx="0">
                  <c:v>ShinMaywa US-2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driver'!$CE$119:$CE$130</c:f>
              <c:numCache>
                <c:formatCode>_-* #,##0_-;\-* #,##0_-;_-* "-"??_-;_-@_-</c:formatCode>
                <c:ptCount val="11"/>
                <c:pt idx="0">
                  <c:v>9.8684782701536999</c:v>
                </c:pt>
                <c:pt idx="1">
                  <c:v>10.041712864727099</c:v>
                </c:pt>
                <c:pt idx="2">
                  <c:v>9.1004864593004982</c:v>
                </c:pt>
                <c:pt idx="3">
                  <c:v>7.3587014565871973</c:v>
                </c:pt>
                <c:pt idx="4">
                  <c:v>4.0153184565871989</c:v>
                </c:pt>
                <c:pt idx="5">
                  <c:v>2.7005976065871988</c:v>
                </c:pt>
                <c:pt idx="6">
                  <c:v>11.992389812847206</c:v>
                </c:pt>
                <c:pt idx="7">
                  <c:v>11.992389812847206</c:v>
                </c:pt>
                <c:pt idx="8">
                  <c:v>8.0038541347172014</c:v>
                </c:pt>
                <c:pt idx="9">
                  <c:v>11.992389812847206</c:v>
                </c:pt>
                <c:pt idx="10">
                  <c:v>11.992389812847206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B-0690-40F6-AF47-D0E522672287}"/>
            </c:ext>
          </c:extLst>
        </c:ser>
        <c:ser>
          <c:idx val="82"/>
          <c:order val="82"/>
          <c:tx>
            <c:strRef>
              <c:f>'Market driver'!$CF$117:$CF$118</c:f>
              <c:strCache>
                <c:ptCount val="1"/>
                <c:pt idx="0">
                  <c:v>TAI Hürkus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driver'!$CF$119:$CF$130</c:f>
              <c:numCache>
                <c:formatCode>_-* #,##0_-;\-* #,##0_-;_-* "-"??_-;_-@_-</c:formatCode>
                <c:ptCount val="11"/>
                <c:pt idx="0">
                  <c:v>4.9558262617640008</c:v>
                </c:pt>
                <c:pt idx="1">
                  <c:v>7.2742393862279995</c:v>
                </c:pt>
                <c:pt idx="2">
                  <c:v>7.3552667050920002</c:v>
                </c:pt>
                <c:pt idx="3">
                  <c:v>8.0244601239560023</c:v>
                </c:pt>
                <c:pt idx="4">
                  <c:v>8.105487442820003</c:v>
                </c:pt>
                <c:pt idx="5">
                  <c:v>8.1865147616840002</c:v>
                </c:pt>
                <c:pt idx="6">
                  <c:v>10.782420283348001</c:v>
                </c:pt>
                <c:pt idx="7">
                  <c:v>10.275281502212001</c:v>
                </c:pt>
                <c:pt idx="8">
                  <c:v>10.356308821076</c:v>
                </c:pt>
                <c:pt idx="9">
                  <c:v>11.775882142739999</c:v>
                </c:pt>
                <c:pt idx="10">
                  <c:v>11.106529558804001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C-0690-40F6-AF47-D0E522672287}"/>
            </c:ext>
          </c:extLst>
        </c:ser>
        <c:ser>
          <c:idx val="83"/>
          <c:order val="83"/>
          <c:tx>
            <c:strRef>
              <c:f>'Market driver'!$CG$117:$CG$118</c:f>
              <c:strCache>
                <c:ptCount val="1"/>
                <c:pt idx="0">
                  <c:v>TAI TF-X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driver'!$CG$119:$CG$130</c:f>
              <c:numCache>
                <c:formatCode>_-* #,##0_-;\-* #,##0_-;_-* "-"??_-;_-@_-</c:formatCode>
                <c:ptCount val="11"/>
                <c:pt idx="4">
                  <c:v>1.0131867499999998</c:v>
                </c:pt>
                <c:pt idx="5">
                  <c:v>5.1460074932052997</c:v>
                </c:pt>
                <c:pt idx="6">
                  <c:v>6.3193417296159016</c:v>
                </c:pt>
                <c:pt idx="7">
                  <c:v>2.2665947296158997</c:v>
                </c:pt>
                <c:pt idx="8">
                  <c:v>14.584983216026499</c:v>
                </c:pt>
                <c:pt idx="9">
                  <c:v>33.462934661668896</c:v>
                </c:pt>
                <c:pt idx="10">
                  <c:v>34.103524607311293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D-0690-40F6-AF47-D0E522672287}"/>
            </c:ext>
          </c:extLst>
        </c:ser>
        <c:ser>
          <c:idx val="84"/>
          <c:order val="84"/>
          <c:tx>
            <c:strRef>
              <c:f>'Market driver'!$CH$117:$CH$118</c:f>
              <c:strCache>
                <c:ptCount val="1"/>
                <c:pt idx="0">
                  <c:v>RQ-7 Shadow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driver'!$CH$119:$CH$130</c:f>
              <c:numCache>
                <c:formatCode>_-* #,##0_-;\-* #,##0_-;_-* "-"??_-;_-@_-</c:formatCode>
                <c:ptCount val="11"/>
                <c:pt idx="0">
                  <c:v>31.891795280159993</c:v>
                </c:pt>
                <c:pt idx="1">
                  <c:v>8.1400571001999982</c:v>
                </c:pt>
                <c:pt idx="2">
                  <c:v>0.95710910020000017</c:v>
                </c:pt>
                <c:pt idx="3">
                  <c:v>0.95710910020000017</c:v>
                </c:pt>
                <c:pt idx="4">
                  <c:v>0.95710910020000017</c:v>
                </c:pt>
                <c:pt idx="5">
                  <c:v>0.95710910020000017</c:v>
                </c:pt>
                <c:pt idx="6">
                  <c:v>0.95710910020000017</c:v>
                </c:pt>
                <c:pt idx="7">
                  <c:v>0.95710910020000017</c:v>
                </c:pt>
                <c:pt idx="8">
                  <c:v>12.8588275002</c:v>
                </c:pt>
                <c:pt idx="9">
                  <c:v>3.9325387002000003</c:v>
                </c:pt>
                <c:pt idx="10">
                  <c:v>0.95710910020000017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E-0690-40F6-AF47-D0E522672287}"/>
            </c:ext>
          </c:extLst>
        </c:ser>
        <c:ser>
          <c:idx val="85"/>
          <c:order val="85"/>
          <c:tx>
            <c:strRef>
              <c:f>'Market driver'!$CI$117:$CI$118</c:f>
              <c:strCache>
                <c:ptCount val="1"/>
                <c:pt idx="0">
                  <c:v>Other Turboprop trainers/light attack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driver'!$CI$119:$CI$130</c:f>
              <c:numCache>
                <c:formatCode>_-* #,##0_-;\-* #,##0_-;_-* "-"??_-;_-@_-</c:formatCode>
                <c:ptCount val="11"/>
                <c:pt idx="3">
                  <c:v>0.73933099999999985</c:v>
                </c:pt>
                <c:pt idx="4">
                  <c:v>4.4936169404559996</c:v>
                </c:pt>
                <c:pt idx="5">
                  <c:v>9.1024957618239988</c:v>
                </c:pt>
                <c:pt idx="6">
                  <c:v>9.2753885831919991</c:v>
                </c:pt>
                <c:pt idx="7">
                  <c:v>9.4482814045599994</c:v>
                </c:pt>
                <c:pt idx="8">
                  <c:v>9.6211742259279998</c:v>
                </c:pt>
                <c:pt idx="9">
                  <c:v>9.7940670472959983</c:v>
                </c:pt>
                <c:pt idx="10">
                  <c:v>9.9669598686639986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F-0690-40F6-AF47-D0E522672287}"/>
            </c:ext>
          </c:extLst>
        </c:ser>
        <c:ser>
          <c:idx val="86"/>
          <c:order val="86"/>
          <c:tx>
            <c:strRef>
              <c:f>'Market driver'!$CJ$117:$CJ$118</c:f>
              <c:strCache>
                <c:ptCount val="1"/>
                <c:pt idx="0">
                  <c:v>FMA IA 63 Pampa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driver'!$CJ$119:$CJ$130</c:f>
              <c:numCache>
                <c:formatCode>_-* #,##0_-;\-* #,##0_-;_-* "-"??_-;_-@_-</c:formatCode>
                <c:ptCount val="11"/>
                <c:pt idx="0">
                  <c:v>10.879339270778404</c:v>
                </c:pt>
                <c:pt idx="1">
                  <c:v>6.0411187355098965</c:v>
                </c:pt>
                <c:pt idx="2">
                  <c:v>1.3219905019414</c:v>
                </c:pt>
                <c:pt idx="3">
                  <c:v>4.3162464845665998</c:v>
                </c:pt>
                <c:pt idx="4">
                  <c:v>4.5939744258466009</c:v>
                </c:pt>
                <c:pt idx="5">
                  <c:v>6.8015901307866002</c:v>
                </c:pt>
                <c:pt idx="6">
                  <c:v>6.7019813557866001</c:v>
                </c:pt>
                <c:pt idx="7">
                  <c:v>7.0124195145065995</c:v>
                </c:pt>
                <c:pt idx="8">
                  <c:v>6.1919653932866003</c:v>
                </c:pt>
                <c:pt idx="9">
                  <c:v>2.8080174883466005</c:v>
                </c:pt>
                <c:pt idx="10">
                  <c:v>2.9076262633466001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0-0690-40F6-AF47-D0E522672287}"/>
            </c:ext>
          </c:extLst>
        </c:ser>
        <c:ser>
          <c:idx val="87"/>
          <c:order val="87"/>
          <c:tx>
            <c:strRef>
              <c:f>'Market driver'!$CK$117:$CK$118</c:f>
              <c:strCache>
                <c:ptCount val="1"/>
                <c:pt idx="0">
                  <c:v>Kawasaki OH-1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driver'!$CK$119:$CK$130</c:f>
              <c:numCache>
                <c:formatCode>_-* #,##0_-;\-* #,##0_-;_-* "-"??_-;_-@_-</c:formatCode>
                <c:ptCount val="11"/>
                <c:pt idx="0">
                  <c:v>7.8312247127755015</c:v>
                </c:pt>
                <c:pt idx="1">
                  <c:v>6.5171594420755001</c:v>
                </c:pt>
                <c:pt idx="2">
                  <c:v>3.9136825988505</c:v>
                </c:pt>
                <c:pt idx="3">
                  <c:v>5.0617580016307473</c:v>
                </c:pt>
                <c:pt idx="4">
                  <c:v>3.5911130052609987</c:v>
                </c:pt>
                <c:pt idx="5">
                  <c:v>4.2142651267609992</c:v>
                </c:pt>
                <c:pt idx="6">
                  <c:v>3.5337756806267504</c:v>
                </c:pt>
                <c:pt idx="7">
                  <c:v>2.8179359755372499</c:v>
                </c:pt>
                <c:pt idx="8">
                  <c:v>2.7605986509029985</c:v>
                </c:pt>
                <c:pt idx="9">
                  <c:v>3.5316417595937484</c:v>
                </c:pt>
                <c:pt idx="10">
                  <c:v>2.6650364431792504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1-0690-40F6-AF47-D0E522672287}"/>
            </c:ext>
          </c:extLst>
        </c:ser>
        <c:ser>
          <c:idx val="88"/>
          <c:order val="88"/>
          <c:tx>
            <c:strRef>
              <c:f>'Market driver'!$CL$117:$CL$118</c:f>
              <c:strCache>
                <c:ptCount val="1"/>
                <c:pt idx="0">
                  <c:v>MQ-8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driver'!$CL$119:$CL$130</c:f>
              <c:numCache>
                <c:formatCode>_-* #,##0_-;\-* #,##0_-;_-* "-"??_-;_-@_-</c:formatCode>
                <c:ptCount val="11"/>
                <c:pt idx="0">
                  <c:v>2.4421714550100004</c:v>
                </c:pt>
                <c:pt idx="1">
                  <c:v>3.0886059100200001</c:v>
                </c:pt>
                <c:pt idx="2">
                  <c:v>4.9800538200400002</c:v>
                </c:pt>
                <c:pt idx="3">
                  <c:v>5.0757647300600004</c:v>
                </c:pt>
                <c:pt idx="4">
                  <c:v>3.9743176400799993</c:v>
                </c:pt>
                <c:pt idx="5">
                  <c:v>0.38284364008000005</c:v>
                </c:pt>
                <c:pt idx="6">
                  <c:v>0.38284364008000005</c:v>
                </c:pt>
                <c:pt idx="7">
                  <c:v>0.38284364008000005</c:v>
                </c:pt>
                <c:pt idx="8">
                  <c:v>1.1267010400800002</c:v>
                </c:pt>
                <c:pt idx="9">
                  <c:v>1.1267010400800002</c:v>
                </c:pt>
                <c:pt idx="10">
                  <c:v>1.8705584400800002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2-0690-40F6-AF47-D0E522672287}"/>
            </c:ext>
          </c:extLst>
        </c:ser>
        <c:ser>
          <c:idx val="89"/>
          <c:order val="89"/>
          <c:tx>
            <c:strRef>
              <c:f>'Market driver'!$CM$117:$CM$118</c:f>
              <c:strCache>
                <c:ptCount val="1"/>
                <c:pt idx="0">
                  <c:v>OH-58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driver'!$A$119:$A$130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driver'!$CM$119:$CM$130</c:f>
              <c:numCache>
                <c:formatCode>_-* #,##0_-;\-* #,##0_-;_-* "-"??_-;_-@_-</c:formatCode>
                <c:ptCount val="11"/>
                <c:pt idx="0">
                  <c:v>7.3183062740012499</c:v>
                </c:pt>
                <c:pt idx="1">
                  <c:v>6.1196674998282505</c:v>
                </c:pt>
                <c:pt idx="2">
                  <c:v>2.3619263311552503</c:v>
                </c:pt>
                <c:pt idx="3">
                  <c:v>1.4476322674822502</c:v>
                </c:pt>
                <c:pt idx="4">
                  <c:v>0.93969112099724983</c:v>
                </c:pt>
                <c:pt idx="5">
                  <c:v>0.53333820380925001</c:v>
                </c:pt>
                <c:pt idx="6">
                  <c:v>0.25397057324249994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3-0690-40F6-AF47-D0E522672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Title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512516271152485"/>
          <c:y val="2.0418349880178027E-2"/>
          <c:w val="0.361986460777389"/>
          <c:h val="0.96239529841378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Draft_20240628.xlsx]Market driver!PivotTable8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Title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3163721877566942"/>
          <c:y val="8.2491619307760458E-2"/>
          <c:w val="0.40969335004101565"/>
          <c:h val="0.81019248785222897"/>
        </c:manualLayout>
      </c:layout>
      <c:areaChart>
        <c:grouping val="stacked"/>
        <c:varyColors val="0"/>
        <c:ser>
          <c:idx val="0"/>
          <c:order val="0"/>
          <c:tx>
            <c:strRef>
              <c:f>'Market driver'!$B$40:$B$41</c:f>
              <c:strCache>
                <c:ptCount val="1"/>
                <c:pt idx="0">
                  <c:v>Software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driver'!$B$42:$B$53</c:f>
              <c:numCache>
                <c:formatCode>_-* #,##0_-;\-* #,##0_-;_-* "-"??_-;_-@_-</c:formatCode>
                <c:ptCount val="11"/>
                <c:pt idx="0">
                  <c:v>1401.4508567896926</c:v>
                </c:pt>
                <c:pt idx="1">
                  <c:v>1469.6449159485649</c:v>
                </c:pt>
                <c:pt idx="2">
                  <c:v>1505.7008564255175</c:v>
                </c:pt>
                <c:pt idx="3">
                  <c:v>1580.250806877925</c:v>
                </c:pt>
                <c:pt idx="4">
                  <c:v>1683.6424519643992</c:v>
                </c:pt>
                <c:pt idx="5">
                  <c:v>1793.7873029985003</c:v>
                </c:pt>
                <c:pt idx="6">
                  <c:v>1852.4234108672727</c:v>
                </c:pt>
                <c:pt idx="7">
                  <c:v>1919.9365248458409</c:v>
                </c:pt>
                <c:pt idx="8">
                  <c:v>1838.9499952508945</c:v>
                </c:pt>
                <c:pt idx="9">
                  <c:v>1846.121046147467</c:v>
                </c:pt>
                <c:pt idx="10">
                  <c:v>1885.250988094569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3-4C40-800D-BCBE4D70409B}"/>
            </c:ext>
          </c:extLst>
        </c:ser>
        <c:ser>
          <c:idx val="1"/>
          <c:order val="1"/>
          <c:tx>
            <c:strRef>
              <c:f>'Market driver'!$C$40:$C$41</c:f>
              <c:strCache>
                <c:ptCount val="1"/>
                <c:pt idx="0">
                  <c:v>Mission computers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driver'!$C$42:$C$53</c:f>
              <c:numCache>
                <c:formatCode>_-* #,##0_-;\-* #,##0_-;_-* "-"??_-;_-@_-</c:formatCode>
                <c:ptCount val="11"/>
                <c:pt idx="0">
                  <c:v>1260.7856306839033</c:v>
                </c:pt>
                <c:pt idx="1">
                  <c:v>1204.3050310416072</c:v>
                </c:pt>
                <c:pt idx="2">
                  <c:v>1273.7245022374491</c:v>
                </c:pt>
                <c:pt idx="3">
                  <c:v>1266.3985626295007</c:v>
                </c:pt>
                <c:pt idx="4">
                  <c:v>1496.401213493549</c:v>
                </c:pt>
                <c:pt idx="5">
                  <c:v>1494.8315874775496</c:v>
                </c:pt>
                <c:pt idx="6">
                  <c:v>1531.5415834301514</c:v>
                </c:pt>
                <c:pt idx="7">
                  <c:v>1606.9011907817487</c:v>
                </c:pt>
                <c:pt idx="8">
                  <c:v>1661.9310332462485</c:v>
                </c:pt>
                <c:pt idx="9">
                  <c:v>1676.0276197832497</c:v>
                </c:pt>
                <c:pt idx="10">
                  <c:v>1732.7311367739494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59-7821-4064-9D27-69E53CF2A95D}"/>
            </c:ext>
          </c:extLst>
        </c:ser>
        <c:ser>
          <c:idx val="2"/>
          <c:order val="2"/>
          <c:tx>
            <c:strRef>
              <c:f>'Market driver'!$D$40:$D$41</c:f>
              <c:strCache>
                <c:ptCount val="1"/>
                <c:pt idx="0">
                  <c:v>Multi Function Display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driver'!$D$42:$D$53</c:f>
              <c:numCache>
                <c:formatCode>_-* #,##0_-;\-* #,##0_-;_-* "-"??_-;_-@_-</c:formatCode>
                <c:ptCount val="11"/>
                <c:pt idx="0">
                  <c:v>803.45124190375293</c:v>
                </c:pt>
                <c:pt idx="1">
                  <c:v>858.76272541585229</c:v>
                </c:pt>
                <c:pt idx="2">
                  <c:v>889.12481210222847</c:v>
                </c:pt>
                <c:pt idx="3">
                  <c:v>945.45156080801826</c:v>
                </c:pt>
                <c:pt idx="4">
                  <c:v>953.69657653224203</c:v>
                </c:pt>
                <c:pt idx="5">
                  <c:v>994.71586686835258</c:v>
                </c:pt>
                <c:pt idx="6">
                  <c:v>1013.0846280138387</c:v>
                </c:pt>
                <c:pt idx="7">
                  <c:v>1051.8872287450497</c:v>
                </c:pt>
                <c:pt idx="8">
                  <c:v>1006.0778258114594</c:v>
                </c:pt>
                <c:pt idx="9">
                  <c:v>925.88268509340298</c:v>
                </c:pt>
                <c:pt idx="10">
                  <c:v>985.80391627840015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5A-7821-4064-9D27-69E53CF2A95D}"/>
            </c:ext>
          </c:extLst>
        </c:ser>
        <c:ser>
          <c:idx val="3"/>
          <c:order val="3"/>
          <c:tx>
            <c:strRef>
              <c:f>'Market driver'!$E$40:$E$41</c:f>
              <c:strCache>
                <c:ptCount val="1"/>
                <c:pt idx="0">
                  <c:v>FMGC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driver'!$E$42:$E$53</c:f>
              <c:numCache>
                <c:formatCode>_-* #,##0_-;\-* #,##0_-;_-* "-"??_-;_-@_-</c:formatCode>
                <c:ptCount val="11"/>
                <c:pt idx="0">
                  <c:v>628.93808065311077</c:v>
                </c:pt>
                <c:pt idx="1">
                  <c:v>669.52527424104994</c:v>
                </c:pt>
                <c:pt idx="2">
                  <c:v>696.15271031388704</c:v>
                </c:pt>
                <c:pt idx="3">
                  <c:v>751.06419931217522</c:v>
                </c:pt>
                <c:pt idx="4">
                  <c:v>784.33169167107042</c:v>
                </c:pt>
                <c:pt idx="5">
                  <c:v>836.28067993929778</c:v>
                </c:pt>
                <c:pt idx="6">
                  <c:v>870.05183079319227</c:v>
                </c:pt>
                <c:pt idx="7">
                  <c:v>892.63846843194642</c:v>
                </c:pt>
                <c:pt idx="8">
                  <c:v>799.05037803425364</c:v>
                </c:pt>
                <c:pt idx="9">
                  <c:v>781.03439071405296</c:v>
                </c:pt>
                <c:pt idx="10">
                  <c:v>820.88480325454793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5B-7821-4064-9D27-69E53CF2A95D}"/>
            </c:ext>
          </c:extLst>
        </c:ser>
        <c:ser>
          <c:idx val="4"/>
          <c:order val="4"/>
          <c:tx>
            <c:strRef>
              <c:f>'Market driver'!$F$40:$F$41</c:f>
              <c:strCache>
                <c:ptCount val="1"/>
                <c:pt idx="0">
                  <c:v>Air Data Modules (ADM)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driver'!$F$42:$F$53</c:f>
              <c:numCache>
                <c:formatCode>_-* #,##0_-;\-* #,##0_-;_-* "-"??_-;_-@_-</c:formatCode>
                <c:ptCount val="11"/>
                <c:pt idx="0">
                  <c:v>651.08831844350686</c:v>
                </c:pt>
                <c:pt idx="1">
                  <c:v>682.45616524886998</c:v>
                </c:pt>
                <c:pt idx="2">
                  <c:v>699.56489873876171</c:v>
                </c:pt>
                <c:pt idx="3">
                  <c:v>735.30660632624244</c:v>
                </c:pt>
                <c:pt idx="4">
                  <c:v>751.43357598697753</c:v>
                </c:pt>
                <c:pt idx="5">
                  <c:v>797.80798165436147</c:v>
                </c:pt>
                <c:pt idx="6">
                  <c:v>838.3612219778812</c:v>
                </c:pt>
                <c:pt idx="7">
                  <c:v>860.09926063116018</c:v>
                </c:pt>
                <c:pt idx="8">
                  <c:v>780.67773628535986</c:v>
                </c:pt>
                <c:pt idx="9">
                  <c:v>782.17533589448033</c:v>
                </c:pt>
                <c:pt idx="10">
                  <c:v>828.00397817808118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5C-7821-4064-9D27-69E53CF2A95D}"/>
            </c:ext>
          </c:extLst>
        </c:ser>
        <c:ser>
          <c:idx val="5"/>
          <c:order val="5"/>
          <c:tx>
            <c:strRef>
              <c:f>'Market driver'!$G$40:$G$41</c:f>
              <c:strCache>
                <c:ptCount val="1"/>
                <c:pt idx="0">
                  <c:v>Primary Flight Display (EFIS)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driver'!$G$42:$G$53</c:f>
              <c:numCache>
                <c:formatCode>_-* #,##0_-;\-* #,##0_-;_-* "-"??_-;_-@_-</c:formatCode>
                <c:ptCount val="11"/>
                <c:pt idx="0">
                  <c:v>617.80666530555379</c:v>
                </c:pt>
                <c:pt idx="1">
                  <c:v>642.04643031113801</c:v>
                </c:pt>
                <c:pt idx="2">
                  <c:v>678.36677251352842</c:v>
                </c:pt>
                <c:pt idx="3">
                  <c:v>701.04723133020832</c:v>
                </c:pt>
                <c:pt idx="4">
                  <c:v>724.80155039344891</c:v>
                </c:pt>
                <c:pt idx="5">
                  <c:v>770.84611908988506</c:v>
                </c:pt>
                <c:pt idx="6">
                  <c:v>787.31638285861993</c:v>
                </c:pt>
                <c:pt idx="7">
                  <c:v>796.52429761375947</c:v>
                </c:pt>
                <c:pt idx="8">
                  <c:v>687.95415759810976</c:v>
                </c:pt>
                <c:pt idx="9">
                  <c:v>726.48026541602826</c:v>
                </c:pt>
                <c:pt idx="10">
                  <c:v>756.52992322392674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5D-7821-4064-9D27-69E53CF2A95D}"/>
            </c:ext>
          </c:extLst>
        </c:ser>
        <c:ser>
          <c:idx val="6"/>
          <c:order val="6"/>
          <c:tx>
            <c:strRef>
              <c:f>'Market driver'!$H$40:$H$41</c:f>
              <c:strCache>
                <c:ptCount val="1"/>
                <c:pt idx="0">
                  <c:v>HUD display system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driver'!$H$42:$H$53</c:f>
              <c:numCache>
                <c:formatCode>_-* #,##0_-;\-* #,##0_-;_-* "-"??_-;_-@_-</c:formatCode>
                <c:ptCount val="11"/>
                <c:pt idx="0">
                  <c:v>559.80137574656601</c:v>
                </c:pt>
                <c:pt idx="1">
                  <c:v>594.60244969676478</c:v>
                </c:pt>
                <c:pt idx="2">
                  <c:v>645.48495849374297</c:v>
                </c:pt>
                <c:pt idx="3">
                  <c:v>691.82558218481677</c:v>
                </c:pt>
                <c:pt idx="4">
                  <c:v>725.227076274978</c:v>
                </c:pt>
                <c:pt idx="5">
                  <c:v>776.03691084295554</c:v>
                </c:pt>
                <c:pt idx="6">
                  <c:v>799.62625108254201</c:v>
                </c:pt>
                <c:pt idx="7">
                  <c:v>822.91518023468871</c:v>
                </c:pt>
                <c:pt idx="8">
                  <c:v>727.6391180237656</c:v>
                </c:pt>
                <c:pt idx="9">
                  <c:v>722.3615020207435</c:v>
                </c:pt>
                <c:pt idx="10">
                  <c:v>761.99874413773398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5E-7821-4064-9D27-69E53CF2A95D}"/>
            </c:ext>
          </c:extLst>
        </c:ser>
        <c:ser>
          <c:idx val="7"/>
          <c:order val="7"/>
          <c:tx>
            <c:strRef>
              <c:f>'Market driver'!$I$40:$I$41</c:f>
              <c:strCache>
                <c:ptCount val="1"/>
                <c:pt idx="0">
                  <c:v>Air data probes (pitot/static)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driver'!$I$42:$I$53</c:f>
              <c:numCache>
                <c:formatCode>_-* #,##0_-;\-* #,##0_-;_-* "-"??_-;_-@_-</c:formatCode>
                <c:ptCount val="11"/>
                <c:pt idx="0">
                  <c:v>563.45348808633935</c:v>
                </c:pt>
                <c:pt idx="1">
                  <c:v>600.99443976893428</c:v>
                </c:pt>
                <c:pt idx="2">
                  <c:v>632.88618323486207</c:v>
                </c:pt>
                <c:pt idx="3">
                  <c:v>684.64733961276249</c:v>
                </c:pt>
                <c:pt idx="4">
                  <c:v>715.64020508368208</c:v>
                </c:pt>
                <c:pt idx="5">
                  <c:v>768.81445532731971</c:v>
                </c:pt>
                <c:pt idx="6">
                  <c:v>806.9799559989201</c:v>
                </c:pt>
                <c:pt idx="7">
                  <c:v>831.43358821321965</c:v>
                </c:pt>
                <c:pt idx="8">
                  <c:v>724.51863466529915</c:v>
                </c:pt>
                <c:pt idx="9">
                  <c:v>714.3419112209798</c:v>
                </c:pt>
                <c:pt idx="10">
                  <c:v>768.29568032742122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5F-7821-4064-9D27-69E53CF2A95D}"/>
            </c:ext>
          </c:extLst>
        </c:ser>
        <c:ser>
          <c:idx val="8"/>
          <c:order val="8"/>
          <c:tx>
            <c:strRef>
              <c:f>'Market driver'!$J$40:$J$41</c:f>
              <c:strCache>
                <c:ptCount val="1"/>
                <c:pt idx="0">
                  <c:v>Display Management Computer (DMC/EFIS)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driver'!$J$42:$J$53</c:f>
              <c:numCache>
                <c:formatCode>_-* #,##0_-;\-* #,##0_-;_-* "-"??_-;_-@_-</c:formatCode>
                <c:ptCount val="11"/>
                <c:pt idx="0">
                  <c:v>518.56571261908994</c:v>
                </c:pt>
                <c:pt idx="1">
                  <c:v>546.66535157210262</c:v>
                </c:pt>
                <c:pt idx="2">
                  <c:v>561.5985078705537</c:v>
                </c:pt>
                <c:pt idx="3">
                  <c:v>599.35431451065915</c:v>
                </c:pt>
                <c:pt idx="4">
                  <c:v>619.4231375261129</c:v>
                </c:pt>
                <c:pt idx="5">
                  <c:v>662.39059713723952</c:v>
                </c:pt>
                <c:pt idx="6">
                  <c:v>692.98952266050628</c:v>
                </c:pt>
                <c:pt idx="7">
                  <c:v>694.6393951728403</c:v>
                </c:pt>
                <c:pt idx="8">
                  <c:v>623.49846018534527</c:v>
                </c:pt>
                <c:pt idx="9">
                  <c:v>616.48408391209921</c:v>
                </c:pt>
                <c:pt idx="10">
                  <c:v>668.68425931792456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0-7821-4064-9D27-69E53CF2A95D}"/>
            </c:ext>
          </c:extLst>
        </c:ser>
        <c:ser>
          <c:idx val="9"/>
          <c:order val="9"/>
          <c:tx>
            <c:strRef>
              <c:f>'Market driver'!$K$40:$K$41</c:f>
              <c:strCache>
                <c:ptCount val="1"/>
                <c:pt idx="0">
                  <c:v>Air data sensors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driver'!$K$42:$K$53</c:f>
              <c:numCache>
                <c:formatCode>_-* #,##0_-;\-* #,##0_-;_-* "-"??_-;_-@_-</c:formatCode>
                <c:ptCount val="11"/>
                <c:pt idx="0">
                  <c:v>509.72563315932479</c:v>
                </c:pt>
                <c:pt idx="1">
                  <c:v>520.55654559726077</c:v>
                </c:pt>
                <c:pt idx="2">
                  <c:v>507.65535250998795</c:v>
                </c:pt>
                <c:pt idx="3">
                  <c:v>508.43835874040076</c:v>
                </c:pt>
                <c:pt idx="4">
                  <c:v>540.21619201758631</c:v>
                </c:pt>
                <c:pt idx="5">
                  <c:v>586.57785031018</c:v>
                </c:pt>
                <c:pt idx="6">
                  <c:v>616.15972251781045</c:v>
                </c:pt>
                <c:pt idx="7">
                  <c:v>648.40135297306085</c:v>
                </c:pt>
                <c:pt idx="8">
                  <c:v>626.79332273132752</c:v>
                </c:pt>
                <c:pt idx="9">
                  <c:v>634.69903223957601</c:v>
                </c:pt>
                <c:pt idx="10">
                  <c:v>633.10701352882506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1-7821-4064-9D27-69E53CF2A95D}"/>
            </c:ext>
          </c:extLst>
        </c:ser>
        <c:ser>
          <c:idx val="10"/>
          <c:order val="10"/>
          <c:tx>
            <c:strRef>
              <c:f>'Market driver'!$L$40:$L$41</c:f>
              <c:strCache>
                <c:ptCount val="1"/>
                <c:pt idx="0">
                  <c:v>Stores management computer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driver'!$L$42:$L$53</c:f>
              <c:numCache>
                <c:formatCode>_-* #,##0_-;\-* #,##0_-;_-* "-"??_-;_-@_-</c:formatCode>
                <c:ptCount val="11"/>
                <c:pt idx="0">
                  <c:v>617.57488528049998</c:v>
                </c:pt>
                <c:pt idx="1">
                  <c:v>523.92733967249978</c:v>
                </c:pt>
                <c:pt idx="2">
                  <c:v>532.6623913735001</c:v>
                </c:pt>
                <c:pt idx="3">
                  <c:v>514.77712979800003</c:v>
                </c:pt>
                <c:pt idx="4">
                  <c:v>576.79001059250004</c:v>
                </c:pt>
                <c:pt idx="5">
                  <c:v>555.27091701149959</c:v>
                </c:pt>
                <c:pt idx="6">
                  <c:v>570.97918926650004</c:v>
                </c:pt>
                <c:pt idx="7">
                  <c:v>586.84155574500028</c:v>
                </c:pt>
                <c:pt idx="8">
                  <c:v>568.99937500949989</c:v>
                </c:pt>
                <c:pt idx="9">
                  <c:v>568.64064675449993</c:v>
                </c:pt>
                <c:pt idx="10">
                  <c:v>591.24817659699977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2-7821-4064-9D27-69E53CF2A95D}"/>
            </c:ext>
          </c:extLst>
        </c:ser>
        <c:ser>
          <c:idx val="11"/>
          <c:order val="11"/>
          <c:tx>
            <c:strRef>
              <c:f>'Market driver'!$M$40:$M$41</c:f>
              <c:strCache>
                <c:ptCount val="1"/>
                <c:pt idx="0">
                  <c:v>ADIRU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driver'!$M$42:$M$53</c:f>
              <c:numCache>
                <c:formatCode>_-* #,##0_-;\-* #,##0_-;_-* "-"??_-;_-@_-</c:formatCode>
                <c:ptCount val="11"/>
                <c:pt idx="0">
                  <c:v>410.24542583388893</c:v>
                </c:pt>
                <c:pt idx="1">
                  <c:v>436.63895052721494</c:v>
                </c:pt>
                <c:pt idx="2">
                  <c:v>453.70169656710942</c:v>
                </c:pt>
                <c:pt idx="3">
                  <c:v>482.15419181667733</c:v>
                </c:pt>
                <c:pt idx="4">
                  <c:v>504.24646276540648</c:v>
                </c:pt>
                <c:pt idx="5">
                  <c:v>535.90752955880021</c:v>
                </c:pt>
                <c:pt idx="6">
                  <c:v>554.66427824484094</c:v>
                </c:pt>
                <c:pt idx="7">
                  <c:v>552.71821739231973</c:v>
                </c:pt>
                <c:pt idx="8">
                  <c:v>480.77532782306395</c:v>
                </c:pt>
                <c:pt idx="9">
                  <c:v>495.87253209153408</c:v>
                </c:pt>
                <c:pt idx="10">
                  <c:v>527.77999125096301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3-7821-4064-9D27-69E53CF2A95D}"/>
            </c:ext>
          </c:extLst>
        </c:ser>
        <c:ser>
          <c:idx val="12"/>
          <c:order val="12"/>
          <c:tx>
            <c:strRef>
              <c:f>'Market driver'!$N$40:$N$41</c:f>
              <c:strCache>
                <c:ptCount val="1"/>
                <c:pt idx="0">
                  <c:v>Auto pilot system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driver'!$N$42:$N$53</c:f>
              <c:numCache>
                <c:formatCode>_-* #,##0_-;\-* #,##0_-;_-* "-"??_-;_-@_-</c:formatCode>
                <c:ptCount val="11"/>
                <c:pt idx="0">
                  <c:v>370.85747048427913</c:v>
                </c:pt>
                <c:pt idx="1">
                  <c:v>390.76645429718621</c:v>
                </c:pt>
                <c:pt idx="2">
                  <c:v>404.14774510898485</c:v>
                </c:pt>
                <c:pt idx="3">
                  <c:v>429.24335643593531</c:v>
                </c:pt>
                <c:pt idx="4">
                  <c:v>469.45818582488505</c:v>
                </c:pt>
                <c:pt idx="5">
                  <c:v>506.65934256197107</c:v>
                </c:pt>
                <c:pt idx="6">
                  <c:v>522.86667799148984</c:v>
                </c:pt>
                <c:pt idx="7">
                  <c:v>545.83223513130167</c:v>
                </c:pt>
                <c:pt idx="8">
                  <c:v>512.78628379604629</c:v>
                </c:pt>
                <c:pt idx="9">
                  <c:v>519.28098859870317</c:v>
                </c:pt>
                <c:pt idx="10">
                  <c:v>544.16630746127578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4-7821-4064-9D27-69E53CF2A95D}"/>
            </c:ext>
          </c:extLst>
        </c:ser>
        <c:ser>
          <c:idx val="13"/>
          <c:order val="13"/>
          <c:tx>
            <c:strRef>
              <c:f>'Market driver'!$O$40:$O$41</c:f>
              <c:strCache>
                <c:ptCount val="1"/>
                <c:pt idx="0">
                  <c:v>Main displays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driver'!$O$42:$O$53</c:f>
              <c:numCache>
                <c:formatCode>_-* #,##0_-;\-* #,##0_-;_-* "-"??_-;_-@_-</c:formatCode>
                <c:ptCount val="11"/>
                <c:pt idx="0">
                  <c:v>443.16948541856993</c:v>
                </c:pt>
                <c:pt idx="1">
                  <c:v>444.81121375232965</c:v>
                </c:pt>
                <c:pt idx="2">
                  <c:v>432.70276042139983</c:v>
                </c:pt>
                <c:pt idx="3">
                  <c:v>445.94946364201513</c:v>
                </c:pt>
                <c:pt idx="4">
                  <c:v>449.24198865301463</c:v>
                </c:pt>
                <c:pt idx="5">
                  <c:v>475.88141049485978</c:v>
                </c:pt>
                <c:pt idx="6">
                  <c:v>499.84963721017499</c:v>
                </c:pt>
                <c:pt idx="7">
                  <c:v>541.1247071507928</c:v>
                </c:pt>
                <c:pt idx="8">
                  <c:v>477.32231472518265</c:v>
                </c:pt>
                <c:pt idx="9">
                  <c:v>464.70837475507528</c:v>
                </c:pt>
                <c:pt idx="10">
                  <c:v>467.42635836046492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5-7821-4064-9D27-69E53CF2A95D}"/>
            </c:ext>
          </c:extLst>
        </c:ser>
        <c:ser>
          <c:idx val="14"/>
          <c:order val="14"/>
          <c:tx>
            <c:strRef>
              <c:f>'Market driver'!$P$40:$P$41</c:f>
              <c:strCache>
                <c:ptCount val="1"/>
                <c:pt idx="0">
                  <c:v>Embedded GPS/INS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driver'!$P$42:$P$53</c:f>
              <c:numCache>
                <c:formatCode>_-* #,##0_-;\-* #,##0_-;_-* "-"??_-;_-@_-</c:formatCode>
                <c:ptCount val="11"/>
                <c:pt idx="0">
                  <c:v>379.56992179123534</c:v>
                </c:pt>
                <c:pt idx="1">
                  <c:v>386.91812568051967</c:v>
                </c:pt>
                <c:pt idx="2">
                  <c:v>389.61009503320008</c:v>
                </c:pt>
                <c:pt idx="3">
                  <c:v>394.42559014795989</c:v>
                </c:pt>
                <c:pt idx="4">
                  <c:v>439.97252372751984</c:v>
                </c:pt>
                <c:pt idx="5">
                  <c:v>471.41012168559985</c:v>
                </c:pt>
                <c:pt idx="6">
                  <c:v>482.29852729535975</c:v>
                </c:pt>
                <c:pt idx="7">
                  <c:v>504.67213419028036</c:v>
                </c:pt>
                <c:pt idx="8">
                  <c:v>517.82473799763966</c:v>
                </c:pt>
                <c:pt idx="9">
                  <c:v>528.68263267932025</c:v>
                </c:pt>
                <c:pt idx="10">
                  <c:v>552.02723533300048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6-7821-4064-9D27-69E53CF2A95D}"/>
            </c:ext>
          </c:extLst>
        </c:ser>
        <c:ser>
          <c:idx val="15"/>
          <c:order val="15"/>
          <c:tx>
            <c:strRef>
              <c:f>'Market driver'!$Q$40:$Q$41</c:f>
              <c:strCache>
                <c:ptCount val="1"/>
                <c:pt idx="0">
                  <c:v>Distributed Aperture System (electro-optical)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driver'!$Q$42:$Q$53</c:f>
              <c:numCache>
                <c:formatCode>_-* #,##0_-;\-* #,##0_-;_-* "-"??_-;_-@_-</c:formatCode>
                <c:ptCount val="11"/>
                <c:pt idx="0">
                  <c:v>440.87161935604473</c:v>
                </c:pt>
                <c:pt idx="1">
                  <c:v>449.49972863541001</c:v>
                </c:pt>
                <c:pt idx="2">
                  <c:v>442.31155291290014</c:v>
                </c:pt>
                <c:pt idx="3">
                  <c:v>455.62441813024509</c:v>
                </c:pt>
                <c:pt idx="4">
                  <c:v>445.98001531200021</c:v>
                </c:pt>
                <c:pt idx="5">
                  <c:v>447.55547565508516</c:v>
                </c:pt>
                <c:pt idx="6">
                  <c:v>455.11693829493004</c:v>
                </c:pt>
                <c:pt idx="7">
                  <c:v>488.37662675448001</c:v>
                </c:pt>
                <c:pt idx="8">
                  <c:v>463.97519688829487</c:v>
                </c:pt>
                <c:pt idx="9">
                  <c:v>488.61717304660488</c:v>
                </c:pt>
                <c:pt idx="10">
                  <c:v>454.21500681076498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7-7821-4064-9D27-69E53CF2A95D}"/>
            </c:ext>
          </c:extLst>
        </c:ser>
        <c:ser>
          <c:idx val="16"/>
          <c:order val="16"/>
          <c:tx>
            <c:strRef>
              <c:f>'Market driver'!$R$40:$R$41</c:f>
              <c:strCache>
                <c:ptCount val="1"/>
                <c:pt idx="0">
                  <c:v>Navigation display (EFIS)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driver'!$R$42:$R$53</c:f>
              <c:numCache>
                <c:formatCode>_-* #,##0_-;\-* #,##0_-;_-* "-"??_-;_-@_-</c:formatCode>
                <c:ptCount val="11"/>
                <c:pt idx="0">
                  <c:v>363.92413920131543</c:v>
                </c:pt>
                <c:pt idx="1">
                  <c:v>380.4640234256741</c:v>
                </c:pt>
                <c:pt idx="2">
                  <c:v>393.08186851532435</c:v>
                </c:pt>
                <c:pt idx="3">
                  <c:v>419.73823379447583</c:v>
                </c:pt>
                <c:pt idx="4">
                  <c:v>443.50403358983863</c:v>
                </c:pt>
                <c:pt idx="5">
                  <c:v>480.54590869518518</c:v>
                </c:pt>
                <c:pt idx="6">
                  <c:v>509.60595659333796</c:v>
                </c:pt>
                <c:pt idx="7">
                  <c:v>515.8558126883828</c:v>
                </c:pt>
                <c:pt idx="8">
                  <c:v>448.20584239471538</c:v>
                </c:pt>
                <c:pt idx="9">
                  <c:v>463.57987247493134</c:v>
                </c:pt>
                <c:pt idx="10">
                  <c:v>500.34701360710596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8-7821-4064-9D27-69E53CF2A95D}"/>
            </c:ext>
          </c:extLst>
        </c:ser>
        <c:ser>
          <c:idx val="17"/>
          <c:order val="17"/>
          <c:tx>
            <c:strRef>
              <c:f>'Market driver'!$S$40:$S$41</c:f>
              <c:strCache>
                <c:ptCount val="1"/>
                <c:pt idx="0">
                  <c:v>MCDU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driver'!$S$42:$S$53</c:f>
              <c:numCache>
                <c:formatCode>_-* #,##0_-;\-* #,##0_-;_-* "-"??_-;_-@_-</c:formatCode>
                <c:ptCount val="11"/>
                <c:pt idx="0">
                  <c:v>348.76431935321335</c:v>
                </c:pt>
                <c:pt idx="1">
                  <c:v>367.64059433605144</c:v>
                </c:pt>
                <c:pt idx="2">
                  <c:v>380.11769636087979</c:v>
                </c:pt>
                <c:pt idx="3">
                  <c:v>403.53665198095013</c:v>
                </c:pt>
                <c:pt idx="4">
                  <c:v>416.60661767222319</c:v>
                </c:pt>
                <c:pt idx="5">
                  <c:v>442.80120086728289</c:v>
                </c:pt>
                <c:pt idx="6">
                  <c:v>458.24722229108556</c:v>
                </c:pt>
                <c:pt idx="7">
                  <c:v>469.66906789831097</c:v>
                </c:pt>
                <c:pt idx="8">
                  <c:v>421.64647720070383</c:v>
                </c:pt>
                <c:pt idx="9">
                  <c:v>418.49930913082335</c:v>
                </c:pt>
                <c:pt idx="10">
                  <c:v>438.38715835473357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9-7821-4064-9D27-69E53CF2A95D}"/>
            </c:ext>
          </c:extLst>
        </c:ser>
        <c:ser>
          <c:idx val="18"/>
          <c:order val="18"/>
          <c:tx>
            <c:strRef>
              <c:f>'Market driver'!$T$40:$T$41</c:f>
              <c:strCache>
                <c:ptCount val="1"/>
                <c:pt idx="0">
                  <c:v>Integrated Core Processor (ICP)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driver'!$T$42:$T$53</c:f>
              <c:numCache>
                <c:formatCode>_-* #,##0_-;\-* #,##0_-;_-* "-"??_-;_-@_-</c:formatCode>
                <c:ptCount val="11"/>
                <c:pt idx="0">
                  <c:v>382.49820141304002</c:v>
                </c:pt>
                <c:pt idx="1">
                  <c:v>413.05632216367997</c:v>
                </c:pt>
                <c:pt idx="2">
                  <c:v>410.63902311343975</c:v>
                </c:pt>
                <c:pt idx="3">
                  <c:v>415.17795679976001</c:v>
                </c:pt>
                <c:pt idx="4">
                  <c:v>411.90329424439989</c:v>
                </c:pt>
                <c:pt idx="5">
                  <c:v>413.60712228560004</c:v>
                </c:pt>
                <c:pt idx="6">
                  <c:v>416.33877710911992</c:v>
                </c:pt>
                <c:pt idx="7">
                  <c:v>431.95915535240005</c:v>
                </c:pt>
                <c:pt idx="8">
                  <c:v>415.39157984839994</c:v>
                </c:pt>
                <c:pt idx="9">
                  <c:v>421.98698307872007</c:v>
                </c:pt>
                <c:pt idx="10">
                  <c:v>385.12470723232008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A-7821-4064-9D27-69E53CF2A95D}"/>
            </c:ext>
          </c:extLst>
        </c:ser>
        <c:ser>
          <c:idx val="19"/>
          <c:order val="19"/>
          <c:tx>
            <c:strRef>
              <c:f>'Market driver'!$U$40:$U$41</c:f>
              <c:strCache>
                <c:ptCount val="1"/>
                <c:pt idx="0">
                  <c:v>Electro Optical Targeting System (FLIR &amp; IRST)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driver'!$U$42:$U$53</c:f>
              <c:numCache>
                <c:formatCode>_-* #,##0_-;\-* #,##0_-;_-* "-"??_-;_-@_-</c:formatCode>
                <c:ptCount val="11"/>
                <c:pt idx="0">
                  <c:v>398.77705574135996</c:v>
                </c:pt>
                <c:pt idx="1">
                  <c:v>405.62496485108011</c:v>
                </c:pt>
                <c:pt idx="2">
                  <c:v>400.00983298718006</c:v>
                </c:pt>
                <c:pt idx="3">
                  <c:v>410.55914015747976</c:v>
                </c:pt>
                <c:pt idx="4">
                  <c:v>401.71913503011979</c:v>
                </c:pt>
                <c:pt idx="5">
                  <c:v>402.63493530487995</c:v>
                </c:pt>
                <c:pt idx="6">
                  <c:v>405.80538950872005</c:v>
                </c:pt>
                <c:pt idx="7">
                  <c:v>432.23643768352002</c:v>
                </c:pt>
                <c:pt idx="8">
                  <c:v>409.83840449873998</c:v>
                </c:pt>
                <c:pt idx="9">
                  <c:v>432.36823420328011</c:v>
                </c:pt>
                <c:pt idx="10">
                  <c:v>400.30649315021998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B-7821-4064-9D27-69E53CF2A95D}"/>
            </c:ext>
          </c:extLst>
        </c:ser>
        <c:ser>
          <c:idx val="20"/>
          <c:order val="20"/>
          <c:tx>
            <c:strRef>
              <c:f>'Market driver'!$V$40:$V$41</c:f>
              <c:strCache>
                <c:ptCount val="1"/>
                <c:pt idx="0">
                  <c:v>Remote Data concentrators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driver'!$V$42:$V$53</c:f>
              <c:numCache>
                <c:formatCode>_-* #,##0_-;\-* #,##0_-;_-* "-"??_-;_-@_-</c:formatCode>
                <c:ptCount val="11"/>
                <c:pt idx="0">
                  <c:v>296.61474112401118</c:v>
                </c:pt>
                <c:pt idx="1">
                  <c:v>329.87708419138886</c:v>
                </c:pt>
                <c:pt idx="2">
                  <c:v>355.69784132522523</c:v>
                </c:pt>
                <c:pt idx="3">
                  <c:v>392.92150353072145</c:v>
                </c:pt>
                <c:pt idx="4">
                  <c:v>411.07217479701114</c:v>
                </c:pt>
                <c:pt idx="5">
                  <c:v>431.49565681327988</c:v>
                </c:pt>
                <c:pt idx="6">
                  <c:v>447.79615228191972</c:v>
                </c:pt>
                <c:pt idx="7">
                  <c:v>473.92646681779985</c:v>
                </c:pt>
                <c:pt idx="8">
                  <c:v>453.22883906583996</c:v>
                </c:pt>
                <c:pt idx="9">
                  <c:v>427.39669429324016</c:v>
                </c:pt>
                <c:pt idx="10">
                  <c:v>424.06796816656015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C-7821-4064-9D27-69E53CF2A95D}"/>
            </c:ext>
          </c:extLst>
        </c:ser>
        <c:ser>
          <c:idx val="21"/>
          <c:order val="21"/>
          <c:tx>
            <c:strRef>
              <c:f>'Market driver'!$W$40:$W$41</c:f>
              <c:strCache>
                <c:ptCount val="1"/>
                <c:pt idx="0">
                  <c:v>Avionics Harnesses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driver'!$W$42:$W$53</c:f>
              <c:numCache>
                <c:formatCode>_-* #,##0_-;\-* #,##0_-;_-* "-"??_-;_-@_-</c:formatCode>
                <c:ptCount val="11"/>
                <c:pt idx="0">
                  <c:v>323.38910391424571</c:v>
                </c:pt>
                <c:pt idx="1">
                  <c:v>342.52628432397751</c:v>
                </c:pt>
                <c:pt idx="2">
                  <c:v>355.64741018819097</c:v>
                </c:pt>
                <c:pt idx="3">
                  <c:v>374.54297758351157</c:v>
                </c:pt>
                <c:pt idx="4">
                  <c:v>387.19650381152275</c:v>
                </c:pt>
                <c:pt idx="5">
                  <c:v>406.92746039881115</c:v>
                </c:pt>
                <c:pt idx="6">
                  <c:v>419.87495580532055</c:v>
                </c:pt>
                <c:pt idx="7">
                  <c:v>433.33258247169431</c:v>
                </c:pt>
                <c:pt idx="8">
                  <c:v>413.26867457305542</c:v>
                </c:pt>
                <c:pt idx="9">
                  <c:v>411.46645538708918</c:v>
                </c:pt>
                <c:pt idx="10">
                  <c:v>421.81904258912624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D-7821-4064-9D27-69E53CF2A95D}"/>
            </c:ext>
          </c:extLst>
        </c:ser>
        <c:ser>
          <c:idx val="22"/>
          <c:order val="22"/>
          <c:tx>
            <c:strRef>
              <c:f>'Market driver'!$X$40:$X$41</c:f>
              <c:strCache>
                <c:ptCount val="1"/>
                <c:pt idx="0">
                  <c:v>Pilot Helmet Mounted Display System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driver'!$X$42:$X$53</c:f>
              <c:numCache>
                <c:formatCode>_-* #,##0_-;\-* #,##0_-;_-* "-"??_-;_-@_-</c:formatCode>
                <c:ptCount val="11"/>
                <c:pt idx="0">
                  <c:v>369.7843103411339</c:v>
                </c:pt>
                <c:pt idx="1">
                  <c:v>388.62499265469739</c:v>
                </c:pt>
                <c:pt idx="2">
                  <c:v>383.95720306505029</c:v>
                </c:pt>
                <c:pt idx="3">
                  <c:v>390.94540875753</c:v>
                </c:pt>
                <c:pt idx="4">
                  <c:v>391.29547530193003</c:v>
                </c:pt>
                <c:pt idx="5">
                  <c:v>385.40290606502003</c:v>
                </c:pt>
                <c:pt idx="6">
                  <c:v>375.15504458012526</c:v>
                </c:pt>
                <c:pt idx="7">
                  <c:v>404.24140721608507</c:v>
                </c:pt>
                <c:pt idx="8">
                  <c:v>394.18676793953483</c:v>
                </c:pt>
                <c:pt idx="9">
                  <c:v>406.13996502318514</c:v>
                </c:pt>
                <c:pt idx="10">
                  <c:v>385.60380777141478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E-7821-4064-9D27-69E53CF2A95D}"/>
            </c:ext>
          </c:extLst>
        </c:ser>
        <c:ser>
          <c:idx val="23"/>
          <c:order val="23"/>
          <c:tx>
            <c:strRef>
              <c:f>'Market driver'!$Y$40:$Y$41</c:f>
              <c:strCache>
                <c:ptCount val="1"/>
                <c:pt idx="0">
                  <c:v>Data Management Unit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driver'!$Y$42:$Y$53</c:f>
              <c:numCache>
                <c:formatCode>_-* #,##0_-;\-* #,##0_-;_-* "-"??_-;_-@_-</c:formatCode>
                <c:ptCount val="11"/>
                <c:pt idx="0">
                  <c:v>318.18969203481583</c:v>
                </c:pt>
                <c:pt idx="1">
                  <c:v>320.37387439550378</c:v>
                </c:pt>
                <c:pt idx="2">
                  <c:v>307.50676507005579</c:v>
                </c:pt>
                <c:pt idx="3">
                  <c:v>321.49782357993371</c:v>
                </c:pt>
                <c:pt idx="4">
                  <c:v>355.60224628207851</c:v>
                </c:pt>
                <c:pt idx="5">
                  <c:v>394.50331057467002</c:v>
                </c:pt>
                <c:pt idx="6">
                  <c:v>420.10581579530032</c:v>
                </c:pt>
                <c:pt idx="7">
                  <c:v>454.80168846946992</c:v>
                </c:pt>
                <c:pt idx="8">
                  <c:v>423.99145851866024</c:v>
                </c:pt>
                <c:pt idx="9">
                  <c:v>421.90705500484034</c:v>
                </c:pt>
                <c:pt idx="10">
                  <c:v>427.25224723529016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6F-7821-4064-9D27-69E53CF2A95D}"/>
            </c:ext>
          </c:extLst>
        </c:ser>
        <c:ser>
          <c:idx val="24"/>
          <c:order val="24"/>
          <c:tx>
            <c:strRef>
              <c:f>'Market driver'!$Z$40:$Z$41</c:f>
              <c:strCache>
                <c:ptCount val="1"/>
                <c:pt idx="0">
                  <c:v>Sensors IFF, other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driver'!$Z$42:$Z$53</c:f>
              <c:numCache>
                <c:formatCode>_-* #,##0_-;\-* #,##0_-;_-* "-"??_-;_-@_-</c:formatCode>
                <c:ptCount val="11"/>
                <c:pt idx="0">
                  <c:v>335.42528158049618</c:v>
                </c:pt>
                <c:pt idx="1">
                  <c:v>341.13799230817932</c:v>
                </c:pt>
                <c:pt idx="2">
                  <c:v>345.31197824494927</c:v>
                </c:pt>
                <c:pt idx="3">
                  <c:v>347.57568865750028</c:v>
                </c:pt>
                <c:pt idx="4">
                  <c:v>342.14112894668762</c:v>
                </c:pt>
                <c:pt idx="5">
                  <c:v>361.8581693997545</c:v>
                </c:pt>
                <c:pt idx="6">
                  <c:v>371.05493436479441</c:v>
                </c:pt>
                <c:pt idx="7">
                  <c:v>390.18174861805977</c:v>
                </c:pt>
                <c:pt idx="8">
                  <c:v>362.68611728699506</c:v>
                </c:pt>
                <c:pt idx="9">
                  <c:v>353.92843773226019</c:v>
                </c:pt>
                <c:pt idx="10">
                  <c:v>360.28454451392463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0-7821-4064-9D27-69E53CF2A95D}"/>
            </c:ext>
          </c:extLst>
        </c:ser>
        <c:ser>
          <c:idx val="25"/>
          <c:order val="25"/>
          <c:tx>
            <c:strRef>
              <c:f>'Market driver'!$AA$40:$AA$41</c:f>
              <c:strCache>
                <c:ptCount val="1"/>
                <c:pt idx="0">
                  <c:v>Enhanced Vision system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driver'!$AA$42:$AA$53</c:f>
              <c:numCache>
                <c:formatCode>_-* #,##0_-;\-* #,##0_-;_-* "-"??_-;_-@_-</c:formatCode>
                <c:ptCount val="11"/>
                <c:pt idx="0">
                  <c:v>308.89787898112803</c:v>
                </c:pt>
                <c:pt idx="1">
                  <c:v>328.03282777779913</c:v>
                </c:pt>
                <c:pt idx="2">
                  <c:v>328.05946278029973</c:v>
                </c:pt>
                <c:pt idx="3">
                  <c:v>330.92017161720025</c:v>
                </c:pt>
                <c:pt idx="4">
                  <c:v>334.2691906576498</c:v>
                </c:pt>
                <c:pt idx="5">
                  <c:v>327.9788734387501</c:v>
                </c:pt>
                <c:pt idx="6">
                  <c:v>314.51113584615018</c:v>
                </c:pt>
                <c:pt idx="7">
                  <c:v>335.54371717049992</c:v>
                </c:pt>
                <c:pt idx="8">
                  <c:v>330.8043732980999</c:v>
                </c:pt>
                <c:pt idx="9">
                  <c:v>339.59709595304986</c:v>
                </c:pt>
                <c:pt idx="10">
                  <c:v>330.97704618914975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1-7821-4064-9D27-69E53CF2A95D}"/>
            </c:ext>
          </c:extLst>
        </c:ser>
        <c:ser>
          <c:idx val="26"/>
          <c:order val="26"/>
          <c:tx>
            <c:strRef>
              <c:f>'Market driver'!$AB$40:$AB$41</c:f>
              <c:strCache>
                <c:ptCount val="1"/>
                <c:pt idx="0">
                  <c:v>Common Core processing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driver'!$AB$42:$AB$53</c:f>
              <c:numCache>
                <c:formatCode>_-* #,##0_-;\-* #,##0_-;_-* "-"??_-;_-@_-</c:formatCode>
                <c:ptCount val="11"/>
                <c:pt idx="0">
                  <c:v>194.94468418229593</c:v>
                </c:pt>
                <c:pt idx="1">
                  <c:v>227.30087683736713</c:v>
                </c:pt>
                <c:pt idx="2">
                  <c:v>261.67588054781606</c:v>
                </c:pt>
                <c:pt idx="3">
                  <c:v>304.97346134676951</c:v>
                </c:pt>
                <c:pt idx="4">
                  <c:v>328.49495407734616</c:v>
                </c:pt>
                <c:pt idx="5">
                  <c:v>352.01671843283992</c:v>
                </c:pt>
                <c:pt idx="6">
                  <c:v>371.21114455068016</c:v>
                </c:pt>
                <c:pt idx="7">
                  <c:v>392.43895158015994</c:v>
                </c:pt>
                <c:pt idx="8">
                  <c:v>373.57215336664012</c:v>
                </c:pt>
                <c:pt idx="9">
                  <c:v>355.74326566536013</c:v>
                </c:pt>
                <c:pt idx="10">
                  <c:v>374.97136493772024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2-7821-4064-9D27-69E53CF2A95D}"/>
            </c:ext>
          </c:extLst>
        </c:ser>
        <c:ser>
          <c:idx val="27"/>
          <c:order val="27"/>
          <c:tx>
            <c:strRef>
              <c:f>'Market driver'!$AC$40:$AC$41</c:f>
              <c:strCache>
                <c:ptCount val="1"/>
                <c:pt idx="0">
                  <c:v>Integrated Avionics computers (IACs)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driver'!$AC$42:$AC$53</c:f>
              <c:numCache>
                <c:formatCode>_-* #,##0_-;\-* #,##0_-;_-* "-"??_-;_-@_-</c:formatCode>
                <c:ptCount val="11"/>
                <c:pt idx="0">
                  <c:v>294.79194830258626</c:v>
                </c:pt>
                <c:pt idx="1">
                  <c:v>302.00639732041481</c:v>
                </c:pt>
                <c:pt idx="2">
                  <c:v>295.83991837881729</c:v>
                </c:pt>
                <c:pt idx="3">
                  <c:v>304.36593145872763</c:v>
                </c:pt>
                <c:pt idx="4">
                  <c:v>303.55166006607766</c:v>
                </c:pt>
                <c:pt idx="5">
                  <c:v>318.58638568161365</c:v>
                </c:pt>
                <c:pt idx="6">
                  <c:v>332.64637050107996</c:v>
                </c:pt>
                <c:pt idx="7">
                  <c:v>358.23982987794358</c:v>
                </c:pt>
                <c:pt idx="8">
                  <c:v>321.93754938355119</c:v>
                </c:pt>
                <c:pt idx="9">
                  <c:v>315.93965244835113</c:v>
                </c:pt>
                <c:pt idx="10">
                  <c:v>320.34249940897871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3-7821-4064-9D27-69E53CF2A95D}"/>
            </c:ext>
          </c:extLst>
        </c:ser>
        <c:ser>
          <c:idx val="28"/>
          <c:order val="28"/>
          <c:tx>
            <c:strRef>
              <c:f>'Market driver'!$AD$40:$AD$41</c:f>
              <c:strCache>
                <c:ptCount val="1"/>
                <c:pt idx="0">
                  <c:v>AESA Radar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driver'!$AD$42:$AD$53</c:f>
              <c:numCache>
                <c:formatCode>_-* #,##0_-;\-* #,##0_-;_-* "-"??_-;_-@_-</c:formatCode>
                <c:ptCount val="11"/>
                <c:pt idx="0">
                  <c:v>306.43296491863259</c:v>
                </c:pt>
                <c:pt idx="1">
                  <c:v>311.71651469119752</c:v>
                </c:pt>
                <c:pt idx="2">
                  <c:v>306.69796452851517</c:v>
                </c:pt>
                <c:pt idx="3">
                  <c:v>315.22312215246762</c:v>
                </c:pt>
                <c:pt idx="4">
                  <c:v>308.35332575624744</c:v>
                </c:pt>
                <c:pt idx="5">
                  <c:v>308.6898989463225</c:v>
                </c:pt>
                <c:pt idx="6">
                  <c:v>311.97947994548258</c:v>
                </c:pt>
                <c:pt idx="7">
                  <c:v>332.78905421648267</c:v>
                </c:pt>
                <c:pt idx="8">
                  <c:v>316.04619703900988</c:v>
                </c:pt>
                <c:pt idx="9">
                  <c:v>333.02619944186233</c:v>
                </c:pt>
                <c:pt idx="10">
                  <c:v>308.30449364411515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4-7821-4064-9D27-69E53CF2A95D}"/>
            </c:ext>
          </c:extLst>
        </c:ser>
        <c:ser>
          <c:idx val="29"/>
          <c:order val="29"/>
          <c:tx>
            <c:strRef>
              <c:f>'Market driver'!$AE$40:$AE$41</c:f>
              <c:strCache>
                <c:ptCount val="1"/>
                <c:pt idx="0">
                  <c:v>Panoramic Display Cockpit Electronic Unit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driver'!$AE$42:$AE$53</c:f>
              <c:numCache>
                <c:formatCode>_-* #,##0_-;\-* #,##0_-;_-* "-"??_-;_-@_-</c:formatCode>
                <c:ptCount val="11"/>
                <c:pt idx="0">
                  <c:v>298.49832955364013</c:v>
                </c:pt>
                <c:pt idx="1">
                  <c:v>310.61565094548001</c:v>
                </c:pt>
                <c:pt idx="2">
                  <c:v>306.73428685866003</c:v>
                </c:pt>
                <c:pt idx="3">
                  <c:v>313.09107521303997</c:v>
                </c:pt>
                <c:pt idx="4">
                  <c:v>308.02453163428021</c:v>
                </c:pt>
                <c:pt idx="5">
                  <c:v>309.84372530060011</c:v>
                </c:pt>
                <c:pt idx="6">
                  <c:v>313.59470405263994</c:v>
                </c:pt>
                <c:pt idx="7">
                  <c:v>331.6288642943199</c:v>
                </c:pt>
                <c:pt idx="8">
                  <c:v>317.00993838441985</c:v>
                </c:pt>
                <c:pt idx="9">
                  <c:v>328.98038363227988</c:v>
                </c:pt>
                <c:pt idx="10">
                  <c:v>304.10052326221989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5-7821-4064-9D27-69E53CF2A95D}"/>
            </c:ext>
          </c:extLst>
        </c:ser>
        <c:ser>
          <c:idx val="30"/>
          <c:order val="30"/>
          <c:tx>
            <c:strRef>
              <c:f>'Market driver'!$AF$40:$AF$41</c:f>
              <c:strCache>
                <c:ptCount val="1"/>
                <c:pt idx="0">
                  <c:v>Weather WX radar system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driver'!$AF$42:$AF$53</c:f>
              <c:numCache>
                <c:formatCode>_-* #,##0_-;\-* #,##0_-;_-* "-"??_-;_-@_-</c:formatCode>
                <c:ptCount val="11"/>
                <c:pt idx="0">
                  <c:v>244.86289338468876</c:v>
                </c:pt>
                <c:pt idx="1">
                  <c:v>262.41180294916632</c:v>
                </c:pt>
                <c:pt idx="2">
                  <c:v>273.88283760178808</c:v>
                </c:pt>
                <c:pt idx="3">
                  <c:v>290.15116786831146</c:v>
                </c:pt>
                <c:pt idx="4">
                  <c:v>301.14904803689944</c:v>
                </c:pt>
                <c:pt idx="5">
                  <c:v>324.72172437026546</c:v>
                </c:pt>
                <c:pt idx="6">
                  <c:v>341.35685536947517</c:v>
                </c:pt>
                <c:pt idx="7">
                  <c:v>344.46564845287031</c:v>
                </c:pt>
                <c:pt idx="8">
                  <c:v>305.02137987465915</c:v>
                </c:pt>
                <c:pt idx="9">
                  <c:v>303.29391170920348</c:v>
                </c:pt>
                <c:pt idx="10">
                  <c:v>323.13474947565811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6-7821-4064-9D27-69E53CF2A95D}"/>
            </c:ext>
          </c:extLst>
        </c:ser>
        <c:ser>
          <c:idx val="31"/>
          <c:order val="31"/>
          <c:tx>
            <c:strRef>
              <c:f>'Market driver'!$AG$40:$AG$41</c:f>
              <c:strCache>
                <c:ptCount val="1"/>
                <c:pt idx="0">
                  <c:v>Multi Mode Receiver (MMR)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driver'!$AG$42:$AG$53</c:f>
              <c:numCache>
                <c:formatCode>_-* #,##0_-;\-* #,##0_-;_-* "-"??_-;_-@_-</c:formatCode>
                <c:ptCount val="11"/>
                <c:pt idx="0">
                  <c:v>238.16475008449754</c:v>
                </c:pt>
                <c:pt idx="1">
                  <c:v>255.4036801815223</c:v>
                </c:pt>
                <c:pt idx="2">
                  <c:v>271.04313777079165</c:v>
                </c:pt>
                <c:pt idx="3">
                  <c:v>291.9191694893251</c:v>
                </c:pt>
                <c:pt idx="4">
                  <c:v>303.29745104508254</c:v>
                </c:pt>
                <c:pt idx="5">
                  <c:v>322.72114745316037</c:v>
                </c:pt>
                <c:pt idx="6">
                  <c:v>334.5032571325599</c:v>
                </c:pt>
                <c:pt idx="7">
                  <c:v>342.5482049932798</c:v>
                </c:pt>
                <c:pt idx="8">
                  <c:v>306.8403997034801</c:v>
                </c:pt>
                <c:pt idx="9">
                  <c:v>303.2280261368403</c:v>
                </c:pt>
                <c:pt idx="10">
                  <c:v>324.19488350140028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7-7821-4064-9D27-69E53CF2A95D}"/>
            </c:ext>
          </c:extLst>
        </c:ser>
        <c:ser>
          <c:idx val="32"/>
          <c:order val="32"/>
          <c:tx>
            <c:strRef>
              <c:f>'Market driver'!$AH$40:$AH$41</c:f>
              <c:strCache>
                <c:ptCount val="1"/>
                <c:pt idx="0">
                  <c:v>ATC Mode S Transponders (TCAS)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driver'!$AH$42:$AH$53</c:f>
              <c:numCache>
                <c:formatCode>_-* #,##0_-;\-* #,##0_-;_-* "-"??_-;_-@_-</c:formatCode>
                <c:ptCount val="11"/>
                <c:pt idx="0">
                  <c:v>224.21068872304423</c:v>
                </c:pt>
                <c:pt idx="1">
                  <c:v>241.90551942789813</c:v>
                </c:pt>
                <c:pt idx="2">
                  <c:v>257.31065876662194</c:v>
                </c:pt>
                <c:pt idx="3">
                  <c:v>281.42902280078602</c:v>
                </c:pt>
                <c:pt idx="4">
                  <c:v>297.24055667709786</c:v>
                </c:pt>
                <c:pt idx="5">
                  <c:v>319.43648481894991</c:v>
                </c:pt>
                <c:pt idx="6">
                  <c:v>334.50211655404991</c:v>
                </c:pt>
                <c:pt idx="7">
                  <c:v>338.35222389885001</c:v>
                </c:pt>
                <c:pt idx="8">
                  <c:v>299.45180490815005</c:v>
                </c:pt>
                <c:pt idx="9">
                  <c:v>296.31280523424999</c:v>
                </c:pt>
                <c:pt idx="10">
                  <c:v>320.39202695184957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8-7821-4064-9D27-69E53CF2A95D}"/>
            </c:ext>
          </c:extLst>
        </c:ser>
        <c:ser>
          <c:idx val="33"/>
          <c:order val="33"/>
          <c:tx>
            <c:strRef>
              <c:f>'Market driver'!$AI$40:$AI$41</c:f>
              <c:strCache>
                <c:ptCount val="1"/>
                <c:pt idx="0">
                  <c:v>Electronic Flight Bags (EFBs)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driver'!$AI$42:$AI$53</c:f>
              <c:numCache>
                <c:formatCode>_-* #,##0_-;\-* #,##0_-;_-* "-"??_-;_-@_-</c:formatCode>
                <c:ptCount val="11"/>
                <c:pt idx="0">
                  <c:v>217.67281520472233</c:v>
                </c:pt>
                <c:pt idx="1">
                  <c:v>234.13786091347157</c:v>
                </c:pt>
                <c:pt idx="2">
                  <c:v>247.23780014259304</c:v>
                </c:pt>
                <c:pt idx="3">
                  <c:v>269.01010441161219</c:v>
                </c:pt>
                <c:pt idx="4">
                  <c:v>283.44010674486532</c:v>
                </c:pt>
                <c:pt idx="5">
                  <c:v>303.69174547802021</c:v>
                </c:pt>
                <c:pt idx="6">
                  <c:v>316.5814671355601</c:v>
                </c:pt>
                <c:pt idx="7">
                  <c:v>320.15775666443966</c:v>
                </c:pt>
                <c:pt idx="8">
                  <c:v>282.34001511023195</c:v>
                </c:pt>
                <c:pt idx="9">
                  <c:v>279.81628785020075</c:v>
                </c:pt>
                <c:pt idx="10">
                  <c:v>300.72224106019479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9-7821-4064-9D27-69E53CF2A95D}"/>
            </c:ext>
          </c:extLst>
        </c:ser>
        <c:ser>
          <c:idx val="34"/>
          <c:order val="34"/>
          <c:tx>
            <c:strRef>
              <c:f>'Market driver'!$AJ$40:$AJ$41</c:f>
              <c:strCache>
                <c:ptCount val="1"/>
                <c:pt idx="0">
                  <c:v>Surveillance Sensors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driver'!$AJ$42:$AJ$53</c:f>
              <c:numCache>
                <c:formatCode>_-* #,##0_-;\-* #,##0_-;_-* "-"??_-;_-@_-</c:formatCode>
                <c:ptCount val="11"/>
                <c:pt idx="0">
                  <c:v>211.48639158069119</c:v>
                </c:pt>
                <c:pt idx="1">
                  <c:v>229.67696811681398</c:v>
                </c:pt>
                <c:pt idx="2">
                  <c:v>241.40588245817054</c:v>
                </c:pt>
                <c:pt idx="3">
                  <c:v>263.8699443124649</c:v>
                </c:pt>
                <c:pt idx="4">
                  <c:v>276.47229132647539</c:v>
                </c:pt>
                <c:pt idx="5">
                  <c:v>297.13561871390544</c:v>
                </c:pt>
                <c:pt idx="6">
                  <c:v>312.00243252171515</c:v>
                </c:pt>
                <c:pt idx="7">
                  <c:v>318.27077271064007</c:v>
                </c:pt>
                <c:pt idx="8">
                  <c:v>272.5425303915448</c:v>
                </c:pt>
                <c:pt idx="9">
                  <c:v>264.49196391658495</c:v>
                </c:pt>
                <c:pt idx="10">
                  <c:v>289.00967943306489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A-7821-4064-9D27-69E53CF2A95D}"/>
            </c:ext>
          </c:extLst>
        </c:ser>
        <c:ser>
          <c:idx val="35"/>
          <c:order val="35"/>
          <c:tx>
            <c:strRef>
              <c:f>'Market driver'!$AK$40:$AK$41</c:f>
              <c:strCache>
                <c:ptCount val="1"/>
                <c:pt idx="0">
                  <c:v>Defensive counter measures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driver'!$AK$42:$AK$53</c:f>
              <c:numCache>
                <c:formatCode>_-* #,##0_-;\-* #,##0_-;_-* "-"??_-;_-@_-</c:formatCode>
                <c:ptCount val="11"/>
                <c:pt idx="0">
                  <c:v>152.49930190050009</c:v>
                </c:pt>
                <c:pt idx="1">
                  <c:v>146.85655943925005</c:v>
                </c:pt>
                <c:pt idx="2">
                  <c:v>149.36915186550004</c:v>
                </c:pt>
                <c:pt idx="3">
                  <c:v>159.08802933900006</c:v>
                </c:pt>
                <c:pt idx="4">
                  <c:v>246.34609569150004</c:v>
                </c:pt>
                <c:pt idx="5">
                  <c:v>277.51436727974993</c:v>
                </c:pt>
                <c:pt idx="6">
                  <c:v>298.04198348400007</c:v>
                </c:pt>
                <c:pt idx="7">
                  <c:v>314.73204756749976</c:v>
                </c:pt>
                <c:pt idx="8">
                  <c:v>390.17371242525002</c:v>
                </c:pt>
                <c:pt idx="9">
                  <c:v>375.1252090305</c:v>
                </c:pt>
                <c:pt idx="10">
                  <c:v>378.70568400150006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B-7821-4064-9D27-69E53CF2A95D}"/>
            </c:ext>
          </c:extLst>
        </c:ser>
        <c:ser>
          <c:idx val="36"/>
          <c:order val="36"/>
          <c:tx>
            <c:strRef>
              <c:f>'Market driver'!$AL$40:$AL$41</c:f>
              <c:strCache>
                <c:ptCount val="1"/>
                <c:pt idx="0">
                  <c:v>ECAM display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driver'!$AL$42:$AL$53</c:f>
              <c:numCache>
                <c:formatCode>_-* #,##0_-;\-* #,##0_-;_-* "-"??_-;_-@_-</c:formatCode>
                <c:ptCount val="11"/>
                <c:pt idx="0">
                  <c:v>203.04770431514433</c:v>
                </c:pt>
                <c:pt idx="1">
                  <c:v>213.58313277412199</c:v>
                </c:pt>
                <c:pt idx="2">
                  <c:v>223.65588592356568</c:v>
                </c:pt>
                <c:pt idx="3">
                  <c:v>240.11409225990721</c:v>
                </c:pt>
                <c:pt idx="4">
                  <c:v>255.88164902421644</c:v>
                </c:pt>
                <c:pt idx="5">
                  <c:v>277.94690769359005</c:v>
                </c:pt>
                <c:pt idx="6">
                  <c:v>294.52698016736997</c:v>
                </c:pt>
                <c:pt idx="7">
                  <c:v>294.51337031939994</c:v>
                </c:pt>
                <c:pt idx="8">
                  <c:v>255.64618670431989</c:v>
                </c:pt>
                <c:pt idx="9">
                  <c:v>267.06098576378014</c:v>
                </c:pt>
                <c:pt idx="10">
                  <c:v>291.13328418928006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C-7821-4064-9D27-69E53CF2A95D}"/>
            </c:ext>
          </c:extLst>
        </c:ser>
        <c:ser>
          <c:idx val="37"/>
          <c:order val="37"/>
          <c:tx>
            <c:strRef>
              <c:f>'Market driver'!$AM$40:$AM$41</c:f>
              <c:strCache>
                <c:ptCount val="1"/>
                <c:pt idx="0">
                  <c:v>Multi spectral camera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driver'!$AM$42:$AM$53</c:f>
              <c:numCache>
                <c:formatCode>_-* #,##0_-;\-* #,##0_-;_-* "-"??_-;_-@_-</c:formatCode>
                <c:ptCount val="11"/>
                <c:pt idx="0">
                  <c:v>95.998338091600019</c:v>
                </c:pt>
                <c:pt idx="1">
                  <c:v>88.909759437200023</c:v>
                </c:pt>
                <c:pt idx="2">
                  <c:v>85.928441649000007</c:v>
                </c:pt>
                <c:pt idx="3">
                  <c:v>101.86861913460002</c:v>
                </c:pt>
                <c:pt idx="4">
                  <c:v>214.72427827379997</c:v>
                </c:pt>
                <c:pt idx="5">
                  <c:v>280.80015641460005</c:v>
                </c:pt>
                <c:pt idx="6">
                  <c:v>306.00278606159998</c:v>
                </c:pt>
                <c:pt idx="7">
                  <c:v>328.71209007179993</c:v>
                </c:pt>
                <c:pt idx="8">
                  <c:v>359.68959209419995</c:v>
                </c:pt>
                <c:pt idx="9">
                  <c:v>371.270113391</c:v>
                </c:pt>
                <c:pt idx="10">
                  <c:v>374.52137672299995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D-7821-4064-9D27-69E53CF2A95D}"/>
            </c:ext>
          </c:extLst>
        </c:ser>
        <c:ser>
          <c:idx val="38"/>
          <c:order val="38"/>
          <c:tx>
            <c:strRef>
              <c:f>'Market driver'!$AN$40:$AN$41</c:f>
              <c:strCache>
                <c:ptCount val="1"/>
                <c:pt idx="0">
                  <c:v>Communication, Navigation, Identification Unit AN/ASQ-242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driver'!$AN$42:$AN$53</c:f>
              <c:numCache>
                <c:formatCode>_-* #,##0_-;\-* #,##0_-;_-* "-"??_-;_-@_-</c:formatCode>
                <c:ptCount val="11"/>
                <c:pt idx="0">
                  <c:v>212.75132369834</c:v>
                </c:pt>
                <c:pt idx="1">
                  <c:v>227.19083053994004</c:v>
                </c:pt>
                <c:pt idx="2">
                  <c:v>231.47008047981996</c:v>
                </c:pt>
                <c:pt idx="3">
                  <c:v>235.63644744853997</c:v>
                </c:pt>
                <c:pt idx="4">
                  <c:v>234.56995323885985</c:v>
                </c:pt>
                <c:pt idx="5">
                  <c:v>238.52157452967967</c:v>
                </c:pt>
                <c:pt idx="6">
                  <c:v>239.33091925302</c:v>
                </c:pt>
                <c:pt idx="7">
                  <c:v>250.33094160957984</c:v>
                </c:pt>
                <c:pt idx="8">
                  <c:v>237.66366132749991</c:v>
                </c:pt>
                <c:pt idx="9">
                  <c:v>245.99175433180002</c:v>
                </c:pt>
                <c:pt idx="10">
                  <c:v>229.90479176366003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E-7821-4064-9D27-69E53CF2A95D}"/>
            </c:ext>
          </c:extLst>
        </c:ser>
        <c:ser>
          <c:idx val="39"/>
          <c:order val="39"/>
          <c:tx>
            <c:strRef>
              <c:f>'Market driver'!$AO$40:$AO$41</c:f>
              <c:strCache>
                <c:ptCount val="1"/>
                <c:pt idx="0">
                  <c:v>Ground Proximity Warning System (GPWS/EGPWS)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driver'!$AO$42:$AO$53</c:f>
              <c:numCache>
                <c:formatCode>_-* #,##0_-;\-* #,##0_-;_-* "-"??_-;_-@_-</c:formatCode>
                <c:ptCount val="11"/>
                <c:pt idx="0">
                  <c:v>178.59990480410491</c:v>
                </c:pt>
                <c:pt idx="1">
                  <c:v>188.80220962564232</c:v>
                </c:pt>
                <c:pt idx="2">
                  <c:v>199.68675335054201</c:v>
                </c:pt>
                <c:pt idx="3">
                  <c:v>212.37281467760585</c:v>
                </c:pt>
                <c:pt idx="4">
                  <c:v>220.39981168868425</c:v>
                </c:pt>
                <c:pt idx="5">
                  <c:v>233.25131387449713</c:v>
                </c:pt>
                <c:pt idx="6">
                  <c:v>239.47505294075299</c:v>
                </c:pt>
                <c:pt idx="7">
                  <c:v>240.18265737801761</c:v>
                </c:pt>
                <c:pt idx="8">
                  <c:v>217.11248505376489</c:v>
                </c:pt>
                <c:pt idx="9">
                  <c:v>214.02998774785772</c:v>
                </c:pt>
                <c:pt idx="10">
                  <c:v>225.45298601940388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F-7821-4064-9D27-69E53CF2A95D}"/>
            </c:ext>
          </c:extLst>
        </c:ser>
        <c:ser>
          <c:idx val="40"/>
          <c:order val="40"/>
          <c:tx>
            <c:strRef>
              <c:f>'Market driver'!$AP$40:$AP$41</c:f>
              <c:strCache>
                <c:ptCount val="1"/>
                <c:pt idx="0">
                  <c:v>Panormic Cockpit Display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driver'!$AP$42:$AP$53</c:f>
              <c:numCache>
                <c:formatCode>_-* #,##0_-;\-* #,##0_-;_-* "-"??_-;_-@_-</c:formatCode>
                <c:ptCount val="11"/>
                <c:pt idx="0">
                  <c:v>208.42547083854504</c:v>
                </c:pt>
                <c:pt idx="1">
                  <c:v>216.26716223199989</c:v>
                </c:pt>
                <c:pt idx="2">
                  <c:v>212.02506289514997</c:v>
                </c:pt>
                <c:pt idx="3">
                  <c:v>216.51647190378489</c:v>
                </c:pt>
                <c:pt idx="4">
                  <c:v>212.64540616621011</c:v>
                </c:pt>
                <c:pt idx="5">
                  <c:v>212.51839829550499</c:v>
                </c:pt>
                <c:pt idx="6">
                  <c:v>214.76332937515997</c:v>
                </c:pt>
                <c:pt idx="7">
                  <c:v>226.17412387653005</c:v>
                </c:pt>
                <c:pt idx="8">
                  <c:v>216.94893386277502</c:v>
                </c:pt>
                <c:pt idx="9">
                  <c:v>224.71496536026501</c:v>
                </c:pt>
                <c:pt idx="10">
                  <c:v>206.33719038602516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0-7821-4064-9D27-69E53CF2A95D}"/>
            </c:ext>
          </c:extLst>
        </c:ser>
        <c:ser>
          <c:idx val="41"/>
          <c:order val="41"/>
          <c:tx>
            <c:strRef>
              <c:f>'Market driver'!$AQ$40:$AQ$41</c:f>
              <c:strCache>
                <c:ptCount val="1"/>
                <c:pt idx="0">
                  <c:v>Inertial Ref Unit (IRU)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driver'!$AQ$42:$AQ$53</c:f>
              <c:numCache>
                <c:formatCode>_-* #,##0_-;\-* #,##0_-;_-* "-"??_-;_-@_-</c:formatCode>
                <c:ptCount val="11"/>
                <c:pt idx="0">
                  <c:v>202.12637654772007</c:v>
                </c:pt>
                <c:pt idx="1">
                  <c:v>205.56760959816</c:v>
                </c:pt>
                <c:pt idx="2">
                  <c:v>199.02499077623989</c:v>
                </c:pt>
                <c:pt idx="3">
                  <c:v>204.90498000311982</c:v>
                </c:pt>
                <c:pt idx="4">
                  <c:v>203.07458892395994</c:v>
                </c:pt>
                <c:pt idx="5">
                  <c:v>214.74508738547999</c:v>
                </c:pt>
                <c:pt idx="6">
                  <c:v>226.61569634604001</c:v>
                </c:pt>
                <c:pt idx="7">
                  <c:v>245.57649568020003</c:v>
                </c:pt>
                <c:pt idx="8">
                  <c:v>217.21535831772005</c:v>
                </c:pt>
                <c:pt idx="9">
                  <c:v>213.97189109964006</c:v>
                </c:pt>
                <c:pt idx="10">
                  <c:v>215.55056138927981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1-7821-4064-9D27-69E53CF2A95D}"/>
            </c:ext>
          </c:extLst>
        </c:ser>
        <c:ser>
          <c:idx val="42"/>
          <c:order val="42"/>
          <c:tx>
            <c:strRef>
              <c:f>'Market driver'!$AR$40:$AR$41</c:f>
              <c:strCache>
                <c:ptCount val="1"/>
                <c:pt idx="0">
                  <c:v>IMA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driver'!$AR$42:$AR$53</c:f>
              <c:numCache>
                <c:formatCode>_-* #,##0_-;\-* #,##0_-;_-* "-"??_-;_-@_-</c:formatCode>
                <c:ptCount val="11"/>
                <c:pt idx="0">
                  <c:v>195.59116245094199</c:v>
                </c:pt>
                <c:pt idx="1">
                  <c:v>197.80948747295699</c:v>
                </c:pt>
                <c:pt idx="2">
                  <c:v>217.89902884702502</c:v>
                </c:pt>
                <c:pt idx="3">
                  <c:v>216.37154112157754</c:v>
                </c:pt>
                <c:pt idx="4">
                  <c:v>210.41228228416648</c:v>
                </c:pt>
                <c:pt idx="5">
                  <c:v>213.40549225682247</c:v>
                </c:pt>
                <c:pt idx="6">
                  <c:v>197.63654861878595</c:v>
                </c:pt>
                <c:pt idx="7">
                  <c:v>218.83397133454753</c:v>
                </c:pt>
                <c:pt idx="8">
                  <c:v>204.57900340986663</c:v>
                </c:pt>
                <c:pt idx="9">
                  <c:v>205.42215667505553</c:v>
                </c:pt>
                <c:pt idx="10">
                  <c:v>201.72935843760712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2-7821-4064-9D27-69E53CF2A95D}"/>
            </c:ext>
          </c:extLst>
        </c:ser>
        <c:ser>
          <c:idx val="43"/>
          <c:order val="43"/>
          <c:tx>
            <c:strRef>
              <c:f>'Market driver'!$AS$40:$AS$41</c:f>
              <c:strCache>
                <c:ptCount val="1"/>
                <c:pt idx="0">
                  <c:v>Electronic Warfare suite AN/ASQ-239 (evasion, engagement,  jamming, c/measures)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driver'!$AS$42:$AS$53</c:f>
              <c:numCache>
                <c:formatCode>_-* #,##0_-;\-* #,##0_-;_-* "-"??_-;_-@_-</c:formatCode>
                <c:ptCount val="11"/>
                <c:pt idx="0">
                  <c:v>181.74011034944996</c:v>
                </c:pt>
                <c:pt idx="1">
                  <c:v>193.72659531720009</c:v>
                </c:pt>
                <c:pt idx="2">
                  <c:v>194.43216611429995</c:v>
                </c:pt>
                <c:pt idx="3">
                  <c:v>197.53648984905007</c:v>
                </c:pt>
                <c:pt idx="4">
                  <c:v>195.46548508770005</c:v>
                </c:pt>
                <c:pt idx="5">
                  <c:v>197.2089734338501</c:v>
                </c:pt>
                <c:pt idx="6">
                  <c:v>198.31985339759999</c:v>
                </c:pt>
                <c:pt idx="7">
                  <c:v>208.24150516889995</c:v>
                </c:pt>
                <c:pt idx="8">
                  <c:v>197.76743065574996</c:v>
                </c:pt>
                <c:pt idx="9">
                  <c:v>204.33306260025</c:v>
                </c:pt>
                <c:pt idx="10">
                  <c:v>188.19624326624992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3-7821-4064-9D27-69E53CF2A95D}"/>
            </c:ext>
          </c:extLst>
        </c:ser>
        <c:ser>
          <c:idx val="44"/>
          <c:order val="44"/>
          <c:tx>
            <c:strRef>
              <c:f>'Market driver'!$AT$40:$AT$41</c:f>
              <c:strCache>
                <c:ptCount val="1"/>
                <c:pt idx="0">
                  <c:v>Military Mission Management System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driver'!$AT$42:$AT$53</c:f>
              <c:numCache>
                <c:formatCode>_-* #,##0_-;\-* #,##0_-;_-* "-"??_-;_-@_-</c:formatCode>
                <c:ptCount val="11"/>
                <c:pt idx="0">
                  <c:v>189.27780507900002</c:v>
                </c:pt>
                <c:pt idx="1">
                  <c:v>192.60916047450002</c:v>
                </c:pt>
                <c:pt idx="2">
                  <c:v>195.46792026300011</c:v>
                </c:pt>
                <c:pt idx="3">
                  <c:v>186.85439239500005</c:v>
                </c:pt>
                <c:pt idx="4">
                  <c:v>210.26854995300008</c:v>
                </c:pt>
                <c:pt idx="5">
                  <c:v>188.06886098549998</c:v>
                </c:pt>
                <c:pt idx="6">
                  <c:v>179.86255550999999</c:v>
                </c:pt>
                <c:pt idx="7">
                  <c:v>198.9026507160001</c:v>
                </c:pt>
                <c:pt idx="8">
                  <c:v>200.69250403950005</c:v>
                </c:pt>
                <c:pt idx="9">
                  <c:v>201.21256009799993</c:v>
                </c:pt>
                <c:pt idx="10">
                  <c:v>199.97708167799996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4-7821-4064-9D27-69E53CF2A95D}"/>
            </c:ext>
          </c:extLst>
        </c:ser>
        <c:ser>
          <c:idx val="45"/>
          <c:order val="45"/>
          <c:tx>
            <c:strRef>
              <c:f>'Market driver'!$AU$40:$AU$41</c:f>
              <c:strCache>
                <c:ptCount val="1"/>
                <c:pt idx="0">
                  <c:v>Modular Avionic Unit, 1,2 and 3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driver'!$AU$42:$AU$53</c:f>
              <c:numCache>
                <c:formatCode>_-* #,##0_-;\-* #,##0_-;_-* "-"??_-;_-@_-</c:formatCode>
                <c:ptCount val="11"/>
                <c:pt idx="0">
                  <c:v>165.49219445663462</c:v>
                </c:pt>
                <c:pt idx="1">
                  <c:v>175.67453097135433</c:v>
                </c:pt>
                <c:pt idx="2">
                  <c:v>185.85873572813787</c:v>
                </c:pt>
                <c:pt idx="3">
                  <c:v>196.00824373783254</c:v>
                </c:pt>
                <c:pt idx="4">
                  <c:v>210.32659461725311</c:v>
                </c:pt>
                <c:pt idx="5">
                  <c:v>221.2283112247575</c:v>
                </c:pt>
                <c:pt idx="6">
                  <c:v>219.37984372376769</c:v>
                </c:pt>
                <c:pt idx="7">
                  <c:v>214.38147979027806</c:v>
                </c:pt>
                <c:pt idx="8">
                  <c:v>177.190928228313</c:v>
                </c:pt>
                <c:pt idx="9">
                  <c:v>181.75285055704461</c:v>
                </c:pt>
                <c:pt idx="10">
                  <c:v>178.5664822033487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5-7821-4064-9D27-69E53CF2A95D}"/>
            </c:ext>
          </c:extLst>
        </c:ser>
        <c:ser>
          <c:idx val="46"/>
          <c:order val="46"/>
          <c:tx>
            <c:strRef>
              <c:f>'Market driver'!$AV$40:$AV$41</c:f>
              <c:strCache>
                <c:ptCount val="1"/>
                <c:pt idx="0">
                  <c:v>Integrated Standby Instrument System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driver'!$AV$42:$AV$53</c:f>
              <c:numCache>
                <c:formatCode>_-* #,##0_-;\-* #,##0_-;_-* "-"??_-;_-@_-</c:formatCode>
                <c:ptCount val="11"/>
                <c:pt idx="0">
                  <c:v>149.26547727830578</c:v>
                </c:pt>
                <c:pt idx="1">
                  <c:v>159.81839349252206</c:v>
                </c:pt>
                <c:pt idx="2">
                  <c:v>166.62739300215247</c:v>
                </c:pt>
                <c:pt idx="3">
                  <c:v>179.29936900255916</c:v>
                </c:pt>
                <c:pt idx="4">
                  <c:v>189.28589679838723</c:v>
                </c:pt>
                <c:pt idx="5">
                  <c:v>200.61411597467259</c:v>
                </c:pt>
                <c:pt idx="6">
                  <c:v>206.14294461592837</c:v>
                </c:pt>
                <c:pt idx="7">
                  <c:v>211.62398454657873</c:v>
                </c:pt>
                <c:pt idx="8">
                  <c:v>190.18520428638118</c:v>
                </c:pt>
                <c:pt idx="9">
                  <c:v>189.49035353262363</c:v>
                </c:pt>
                <c:pt idx="10">
                  <c:v>203.96160363199124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6-7821-4064-9D27-69E53CF2A95D}"/>
            </c:ext>
          </c:extLst>
        </c:ser>
        <c:ser>
          <c:idx val="47"/>
          <c:order val="47"/>
          <c:tx>
            <c:strRef>
              <c:f>'Market driver'!$AW$40:$AW$41</c:f>
              <c:strCache>
                <c:ptCount val="1"/>
                <c:pt idx="0">
                  <c:v>Flight Augmentation Computers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driver'!$AW$42:$AW$53</c:f>
              <c:numCache>
                <c:formatCode>_-* #,##0_-;\-* #,##0_-;_-* "-"??_-;_-@_-</c:formatCode>
                <c:ptCount val="11"/>
                <c:pt idx="0">
                  <c:v>143.39184817133909</c:v>
                </c:pt>
                <c:pt idx="1">
                  <c:v>152.45447599610614</c:v>
                </c:pt>
                <c:pt idx="2">
                  <c:v>161.29383293700229</c:v>
                </c:pt>
                <c:pt idx="3">
                  <c:v>173.82603841653474</c:v>
                </c:pt>
                <c:pt idx="4">
                  <c:v>184.58733013726658</c:v>
                </c:pt>
                <c:pt idx="5">
                  <c:v>199.07039822470497</c:v>
                </c:pt>
                <c:pt idx="6">
                  <c:v>209.49639756270514</c:v>
                </c:pt>
                <c:pt idx="7">
                  <c:v>210.13144651868004</c:v>
                </c:pt>
                <c:pt idx="8">
                  <c:v>187.70017534662998</c:v>
                </c:pt>
                <c:pt idx="9">
                  <c:v>195.24903321065017</c:v>
                </c:pt>
                <c:pt idx="10">
                  <c:v>210.47419738356007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7-7821-4064-9D27-69E53CF2A95D}"/>
            </c:ext>
          </c:extLst>
        </c:ser>
        <c:ser>
          <c:idx val="48"/>
          <c:order val="48"/>
          <c:tx>
            <c:strRef>
              <c:f>'Market driver'!$AX$40:$AX$41</c:f>
              <c:strCache>
                <c:ptCount val="1"/>
                <c:pt idx="0">
                  <c:v>Data Base loader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driver'!$AX$42:$AX$53</c:f>
              <c:numCache>
                <c:formatCode>_-* #,##0_-;\-* #,##0_-;_-* "-"??_-;_-@_-</c:formatCode>
                <c:ptCount val="11"/>
                <c:pt idx="0">
                  <c:v>128.27295064285201</c:v>
                </c:pt>
                <c:pt idx="1">
                  <c:v>139.12286558957149</c:v>
                </c:pt>
                <c:pt idx="2">
                  <c:v>147.06933203856721</c:v>
                </c:pt>
                <c:pt idx="3">
                  <c:v>161.9486171298343</c:v>
                </c:pt>
                <c:pt idx="4">
                  <c:v>169.71607230977159</c:v>
                </c:pt>
                <c:pt idx="5">
                  <c:v>181.60604711693983</c:v>
                </c:pt>
                <c:pt idx="6">
                  <c:v>189.11278701780029</c:v>
                </c:pt>
                <c:pt idx="7">
                  <c:v>192.73736313951994</c:v>
                </c:pt>
                <c:pt idx="8">
                  <c:v>172.44925143383981</c:v>
                </c:pt>
                <c:pt idx="9">
                  <c:v>165.0681166669201</c:v>
                </c:pt>
                <c:pt idx="10">
                  <c:v>178.06160862447996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8-7821-4064-9D27-69E53CF2A95D}"/>
            </c:ext>
          </c:extLst>
        </c:ser>
        <c:ser>
          <c:idx val="49"/>
          <c:order val="49"/>
          <c:tx>
            <c:strRef>
              <c:f>'Market driver'!$AY$40:$AY$41</c:f>
              <c:strCache>
                <c:ptCount val="1"/>
                <c:pt idx="0">
                  <c:v>Radar Antenna (nose nounted)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driver'!$AY$42:$AY$53</c:f>
              <c:numCache>
                <c:formatCode>_-* #,##0_-;\-* #,##0_-;_-* "-"??_-;_-@_-</c:formatCode>
                <c:ptCount val="11"/>
                <c:pt idx="0">
                  <c:v>145.61660113531477</c:v>
                </c:pt>
                <c:pt idx="1">
                  <c:v>154.92535151182497</c:v>
                </c:pt>
                <c:pt idx="2">
                  <c:v>153.89140626733993</c:v>
                </c:pt>
                <c:pt idx="3">
                  <c:v>157.14015528459748</c:v>
                </c:pt>
                <c:pt idx="4">
                  <c:v>160.67330529055505</c:v>
                </c:pt>
                <c:pt idx="5">
                  <c:v>159.40182381697505</c:v>
                </c:pt>
                <c:pt idx="6">
                  <c:v>152.37428104954265</c:v>
                </c:pt>
                <c:pt idx="7">
                  <c:v>169.15816785312498</c:v>
                </c:pt>
                <c:pt idx="8">
                  <c:v>161.22542739023993</c:v>
                </c:pt>
                <c:pt idx="9">
                  <c:v>161.25929950011246</c:v>
                </c:pt>
                <c:pt idx="10">
                  <c:v>163.28123781938734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9-7821-4064-9D27-69E53CF2A95D}"/>
            </c:ext>
          </c:extLst>
        </c:ser>
        <c:ser>
          <c:idx val="50"/>
          <c:order val="50"/>
          <c:tx>
            <c:strRef>
              <c:f>'Market driver'!$AZ$40:$AZ$41</c:f>
              <c:strCache>
                <c:ptCount val="1"/>
                <c:pt idx="0">
                  <c:v>Radio antenna, amplifier, sat data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driver'!$AZ$42:$AZ$53</c:f>
              <c:numCache>
                <c:formatCode>_-* #,##0_-;\-* #,##0_-;_-* "-"??_-;_-@_-</c:formatCode>
                <c:ptCount val="11"/>
                <c:pt idx="0">
                  <c:v>146.67702664507124</c:v>
                </c:pt>
                <c:pt idx="1">
                  <c:v>149.56377609125997</c:v>
                </c:pt>
                <c:pt idx="2">
                  <c:v>144.71161916567758</c:v>
                </c:pt>
                <c:pt idx="3">
                  <c:v>148.8216802213926</c:v>
                </c:pt>
                <c:pt idx="4">
                  <c:v>147.89257650468255</c:v>
                </c:pt>
                <c:pt idx="5">
                  <c:v>156.30819876995255</c:v>
                </c:pt>
                <c:pt idx="6">
                  <c:v>165.30721691501137</c:v>
                </c:pt>
                <c:pt idx="7">
                  <c:v>179.28610717427722</c:v>
                </c:pt>
                <c:pt idx="8">
                  <c:v>159.02255283141491</c:v>
                </c:pt>
                <c:pt idx="9">
                  <c:v>155.79995257425995</c:v>
                </c:pt>
                <c:pt idx="10">
                  <c:v>156.89934187726234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A-7821-4064-9D27-69E53CF2A95D}"/>
            </c:ext>
          </c:extLst>
        </c:ser>
        <c:ser>
          <c:idx val="51"/>
          <c:order val="51"/>
          <c:tx>
            <c:strRef>
              <c:f>'Market driver'!$BA$40:$BA$41</c:f>
              <c:strCache>
                <c:ptCount val="1"/>
                <c:pt idx="0">
                  <c:v>System Data Acquisition Concentrator (SDAC)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driver'!$BA$42:$BA$53</c:f>
              <c:numCache>
                <c:formatCode>_-* #,##0_-;\-* #,##0_-;_-* "-"??_-;_-@_-</c:formatCode>
                <c:ptCount val="11"/>
                <c:pt idx="0">
                  <c:v>132.98707792513636</c:v>
                </c:pt>
                <c:pt idx="1">
                  <c:v>139.02422117137846</c:v>
                </c:pt>
                <c:pt idx="2">
                  <c:v>139.67836475298844</c:v>
                </c:pt>
                <c:pt idx="3">
                  <c:v>148.01724700546907</c:v>
                </c:pt>
                <c:pt idx="4">
                  <c:v>153.55549912935507</c:v>
                </c:pt>
                <c:pt idx="5">
                  <c:v>163.66418559492496</c:v>
                </c:pt>
                <c:pt idx="6">
                  <c:v>171.03658157618497</c:v>
                </c:pt>
                <c:pt idx="7">
                  <c:v>168.88311390033002</c:v>
                </c:pt>
                <c:pt idx="8">
                  <c:v>148.16382400651011</c:v>
                </c:pt>
                <c:pt idx="9">
                  <c:v>150.62849596321999</c:v>
                </c:pt>
                <c:pt idx="10">
                  <c:v>163.64371043399015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B-7821-4064-9D27-69E53CF2A95D}"/>
            </c:ext>
          </c:extLst>
        </c:ser>
        <c:ser>
          <c:idx val="52"/>
          <c:order val="52"/>
          <c:tx>
            <c:strRef>
              <c:f>'Market driver'!$BB$40:$BB$41</c:f>
              <c:strCache>
                <c:ptCount val="1"/>
                <c:pt idx="0">
                  <c:v>Radio Antennas</c:v>
                </c:pt>
              </c:strCache>
            </c:strRef>
          </c:tx>
          <c:spPr>
            <a:solidFill>
              <a:schemeClr val="accent5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driver'!$BB$42:$BB$53</c:f>
              <c:numCache>
                <c:formatCode>_-* #,##0_-;\-* #,##0_-;_-* "-"??_-;_-@_-</c:formatCode>
                <c:ptCount val="11"/>
                <c:pt idx="0">
                  <c:v>135.53796206070317</c:v>
                </c:pt>
                <c:pt idx="1">
                  <c:v>139.43965136033196</c:v>
                </c:pt>
                <c:pt idx="2">
                  <c:v>137.2434350251996</c:v>
                </c:pt>
                <c:pt idx="3">
                  <c:v>141.5743122500914</c:v>
                </c:pt>
                <c:pt idx="4">
                  <c:v>142.92237995945604</c:v>
                </c:pt>
                <c:pt idx="5">
                  <c:v>150.74467388707126</c:v>
                </c:pt>
                <c:pt idx="6">
                  <c:v>157.04454058119387</c:v>
                </c:pt>
                <c:pt idx="7">
                  <c:v>167.07876208311049</c:v>
                </c:pt>
                <c:pt idx="8">
                  <c:v>145.68385398369696</c:v>
                </c:pt>
                <c:pt idx="9">
                  <c:v>143.89874622398415</c:v>
                </c:pt>
                <c:pt idx="10">
                  <c:v>144.16208222133295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C-7821-4064-9D27-69E53CF2A95D}"/>
            </c:ext>
          </c:extLst>
        </c:ser>
        <c:ser>
          <c:idx val="53"/>
          <c:order val="53"/>
          <c:tx>
            <c:strRef>
              <c:f>'Market driver'!$BC$40:$BC$41</c:f>
              <c:strCache>
                <c:ptCount val="1"/>
                <c:pt idx="0">
                  <c:v>Quick Access Recorder (QAR)</c:v>
                </c:pt>
              </c:strCache>
            </c:strRef>
          </c:tx>
          <c:spPr>
            <a:solidFill>
              <a:schemeClr val="accent6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driver'!$BC$42:$BC$53</c:f>
              <c:numCache>
                <c:formatCode>_-* #,##0_-;\-* #,##0_-;_-* "-"??_-;_-@_-</c:formatCode>
                <c:ptCount val="11"/>
                <c:pt idx="0">
                  <c:v>110.56275901298123</c:v>
                </c:pt>
                <c:pt idx="1">
                  <c:v>118.69736996159668</c:v>
                </c:pt>
                <c:pt idx="2">
                  <c:v>125.71526889712889</c:v>
                </c:pt>
                <c:pt idx="3">
                  <c:v>136.85269214436912</c:v>
                </c:pt>
                <c:pt idx="4">
                  <c:v>144.88062278295368</c:v>
                </c:pt>
                <c:pt idx="5">
                  <c:v>156.01694511726004</c:v>
                </c:pt>
                <c:pt idx="6">
                  <c:v>164.13979944293007</c:v>
                </c:pt>
                <c:pt idx="7">
                  <c:v>165.99046816334024</c:v>
                </c:pt>
                <c:pt idx="8">
                  <c:v>146.57896664226016</c:v>
                </c:pt>
                <c:pt idx="9">
                  <c:v>147.45821225784005</c:v>
                </c:pt>
                <c:pt idx="10">
                  <c:v>159.69587725786985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D-7821-4064-9D27-69E53CF2A95D}"/>
            </c:ext>
          </c:extLst>
        </c:ser>
        <c:ser>
          <c:idx val="54"/>
          <c:order val="54"/>
          <c:tx>
            <c:strRef>
              <c:f>'Market driver'!$BD$40:$BD$41</c:f>
              <c:strCache>
                <c:ptCount val="1"/>
                <c:pt idx="0">
                  <c:v>A/T Engine Control Unit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driver'!$BD$42:$BD$53</c:f>
              <c:numCache>
                <c:formatCode>_-* #,##0_-;\-* #,##0_-;_-* "-"??_-;_-@_-</c:formatCode>
                <c:ptCount val="11"/>
                <c:pt idx="0">
                  <c:v>110.92405277175432</c:v>
                </c:pt>
                <c:pt idx="1">
                  <c:v>118.40551000339337</c:v>
                </c:pt>
                <c:pt idx="2">
                  <c:v>124.19230435716756</c:v>
                </c:pt>
                <c:pt idx="3">
                  <c:v>134.63922290286325</c:v>
                </c:pt>
                <c:pt idx="4">
                  <c:v>142.38456749501793</c:v>
                </c:pt>
                <c:pt idx="5">
                  <c:v>152.95267381634753</c:v>
                </c:pt>
                <c:pt idx="6">
                  <c:v>160.65558732257264</c:v>
                </c:pt>
                <c:pt idx="7">
                  <c:v>161.72273339732988</c:v>
                </c:pt>
                <c:pt idx="8">
                  <c:v>144.87241685662485</c:v>
                </c:pt>
                <c:pt idx="9">
                  <c:v>146.20313136747976</c:v>
                </c:pt>
                <c:pt idx="10">
                  <c:v>157.63680074485509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E-7821-4064-9D27-69E53CF2A95D}"/>
            </c:ext>
          </c:extLst>
        </c:ser>
        <c:ser>
          <c:idx val="55"/>
          <c:order val="55"/>
          <c:tx>
            <c:strRef>
              <c:f>'Market driver'!$BE$40:$BE$41</c:f>
              <c:strCache>
                <c:ptCount val="1"/>
                <c:pt idx="0">
                  <c:v>Radar warning receivers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driver'!$BE$42:$BE$53</c:f>
              <c:numCache>
                <c:formatCode>_-* #,##0_-;\-* #,##0_-;_-* "-"??_-;_-@_-</c:formatCode>
                <c:ptCount val="11"/>
                <c:pt idx="0">
                  <c:v>132.92589495547119</c:v>
                </c:pt>
                <c:pt idx="1">
                  <c:v>140.82481866879769</c:v>
                </c:pt>
                <c:pt idx="2">
                  <c:v>141.91359515771506</c:v>
                </c:pt>
                <c:pt idx="3">
                  <c:v>141.30346124470992</c:v>
                </c:pt>
                <c:pt idx="4">
                  <c:v>147.57309984968504</c:v>
                </c:pt>
                <c:pt idx="5">
                  <c:v>139.04838951750517</c:v>
                </c:pt>
                <c:pt idx="6">
                  <c:v>122.49509959719009</c:v>
                </c:pt>
                <c:pt idx="7">
                  <c:v>140.64186478133504</c:v>
                </c:pt>
                <c:pt idx="8">
                  <c:v>142.30459909106003</c:v>
                </c:pt>
                <c:pt idx="9">
                  <c:v>145.17627566420001</c:v>
                </c:pt>
                <c:pt idx="10">
                  <c:v>149.10172498741508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F-7821-4064-9D27-69E53CF2A95D}"/>
            </c:ext>
          </c:extLst>
        </c:ser>
        <c:ser>
          <c:idx val="56"/>
          <c:order val="56"/>
          <c:tx>
            <c:strRef>
              <c:f>'Market driver'!$BF$40:$BF$41</c:f>
              <c:strCache>
                <c:ptCount val="1"/>
                <c:pt idx="0">
                  <c:v>Stores Management System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driver'!$BF$42:$BF$53</c:f>
              <c:numCache>
                <c:formatCode>_-* #,##0_-;\-* #,##0_-;_-* "-"??_-;_-@_-</c:formatCode>
                <c:ptCount val="11"/>
                <c:pt idx="0">
                  <c:v>131.89409298400003</c:v>
                </c:pt>
                <c:pt idx="1">
                  <c:v>125.64897761000002</c:v>
                </c:pt>
                <c:pt idx="2">
                  <c:v>141.45037691199997</c:v>
                </c:pt>
                <c:pt idx="3">
                  <c:v>136.20626435000003</c:v>
                </c:pt>
                <c:pt idx="4">
                  <c:v>144.16561559399995</c:v>
                </c:pt>
                <c:pt idx="5">
                  <c:v>135.04643544600003</c:v>
                </c:pt>
                <c:pt idx="6">
                  <c:v>123.31217158399998</c:v>
                </c:pt>
                <c:pt idx="7">
                  <c:v>146.38558717799998</c:v>
                </c:pt>
                <c:pt idx="8">
                  <c:v>152.19680185600001</c:v>
                </c:pt>
                <c:pt idx="9">
                  <c:v>145.93199923400002</c:v>
                </c:pt>
                <c:pt idx="10">
                  <c:v>152.50070421600003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0-7821-4064-9D27-69E53CF2A95D}"/>
            </c:ext>
          </c:extLst>
        </c:ser>
        <c:ser>
          <c:idx val="57"/>
          <c:order val="57"/>
          <c:tx>
            <c:strRef>
              <c:f>'Market driver'!$BG$40:$BG$41</c:f>
              <c:strCache>
                <c:ptCount val="1"/>
                <c:pt idx="0">
                  <c:v>Engine/fuel/ displays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driver'!$BG$42:$BG$53</c:f>
              <c:numCache>
                <c:formatCode>_-* #,##0_-;\-* #,##0_-;_-* "-"??_-;_-@_-</c:formatCode>
                <c:ptCount val="11"/>
                <c:pt idx="0">
                  <c:v>127.40217814864046</c:v>
                </c:pt>
                <c:pt idx="1">
                  <c:v>133.10768497533797</c:v>
                </c:pt>
                <c:pt idx="2">
                  <c:v>134.94341396706497</c:v>
                </c:pt>
                <c:pt idx="3">
                  <c:v>134.73288788722451</c:v>
                </c:pt>
                <c:pt idx="4">
                  <c:v>134.38633194516112</c:v>
                </c:pt>
                <c:pt idx="5">
                  <c:v>135.02733176515272</c:v>
                </c:pt>
                <c:pt idx="6">
                  <c:v>133.004760776712</c:v>
                </c:pt>
                <c:pt idx="7">
                  <c:v>140.47446847865592</c:v>
                </c:pt>
                <c:pt idx="8">
                  <c:v>141.96497058068272</c:v>
                </c:pt>
                <c:pt idx="9">
                  <c:v>142.58316133625402</c:v>
                </c:pt>
                <c:pt idx="10">
                  <c:v>149.27518220666059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1-7821-4064-9D27-69E53CF2A95D}"/>
            </c:ext>
          </c:extLst>
        </c:ser>
        <c:ser>
          <c:idx val="58"/>
          <c:order val="58"/>
          <c:tx>
            <c:strRef>
              <c:f>'Market driver'!$BH$40:$BH$41</c:f>
              <c:strCache>
                <c:ptCount val="1"/>
                <c:pt idx="0">
                  <c:v>Flight Control Unit (FCU) panel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driver'!$BH$42:$BH$53</c:f>
              <c:numCache>
                <c:formatCode>_-* #,##0_-;\-* #,##0_-;_-* "-"??_-;_-@_-</c:formatCode>
                <c:ptCount val="11"/>
                <c:pt idx="0">
                  <c:v>103.21418676705549</c:v>
                </c:pt>
                <c:pt idx="1">
                  <c:v>109.72334169045632</c:v>
                </c:pt>
                <c:pt idx="2">
                  <c:v>116.09339615851502</c:v>
                </c:pt>
                <c:pt idx="3">
                  <c:v>125.11614916280247</c:v>
                </c:pt>
                <c:pt idx="4">
                  <c:v>132.83350848725621</c:v>
                </c:pt>
                <c:pt idx="5">
                  <c:v>143.22320958785625</c:v>
                </c:pt>
                <c:pt idx="6">
                  <c:v>150.80178868904616</c:v>
                </c:pt>
                <c:pt idx="7">
                  <c:v>151.25757937109998</c:v>
                </c:pt>
                <c:pt idx="8">
                  <c:v>135.00345385080738</c:v>
                </c:pt>
                <c:pt idx="9">
                  <c:v>140.43047844275253</c:v>
                </c:pt>
                <c:pt idx="10">
                  <c:v>151.38505597284012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2-7821-4064-9D27-69E53CF2A95D}"/>
            </c:ext>
          </c:extLst>
        </c:ser>
        <c:ser>
          <c:idx val="59"/>
          <c:order val="59"/>
          <c:tx>
            <c:strRef>
              <c:f>'Market driver'!$BI$40:$BI$41</c:f>
              <c:strCache>
                <c:ptCount val="1"/>
                <c:pt idx="0">
                  <c:v>Millimeter wave fire-control radar, frequency interferometer, fire-and-forget radar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driver'!$BI$42:$BI$53</c:f>
              <c:numCache>
                <c:formatCode>_-* #,##0_-;\-* #,##0_-;_-* "-"??_-;_-@_-</c:formatCode>
                <c:ptCount val="11"/>
                <c:pt idx="0">
                  <c:v>124.6163271454068</c:v>
                </c:pt>
                <c:pt idx="1">
                  <c:v>132.02146714379637</c:v>
                </c:pt>
                <c:pt idx="2">
                  <c:v>133.04218118282242</c:v>
                </c:pt>
                <c:pt idx="3">
                  <c:v>132.47018843956511</c:v>
                </c:pt>
                <c:pt idx="4">
                  <c:v>138.34789447827757</c:v>
                </c:pt>
                <c:pt idx="5">
                  <c:v>130.35608752500752</c:v>
                </c:pt>
                <c:pt idx="6">
                  <c:v>114.83758984828499</c:v>
                </c:pt>
                <c:pt idx="7">
                  <c:v>131.8499502132525</c:v>
                </c:pt>
                <c:pt idx="8">
                  <c:v>133.40874237159002</c:v>
                </c:pt>
                <c:pt idx="9">
                  <c:v>136.10090244629998</c:v>
                </c:pt>
                <c:pt idx="10">
                  <c:v>139.78096100237235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3-7821-4064-9D27-69E53CF2A95D}"/>
            </c:ext>
          </c:extLst>
        </c:ser>
        <c:ser>
          <c:idx val="60"/>
          <c:order val="60"/>
          <c:tx>
            <c:strRef>
              <c:f>'Market driver'!$BJ$40:$BJ$41</c:f>
              <c:strCache>
                <c:ptCount val="1"/>
                <c:pt idx="0">
                  <c:v>Enhanced Integrated Sensor Suite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driver'!$BJ$42:$BJ$53</c:f>
              <c:numCache>
                <c:formatCode>_-* #,##0_-;\-* #,##0_-;_-* "-"??_-;_-@_-</c:formatCode>
                <c:ptCount val="11"/>
                <c:pt idx="0">
                  <c:v>53.404586447030006</c:v>
                </c:pt>
                <c:pt idx="1">
                  <c:v>50.146228288709992</c:v>
                </c:pt>
                <c:pt idx="2">
                  <c:v>48.514951523084989</c:v>
                </c:pt>
                <c:pt idx="3">
                  <c:v>57.161099026274982</c:v>
                </c:pt>
                <c:pt idx="4">
                  <c:v>118.406524218645</c:v>
                </c:pt>
                <c:pt idx="5">
                  <c:v>154.23908248714503</c:v>
                </c:pt>
                <c:pt idx="6">
                  <c:v>167.87361481019997</c:v>
                </c:pt>
                <c:pt idx="7">
                  <c:v>181.86290346462499</c:v>
                </c:pt>
                <c:pt idx="8">
                  <c:v>198.52723934172499</c:v>
                </c:pt>
                <c:pt idx="9">
                  <c:v>205.90994159892503</c:v>
                </c:pt>
                <c:pt idx="10">
                  <c:v>207.57685151932498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4-7821-4064-9D27-69E53CF2A95D}"/>
            </c:ext>
          </c:extLst>
        </c:ser>
        <c:ser>
          <c:idx val="61"/>
          <c:order val="61"/>
          <c:tx>
            <c:strRef>
              <c:f>'Market driver'!$BK$40:$BK$41</c:f>
              <c:strCache>
                <c:ptCount val="1"/>
                <c:pt idx="0">
                  <c:v>Flight Data Recorder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driver'!$BK$42:$BK$53</c:f>
              <c:numCache>
                <c:formatCode>_-* #,##0_-;\-* #,##0_-;_-* "-"??_-;_-@_-</c:formatCode>
                <c:ptCount val="11"/>
                <c:pt idx="0">
                  <c:v>106.7340389877361</c:v>
                </c:pt>
                <c:pt idx="1">
                  <c:v>112.7031030210678</c:v>
                </c:pt>
                <c:pt idx="2">
                  <c:v>115.82063754998038</c:v>
                </c:pt>
                <c:pt idx="3">
                  <c:v>124.40128104447702</c:v>
                </c:pt>
                <c:pt idx="4">
                  <c:v>129.16415288311401</c:v>
                </c:pt>
                <c:pt idx="5">
                  <c:v>138.34733088670012</c:v>
                </c:pt>
                <c:pt idx="6">
                  <c:v>145.46410971201004</c:v>
                </c:pt>
                <c:pt idx="7">
                  <c:v>150.15592626373007</c:v>
                </c:pt>
                <c:pt idx="8">
                  <c:v>132.68881977394</c:v>
                </c:pt>
                <c:pt idx="9">
                  <c:v>131.28026354757</c:v>
                </c:pt>
                <c:pt idx="10">
                  <c:v>139.4117326462501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5-7821-4064-9D27-69E53CF2A95D}"/>
            </c:ext>
          </c:extLst>
        </c:ser>
        <c:ser>
          <c:idx val="62"/>
          <c:order val="62"/>
          <c:tx>
            <c:strRef>
              <c:f>'Market driver'!$BL$40:$BL$41</c:f>
              <c:strCache>
                <c:ptCount val="1"/>
                <c:pt idx="0">
                  <c:v>Comms Receivers VH (transceiver/antenna)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driver'!$BL$42:$BL$53</c:f>
              <c:numCache>
                <c:formatCode>_-* #,##0_-;\-* #,##0_-;_-* "-"??_-;_-@_-</c:formatCode>
                <c:ptCount val="11"/>
                <c:pt idx="0">
                  <c:v>102.4279455028953</c:v>
                </c:pt>
                <c:pt idx="1">
                  <c:v>110.07219282238313</c:v>
                </c:pt>
                <c:pt idx="2">
                  <c:v>115.34273326351719</c:v>
                </c:pt>
                <c:pt idx="3">
                  <c:v>125.53730979074798</c:v>
                </c:pt>
                <c:pt idx="4">
                  <c:v>131.44004118960032</c:v>
                </c:pt>
                <c:pt idx="5">
                  <c:v>140.68484862310001</c:v>
                </c:pt>
                <c:pt idx="6">
                  <c:v>146.68492920133988</c:v>
                </c:pt>
                <c:pt idx="7">
                  <c:v>148.19750730830998</c:v>
                </c:pt>
                <c:pt idx="8">
                  <c:v>132.70064290432003</c:v>
                </c:pt>
                <c:pt idx="9">
                  <c:v>130.76621799377992</c:v>
                </c:pt>
                <c:pt idx="10">
                  <c:v>140.95828291280003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6-7821-4064-9D27-69E53CF2A95D}"/>
            </c:ext>
          </c:extLst>
        </c:ser>
        <c:ser>
          <c:idx val="63"/>
          <c:order val="63"/>
          <c:tx>
            <c:strRef>
              <c:f>'Market driver'!$BM$40:$BM$41</c:f>
              <c:strCache>
                <c:ptCount val="1"/>
                <c:pt idx="0">
                  <c:v>Infra-red countermeasure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driver'!$BM$42:$BM$53</c:f>
              <c:numCache>
                <c:formatCode>_-* #,##0_-;\-* #,##0_-;_-* "-"??_-;_-@_-</c:formatCode>
                <c:ptCount val="11"/>
                <c:pt idx="0">
                  <c:v>103.66220441362994</c:v>
                </c:pt>
                <c:pt idx="1">
                  <c:v>123.80907000185256</c:v>
                </c:pt>
                <c:pt idx="2">
                  <c:v>132.31858722399997</c:v>
                </c:pt>
                <c:pt idx="3">
                  <c:v>127.52695309249999</c:v>
                </c:pt>
                <c:pt idx="4">
                  <c:v>134.32030022350006</c:v>
                </c:pt>
                <c:pt idx="5">
                  <c:v>127.49296467725001</c:v>
                </c:pt>
                <c:pt idx="6">
                  <c:v>126.36719729862504</c:v>
                </c:pt>
                <c:pt idx="7">
                  <c:v>131.11962400812493</c:v>
                </c:pt>
                <c:pt idx="8">
                  <c:v>123.15764626062496</c:v>
                </c:pt>
                <c:pt idx="9">
                  <c:v>136.22523140937506</c:v>
                </c:pt>
                <c:pt idx="10">
                  <c:v>138.11556653587493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7-7821-4064-9D27-69E53CF2A95D}"/>
            </c:ext>
          </c:extLst>
        </c:ser>
        <c:ser>
          <c:idx val="64"/>
          <c:order val="64"/>
          <c:tx>
            <c:strRef>
              <c:f>'Market driver'!$BN$40:$BN$41</c:f>
              <c:strCache>
                <c:ptCount val="1"/>
                <c:pt idx="0">
                  <c:v>Sensor suite WX radar etc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driver'!$BN$42:$BN$53</c:f>
              <c:numCache>
                <c:formatCode>_-* #,##0_-;\-* #,##0_-;_-* "-"??_-;_-@_-</c:formatCode>
                <c:ptCount val="11"/>
                <c:pt idx="0">
                  <c:v>120.18996837525</c:v>
                </c:pt>
                <c:pt idx="1">
                  <c:v>121.91913316204999</c:v>
                </c:pt>
                <c:pt idx="2">
                  <c:v>117.50649479525001</c:v>
                </c:pt>
                <c:pt idx="3">
                  <c:v>121.39684052304992</c:v>
                </c:pt>
                <c:pt idx="4">
                  <c:v>120.47559635395</c:v>
                </c:pt>
                <c:pt idx="5">
                  <c:v>128.04154539590004</c:v>
                </c:pt>
                <c:pt idx="6">
                  <c:v>135.88992347234995</c:v>
                </c:pt>
                <c:pt idx="7">
                  <c:v>148.5520038768</c:v>
                </c:pt>
                <c:pt idx="8">
                  <c:v>129.72958647824998</c:v>
                </c:pt>
                <c:pt idx="9">
                  <c:v>126.96406374149996</c:v>
                </c:pt>
                <c:pt idx="10">
                  <c:v>128.38152203250004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8-7821-4064-9D27-69E53CF2A95D}"/>
            </c:ext>
          </c:extLst>
        </c:ser>
        <c:ser>
          <c:idx val="65"/>
          <c:order val="65"/>
          <c:tx>
            <c:strRef>
              <c:f>'Market driver'!$BO$40:$BO$41</c:f>
              <c:strCache>
                <c:ptCount val="1"/>
                <c:pt idx="0">
                  <c:v>Display Controllers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driver'!$BO$42:$BO$53</c:f>
              <c:numCache>
                <c:formatCode>_-* #,##0_-;\-* #,##0_-;_-* "-"??_-;_-@_-</c:formatCode>
                <c:ptCount val="11"/>
                <c:pt idx="0">
                  <c:v>110.60259204264118</c:v>
                </c:pt>
                <c:pt idx="1">
                  <c:v>117.06449500976844</c:v>
                </c:pt>
                <c:pt idx="2">
                  <c:v>123.32863071906475</c:v>
                </c:pt>
                <c:pt idx="3">
                  <c:v>128.94464100116568</c:v>
                </c:pt>
                <c:pt idx="4">
                  <c:v>136.94960056692403</c:v>
                </c:pt>
                <c:pt idx="5">
                  <c:v>144.21820073976002</c:v>
                </c:pt>
                <c:pt idx="6">
                  <c:v>141.91710304585195</c:v>
                </c:pt>
                <c:pt idx="7">
                  <c:v>140.14407114146397</c:v>
                </c:pt>
                <c:pt idx="8">
                  <c:v>110.83513232877601</c:v>
                </c:pt>
                <c:pt idx="9">
                  <c:v>115.99228598149004</c:v>
                </c:pt>
                <c:pt idx="10">
                  <c:v>112.71662055646674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9-7821-4064-9D27-69E53CF2A95D}"/>
            </c:ext>
          </c:extLst>
        </c:ser>
        <c:ser>
          <c:idx val="66"/>
          <c:order val="66"/>
          <c:tx>
            <c:strRef>
              <c:f>'Market driver'!$BP$40:$BP$41</c:f>
              <c:strCache>
                <c:ptCount val="1"/>
                <c:pt idx="0">
                  <c:v>Comms Receivers UF (transceiver/antenna)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driver'!$BP$42:$BP$53</c:f>
              <c:numCache>
                <c:formatCode>_-* #,##0_-;\-* #,##0_-;_-* "-"??_-;_-@_-</c:formatCode>
                <c:ptCount val="11"/>
                <c:pt idx="0">
                  <c:v>96.013754990291218</c:v>
                </c:pt>
                <c:pt idx="1">
                  <c:v>103.45180642005795</c:v>
                </c:pt>
                <c:pt idx="2">
                  <c:v>109.42478693662598</c:v>
                </c:pt>
                <c:pt idx="3">
                  <c:v>119.57926928807677</c:v>
                </c:pt>
                <c:pt idx="4">
                  <c:v>125.99199110990908</c:v>
                </c:pt>
                <c:pt idx="5">
                  <c:v>135.24945605996001</c:v>
                </c:pt>
                <c:pt idx="6">
                  <c:v>141.51690962289987</c:v>
                </c:pt>
                <c:pt idx="7">
                  <c:v>143.37475852296996</c:v>
                </c:pt>
                <c:pt idx="8">
                  <c:v>128.24434569788011</c:v>
                </c:pt>
                <c:pt idx="9">
                  <c:v>126.8572798348799</c:v>
                </c:pt>
                <c:pt idx="10">
                  <c:v>136.85347097663993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A-7821-4064-9D27-69E53CF2A95D}"/>
            </c:ext>
          </c:extLst>
        </c:ser>
        <c:ser>
          <c:idx val="67"/>
          <c:order val="67"/>
          <c:tx>
            <c:strRef>
              <c:f>'Market driver'!$BQ$40:$BQ$41</c:f>
              <c:strCache>
                <c:ptCount val="1"/>
                <c:pt idx="0">
                  <c:v>Electronic Interferometer Frequency Radar Supports target acquisition systems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driver'!$BQ$42:$BQ$53</c:f>
              <c:numCache>
                <c:formatCode>_-* #,##0_-;\-* #,##0_-;_-* "-"??_-;_-@_-</c:formatCode>
                <c:ptCount val="11"/>
                <c:pt idx="0">
                  <c:v>116.30826989120683</c:v>
                </c:pt>
                <c:pt idx="1">
                  <c:v>123.21971593719644</c:v>
                </c:pt>
                <c:pt idx="2">
                  <c:v>124.17237989907252</c:v>
                </c:pt>
                <c:pt idx="3">
                  <c:v>123.638521392065</c:v>
                </c:pt>
                <c:pt idx="4">
                  <c:v>129.12436611202747</c:v>
                </c:pt>
                <c:pt idx="5">
                  <c:v>121.66536566375751</c:v>
                </c:pt>
                <c:pt idx="6">
                  <c:v>107.18147212078499</c:v>
                </c:pt>
                <c:pt idx="7">
                  <c:v>123.05963388450243</c:v>
                </c:pt>
                <c:pt idx="8">
                  <c:v>124.51450278659007</c:v>
                </c:pt>
                <c:pt idx="9">
                  <c:v>127.02717899629999</c:v>
                </c:pt>
                <c:pt idx="10">
                  <c:v>130.46189139362247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B-7821-4064-9D27-69E53CF2A95D}"/>
            </c:ext>
          </c:extLst>
        </c:ser>
        <c:ser>
          <c:idx val="68"/>
          <c:order val="68"/>
          <c:tx>
            <c:strRef>
              <c:f>'Market driver'!$BR$40:$BR$41</c:f>
              <c:strCache>
                <c:ptCount val="1"/>
                <c:pt idx="0">
                  <c:v>Common Data Network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driver'!$BR$42:$BR$53</c:f>
              <c:numCache>
                <c:formatCode>_-* #,##0_-;\-* #,##0_-;_-* "-"??_-;_-@_-</c:formatCode>
                <c:ptCount val="11"/>
                <c:pt idx="0">
                  <c:v>72.378868387213586</c:v>
                </c:pt>
                <c:pt idx="1">
                  <c:v>84.166635197629205</c:v>
                </c:pt>
                <c:pt idx="2">
                  <c:v>97.857484786542429</c:v>
                </c:pt>
                <c:pt idx="3">
                  <c:v>115.1886331194343</c:v>
                </c:pt>
                <c:pt idx="4">
                  <c:v>124.86685707248685</c:v>
                </c:pt>
                <c:pt idx="5">
                  <c:v>134.02454046368001</c:v>
                </c:pt>
                <c:pt idx="6">
                  <c:v>141.1807543271</c:v>
                </c:pt>
                <c:pt idx="7">
                  <c:v>149.50463885006005</c:v>
                </c:pt>
                <c:pt idx="8">
                  <c:v>142.36387561166001</c:v>
                </c:pt>
                <c:pt idx="9">
                  <c:v>133.11979591230002</c:v>
                </c:pt>
                <c:pt idx="10">
                  <c:v>140.09713405726004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C-7821-4064-9D27-69E53CF2A95D}"/>
            </c:ext>
          </c:extLst>
        </c:ser>
        <c:ser>
          <c:idx val="69"/>
          <c:order val="69"/>
          <c:tx>
            <c:strRef>
              <c:f>'Market driver'!$BS$40:$BS$41</c:f>
              <c:strCache>
                <c:ptCount val="1"/>
                <c:pt idx="0">
                  <c:v>Modernized Target Acquisition Designation Sight (M-TADS) 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driver'!$BS$42:$BS$53</c:f>
              <c:numCache>
                <c:formatCode>_-* #,##0_-;\-* #,##0_-;_-* "-"??_-;_-@_-</c:formatCode>
                <c:ptCount val="11"/>
                <c:pt idx="0">
                  <c:v>96.750565170663975</c:v>
                </c:pt>
                <c:pt idx="1">
                  <c:v>115.554145927062</c:v>
                </c:pt>
                <c:pt idx="2">
                  <c:v>123.49629422719998</c:v>
                </c:pt>
                <c:pt idx="3">
                  <c:v>119.024140534</c:v>
                </c:pt>
                <c:pt idx="4">
                  <c:v>125.36454375080002</c:v>
                </c:pt>
                <c:pt idx="5">
                  <c:v>118.99241828380002</c:v>
                </c:pt>
                <c:pt idx="6">
                  <c:v>117.94171102990003</c:v>
                </c:pt>
                <c:pt idx="7">
                  <c:v>122.37727144150001</c:v>
                </c:pt>
                <c:pt idx="8">
                  <c:v>114.94615562349996</c:v>
                </c:pt>
                <c:pt idx="9">
                  <c:v>127.14246435250006</c:v>
                </c:pt>
                <c:pt idx="10">
                  <c:v>128.90676208170004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D-7821-4064-9D27-69E53CF2A95D}"/>
            </c:ext>
          </c:extLst>
        </c:ser>
        <c:ser>
          <c:idx val="70"/>
          <c:order val="70"/>
          <c:tx>
            <c:strRef>
              <c:f>'Market driver'!$BT$40:$BT$41</c:f>
              <c:strCache>
                <c:ptCount val="1"/>
                <c:pt idx="0">
                  <c:v>Cockpit Voice Recorder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driver'!$BT$42:$BT$53</c:f>
              <c:numCache>
                <c:formatCode>_-* #,##0_-;\-* #,##0_-;_-* "-"??_-;_-@_-</c:formatCode>
                <c:ptCount val="11"/>
                <c:pt idx="0">
                  <c:v>93.845313294832494</c:v>
                </c:pt>
                <c:pt idx="1">
                  <c:v>99.715023710422059</c:v>
                </c:pt>
                <c:pt idx="2">
                  <c:v>103.46548447738294</c:v>
                </c:pt>
                <c:pt idx="3">
                  <c:v>111.34460986074956</c:v>
                </c:pt>
                <c:pt idx="4">
                  <c:v>116.24855167089476</c:v>
                </c:pt>
                <c:pt idx="5">
                  <c:v>124.57554199187997</c:v>
                </c:pt>
                <c:pt idx="6">
                  <c:v>130.95030849732373</c:v>
                </c:pt>
                <c:pt idx="7">
                  <c:v>134.21236734620621</c:v>
                </c:pt>
                <c:pt idx="8">
                  <c:v>119.45093410786865</c:v>
                </c:pt>
                <c:pt idx="9">
                  <c:v>119.3020681100936</c:v>
                </c:pt>
                <c:pt idx="10">
                  <c:v>127.19277068560613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E-7821-4064-9D27-69E53CF2A95D}"/>
            </c:ext>
          </c:extLst>
        </c:ser>
        <c:ser>
          <c:idx val="71"/>
          <c:order val="71"/>
          <c:tx>
            <c:strRef>
              <c:f>'Market driver'!$BU$40:$BU$41</c:f>
              <c:strCache>
                <c:ptCount val="1"/>
                <c:pt idx="0">
                  <c:v>DME receivers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driver'!$BU$42:$BU$53</c:f>
              <c:numCache>
                <c:formatCode>_-* #,##0_-;\-* #,##0_-;_-* "-"??_-;_-@_-</c:formatCode>
                <c:ptCount val="11"/>
                <c:pt idx="0">
                  <c:v>85.82931060147213</c:v>
                </c:pt>
                <c:pt idx="1">
                  <c:v>92.810971199996885</c:v>
                </c:pt>
                <c:pt idx="2">
                  <c:v>99.690220478019242</c:v>
                </c:pt>
                <c:pt idx="3">
                  <c:v>108.83514150604964</c:v>
                </c:pt>
                <c:pt idx="4">
                  <c:v>115.93179239041919</c:v>
                </c:pt>
                <c:pt idx="5">
                  <c:v>124.84409634127996</c:v>
                </c:pt>
                <c:pt idx="6">
                  <c:v>131.77086330056008</c:v>
                </c:pt>
                <c:pt idx="7">
                  <c:v>133.70053444735993</c:v>
                </c:pt>
                <c:pt idx="8">
                  <c:v>118.32955552119999</c:v>
                </c:pt>
                <c:pt idx="9">
                  <c:v>120.19300285024006</c:v>
                </c:pt>
                <c:pt idx="10">
                  <c:v>129.88960267183992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F-7821-4064-9D27-69E53CF2A95D}"/>
            </c:ext>
          </c:extLst>
        </c:ser>
        <c:ser>
          <c:idx val="72"/>
          <c:order val="72"/>
          <c:tx>
            <c:strRef>
              <c:f>'Market driver'!$BV$40:$BV$41</c:f>
              <c:strCache>
                <c:ptCount val="1"/>
                <c:pt idx="0">
                  <c:v>Flight Guidance System (A/Pilot)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driver'!$BV$42:$BV$53</c:f>
              <c:numCache>
                <c:formatCode>_-* #,##0_-;\-* #,##0_-;_-* "-"??_-;_-@_-</c:formatCode>
                <c:ptCount val="11"/>
                <c:pt idx="0">
                  <c:v>79.843512487920719</c:v>
                </c:pt>
                <c:pt idx="1">
                  <c:v>88.805515599280241</c:v>
                </c:pt>
                <c:pt idx="2">
                  <c:v>98.835757074153435</c:v>
                </c:pt>
                <c:pt idx="3">
                  <c:v>112.1229327295863</c:v>
                </c:pt>
                <c:pt idx="4">
                  <c:v>120.42674279031894</c:v>
                </c:pt>
                <c:pt idx="5">
                  <c:v>129.35843019958622</c:v>
                </c:pt>
                <c:pt idx="6">
                  <c:v>133.6620630546501</c:v>
                </c:pt>
                <c:pt idx="7">
                  <c:v>140.6303769793619</c:v>
                </c:pt>
                <c:pt idx="8">
                  <c:v>124.99399494121653</c:v>
                </c:pt>
                <c:pt idx="9">
                  <c:v>114.12390301888922</c:v>
                </c:pt>
                <c:pt idx="10">
                  <c:v>118.56290754605146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0-7821-4064-9D27-69E53CF2A95D}"/>
            </c:ext>
          </c:extLst>
        </c:ser>
        <c:ser>
          <c:idx val="73"/>
          <c:order val="73"/>
          <c:tx>
            <c:strRef>
              <c:f>'Market driver'!$BW$40:$BW$41</c:f>
              <c:strCache>
                <c:ptCount val="1"/>
                <c:pt idx="0">
                  <c:v>Directed InfraRed Counter Measures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driver'!$BW$42:$BW$53</c:f>
              <c:numCache>
                <c:formatCode>_-* #,##0_-;\-* #,##0_-;_-* "-"??_-;_-@_-</c:formatCode>
                <c:ptCount val="11"/>
                <c:pt idx="0">
                  <c:v>110.41233562050004</c:v>
                </c:pt>
                <c:pt idx="1">
                  <c:v>112.35563124275006</c:v>
                </c:pt>
                <c:pt idx="2">
                  <c:v>114.0232453885</c:v>
                </c:pt>
                <c:pt idx="3">
                  <c:v>108.9986746025</c:v>
                </c:pt>
                <c:pt idx="4">
                  <c:v>122.65696814350002</c:v>
                </c:pt>
                <c:pt idx="5">
                  <c:v>109.70711642725006</c:v>
                </c:pt>
                <c:pt idx="6">
                  <c:v>104.92009264499998</c:v>
                </c:pt>
                <c:pt idx="7">
                  <c:v>116.02684328199996</c:v>
                </c:pt>
                <c:pt idx="8">
                  <c:v>117.07092706025</c:v>
                </c:pt>
                <c:pt idx="9">
                  <c:v>117.37429387099999</c:v>
                </c:pt>
                <c:pt idx="10">
                  <c:v>116.65359628100001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1-7821-4064-9D27-69E53CF2A95D}"/>
            </c:ext>
          </c:extLst>
        </c:ser>
        <c:ser>
          <c:idx val="74"/>
          <c:order val="74"/>
          <c:tx>
            <c:strRef>
              <c:f>'Market driver'!$BX$40:$BX$41</c:f>
              <c:strCache>
                <c:ptCount val="1"/>
                <c:pt idx="0">
                  <c:v>Radio management system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driver'!$BX$42:$BX$53</c:f>
              <c:numCache>
                <c:formatCode>_-* #,##0_-;\-* #,##0_-;_-* "-"??_-;_-@_-</c:formatCode>
                <c:ptCount val="11"/>
                <c:pt idx="0">
                  <c:v>104.27379128683933</c:v>
                </c:pt>
                <c:pt idx="1">
                  <c:v>109.74002539963928</c:v>
                </c:pt>
                <c:pt idx="2">
                  <c:v>109.57733031640453</c:v>
                </c:pt>
                <c:pt idx="3">
                  <c:v>114.40239898712076</c:v>
                </c:pt>
                <c:pt idx="4">
                  <c:v>116.35563195161325</c:v>
                </c:pt>
                <c:pt idx="5">
                  <c:v>121.79408944126995</c:v>
                </c:pt>
                <c:pt idx="6">
                  <c:v>122.23698578751852</c:v>
                </c:pt>
                <c:pt idx="7">
                  <c:v>119.79154221187709</c:v>
                </c:pt>
                <c:pt idx="8">
                  <c:v>103.71478921477788</c:v>
                </c:pt>
                <c:pt idx="9">
                  <c:v>103.7135483087456</c:v>
                </c:pt>
                <c:pt idx="10">
                  <c:v>108.11386034904415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2-7821-4064-9D27-69E53CF2A95D}"/>
            </c:ext>
          </c:extLst>
        </c:ser>
        <c:ser>
          <c:idx val="75"/>
          <c:order val="75"/>
          <c:tx>
            <c:strRef>
              <c:f>'Market driver'!$BY$40:$BY$41</c:f>
              <c:strCache>
                <c:ptCount val="1"/>
                <c:pt idx="0">
                  <c:v>High speed and fibre optics data/signalling network databuses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driver'!$BY$42:$BY$53</c:f>
              <c:numCache>
                <c:formatCode>_-* #,##0_-;\-* #,##0_-;_-* "-"??_-;_-@_-</c:formatCode>
                <c:ptCount val="11"/>
                <c:pt idx="0">
                  <c:v>107.72453294092001</c:v>
                </c:pt>
                <c:pt idx="1">
                  <c:v>112.14389691555999</c:v>
                </c:pt>
                <c:pt idx="2">
                  <c:v>108.77543599015998</c:v>
                </c:pt>
                <c:pt idx="3">
                  <c:v>110.54659601235994</c:v>
                </c:pt>
                <c:pt idx="4">
                  <c:v>109.07077475744005</c:v>
                </c:pt>
                <c:pt idx="5">
                  <c:v>108.33975349056003</c:v>
                </c:pt>
                <c:pt idx="6">
                  <c:v>109.70039375524004</c:v>
                </c:pt>
                <c:pt idx="7">
                  <c:v>116.61660179664001</c:v>
                </c:pt>
                <c:pt idx="8">
                  <c:v>111.76352621007997</c:v>
                </c:pt>
                <c:pt idx="9">
                  <c:v>115.16432132096001</c:v>
                </c:pt>
                <c:pt idx="10">
                  <c:v>105.01507623924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3-7821-4064-9D27-69E53CF2A95D}"/>
            </c:ext>
          </c:extLst>
        </c:ser>
        <c:ser>
          <c:idx val="76"/>
          <c:order val="76"/>
          <c:tx>
            <c:strRef>
              <c:f>'Market driver'!$BZ$40:$BZ$41</c:f>
              <c:strCache>
                <c:ptCount val="1"/>
                <c:pt idx="0">
                  <c:v>Electro-optical reconnaissance sesnor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driver'!$BZ$42:$BZ$53</c:f>
              <c:numCache>
                <c:formatCode>_-* #,##0_-;\-* #,##0_-;_-* "-"??_-;_-@_-</c:formatCode>
                <c:ptCount val="11"/>
                <c:pt idx="0">
                  <c:v>41.998828664800001</c:v>
                </c:pt>
                <c:pt idx="1">
                  <c:v>38.897608191600014</c:v>
                </c:pt>
                <c:pt idx="2">
                  <c:v>37.593295101850003</c:v>
                </c:pt>
                <c:pt idx="3">
                  <c:v>44.567048978500011</c:v>
                </c:pt>
                <c:pt idx="4">
                  <c:v>93.94087700595</c:v>
                </c:pt>
                <c:pt idx="5">
                  <c:v>122.84876532744998</c:v>
                </c:pt>
                <c:pt idx="6">
                  <c:v>133.87479653149998</c:v>
                </c:pt>
                <c:pt idx="7">
                  <c:v>143.81001103499997</c:v>
                </c:pt>
                <c:pt idx="8">
                  <c:v>157.36252329950003</c:v>
                </c:pt>
                <c:pt idx="9">
                  <c:v>162.42894764720003</c:v>
                </c:pt>
                <c:pt idx="10">
                  <c:v>163.85136018050005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4-7821-4064-9D27-69E53CF2A95D}"/>
            </c:ext>
          </c:extLst>
        </c:ser>
        <c:ser>
          <c:idx val="77"/>
          <c:order val="77"/>
          <c:tx>
            <c:strRef>
              <c:f>'Market driver'!$CA$40:$CA$41</c:f>
              <c:strCache>
                <c:ptCount val="1"/>
                <c:pt idx="0">
                  <c:v>Flight Warning Computer (FWC)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driver'!$CA$42:$CA$53</c:f>
              <c:numCache>
                <c:formatCode>_-* #,##0_-;\-* #,##0_-;_-* "-"??_-;_-@_-</c:formatCode>
                <c:ptCount val="11"/>
                <c:pt idx="0">
                  <c:v>91.34019722324696</c:v>
                </c:pt>
                <c:pt idx="1">
                  <c:v>95.985102949626381</c:v>
                </c:pt>
                <c:pt idx="2">
                  <c:v>95.838604671032286</c:v>
                </c:pt>
                <c:pt idx="3">
                  <c:v>100.95865686783257</c:v>
                </c:pt>
                <c:pt idx="4">
                  <c:v>102.72115788036145</c:v>
                </c:pt>
                <c:pt idx="5">
                  <c:v>108.51966104916767</c:v>
                </c:pt>
                <c:pt idx="6">
                  <c:v>111.36157774517764</c:v>
                </c:pt>
                <c:pt idx="7">
                  <c:v>109.59369029433006</c:v>
                </c:pt>
                <c:pt idx="8">
                  <c:v>98.763079925525062</c:v>
                </c:pt>
                <c:pt idx="9">
                  <c:v>98.921740634384889</c:v>
                </c:pt>
                <c:pt idx="10">
                  <c:v>106.05014663297993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5-7821-4064-9D27-69E53CF2A95D}"/>
            </c:ext>
          </c:extLst>
        </c:ser>
        <c:ser>
          <c:idx val="78"/>
          <c:order val="78"/>
          <c:tx>
            <c:strRef>
              <c:f>'Market driver'!$CB$40:$CB$41</c:f>
              <c:strCache>
                <c:ptCount val="1"/>
                <c:pt idx="0">
                  <c:v>Dual axis dual system Auto-pilot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driver'!$CB$42:$CB$53</c:f>
              <c:numCache>
                <c:formatCode>_-* #,##0_-;\-* #,##0_-;_-* "-"??_-;_-@_-</c:formatCode>
                <c:ptCount val="11"/>
                <c:pt idx="0">
                  <c:v>94.422317957481965</c:v>
                </c:pt>
                <c:pt idx="1">
                  <c:v>96.586387874750784</c:v>
                </c:pt>
                <c:pt idx="2">
                  <c:v>97.978082381332413</c:v>
                </c:pt>
                <c:pt idx="3">
                  <c:v>97.833635142768429</c:v>
                </c:pt>
                <c:pt idx="4">
                  <c:v>95.22988445608047</c:v>
                </c:pt>
                <c:pt idx="5">
                  <c:v>98.472378909109992</c:v>
                </c:pt>
                <c:pt idx="6">
                  <c:v>103.58384698648102</c:v>
                </c:pt>
                <c:pt idx="7">
                  <c:v>103.31850438560801</c:v>
                </c:pt>
                <c:pt idx="8">
                  <c:v>104.47398780219751</c:v>
                </c:pt>
                <c:pt idx="9">
                  <c:v>104.06041157783947</c:v>
                </c:pt>
                <c:pt idx="10">
                  <c:v>110.72435119525146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6-7821-4064-9D27-69E53CF2A95D}"/>
            </c:ext>
          </c:extLst>
        </c:ser>
        <c:ser>
          <c:idx val="79"/>
          <c:order val="79"/>
          <c:tx>
            <c:strRef>
              <c:f>'Market driver'!$CC$40:$CC$41</c:f>
              <c:strCache>
                <c:ptCount val="1"/>
                <c:pt idx="0">
                  <c:v>Defensive Aids Computer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driver'!$CC$42:$CC$53</c:f>
              <c:numCache>
                <c:formatCode>_-* #,##0_-;\-* #,##0_-;_-* "-"??_-;_-@_-</c:formatCode>
                <c:ptCount val="11"/>
                <c:pt idx="0">
                  <c:v>94.638902539500009</c:v>
                </c:pt>
                <c:pt idx="1">
                  <c:v>96.304580237250008</c:v>
                </c:pt>
                <c:pt idx="2">
                  <c:v>97.733960131500055</c:v>
                </c:pt>
                <c:pt idx="3">
                  <c:v>93.427196197500024</c:v>
                </c:pt>
                <c:pt idx="4">
                  <c:v>105.13427497650004</c:v>
                </c:pt>
                <c:pt idx="5">
                  <c:v>94.034430492749991</c:v>
                </c:pt>
                <c:pt idx="6">
                  <c:v>89.931277754999996</c:v>
                </c:pt>
                <c:pt idx="7">
                  <c:v>99.451325358000048</c:v>
                </c:pt>
                <c:pt idx="8">
                  <c:v>100.34625201975003</c:v>
                </c:pt>
                <c:pt idx="9">
                  <c:v>100.60628004899996</c:v>
                </c:pt>
                <c:pt idx="10">
                  <c:v>99.988540838999981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7-7821-4064-9D27-69E53CF2A95D}"/>
            </c:ext>
          </c:extLst>
        </c:ser>
        <c:ser>
          <c:idx val="80"/>
          <c:order val="80"/>
          <c:tx>
            <c:strRef>
              <c:f>'Market driver'!$CD$40:$CD$41</c:f>
              <c:strCache>
                <c:ptCount val="1"/>
                <c:pt idx="0">
                  <c:v>Aircraft avionics management unit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driver'!$CD$42:$CD$53</c:f>
              <c:numCache>
                <c:formatCode>_-* #,##0_-;\-* #,##0_-;_-* "-"??_-;_-@_-</c:formatCode>
                <c:ptCount val="11"/>
                <c:pt idx="0">
                  <c:v>102.60901603078742</c:v>
                </c:pt>
                <c:pt idx="1">
                  <c:v>102.11475326876099</c:v>
                </c:pt>
                <c:pt idx="2">
                  <c:v>101.49003589859812</c:v>
                </c:pt>
                <c:pt idx="3">
                  <c:v>98.826031911595749</c:v>
                </c:pt>
                <c:pt idx="4">
                  <c:v>90.850543714104575</c:v>
                </c:pt>
                <c:pt idx="5">
                  <c:v>93.603567729547478</c:v>
                </c:pt>
                <c:pt idx="6">
                  <c:v>91.214017276361986</c:v>
                </c:pt>
                <c:pt idx="7">
                  <c:v>91.69872135143244</c:v>
                </c:pt>
                <c:pt idx="8">
                  <c:v>87.342587094153018</c:v>
                </c:pt>
                <c:pt idx="9">
                  <c:v>86.116261253293516</c:v>
                </c:pt>
                <c:pt idx="10">
                  <c:v>87.552879328524043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8-7821-4064-9D27-69E53CF2A95D}"/>
            </c:ext>
          </c:extLst>
        </c:ser>
        <c:ser>
          <c:idx val="81"/>
          <c:order val="81"/>
          <c:tx>
            <c:strRef>
              <c:f>'Market driver'!$CE$40:$CE$41</c:f>
              <c:strCache>
                <c:ptCount val="1"/>
                <c:pt idx="0">
                  <c:v>Multi mode radar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driver'!$CE$42:$CE$53</c:f>
              <c:numCache>
                <c:formatCode>_-* #,##0_-;\-* #,##0_-;_-* "-"??_-;_-@_-</c:formatCode>
                <c:ptCount val="11"/>
                <c:pt idx="0">
                  <c:v>92.028089416699999</c:v>
                </c:pt>
                <c:pt idx="1">
                  <c:v>90.863480923799955</c:v>
                </c:pt>
                <c:pt idx="2">
                  <c:v>98.455840002800002</c:v>
                </c:pt>
                <c:pt idx="3">
                  <c:v>93.020982811899998</c:v>
                </c:pt>
                <c:pt idx="4">
                  <c:v>88.779079807100018</c:v>
                </c:pt>
                <c:pt idx="5">
                  <c:v>89.711485373000002</c:v>
                </c:pt>
                <c:pt idx="6">
                  <c:v>84.980331489799937</c:v>
                </c:pt>
                <c:pt idx="7">
                  <c:v>90.246868907599946</c:v>
                </c:pt>
                <c:pt idx="8">
                  <c:v>84.554380320499988</c:v>
                </c:pt>
                <c:pt idx="9">
                  <c:v>90.498353874900005</c:v>
                </c:pt>
                <c:pt idx="10">
                  <c:v>88.68893353379994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9-7821-4064-9D27-69E53CF2A95D}"/>
            </c:ext>
          </c:extLst>
        </c:ser>
        <c:ser>
          <c:idx val="82"/>
          <c:order val="82"/>
          <c:tx>
            <c:strRef>
              <c:f>'Market driver'!$CF$40:$CF$41</c:f>
              <c:strCache>
                <c:ptCount val="1"/>
                <c:pt idx="0">
                  <c:v>Aircraft memory system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driver'!$CF$42:$CF$53</c:f>
              <c:numCache>
                <c:formatCode>_-* #,##0_-;\-* #,##0_-;_-* "-"??_-;_-@_-</c:formatCode>
                <c:ptCount val="11"/>
                <c:pt idx="0">
                  <c:v>88.609161078590006</c:v>
                </c:pt>
                <c:pt idx="1">
                  <c:v>91.998723816650028</c:v>
                </c:pt>
                <c:pt idx="2">
                  <c:v>89.11423341820003</c:v>
                </c:pt>
                <c:pt idx="3">
                  <c:v>90.407766727370003</c:v>
                </c:pt>
                <c:pt idx="4">
                  <c:v>89.138302165420043</c:v>
                </c:pt>
                <c:pt idx="5">
                  <c:v>88.361989642260028</c:v>
                </c:pt>
                <c:pt idx="6">
                  <c:v>89.114857310569988</c:v>
                </c:pt>
                <c:pt idx="7">
                  <c:v>94.380502821059963</c:v>
                </c:pt>
                <c:pt idx="8">
                  <c:v>90.480767301499966</c:v>
                </c:pt>
                <c:pt idx="9">
                  <c:v>93.298842973779983</c:v>
                </c:pt>
                <c:pt idx="10">
                  <c:v>84.808298239049989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A-7821-4064-9D27-69E53CF2A95D}"/>
            </c:ext>
          </c:extLst>
        </c:ser>
        <c:ser>
          <c:idx val="83"/>
          <c:order val="83"/>
          <c:tx>
            <c:strRef>
              <c:f>'Market driver'!$CG$40:$CG$41</c:f>
              <c:strCache>
                <c:ptCount val="1"/>
                <c:pt idx="0">
                  <c:v>Radar altimeters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driver'!$CG$42:$CG$53</c:f>
              <c:numCache>
                <c:formatCode>_-* #,##0_-;\-* #,##0_-;_-* "-"??_-;_-@_-</c:formatCode>
                <c:ptCount val="11"/>
                <c:pt idx="0">
                  <c:v>80.498632419305636</c:v>
                </c:pt>
                <c:pt idx="1">
                  <c:v>83.798646746148833</c:v>
                </c:pt>
                <c:pt idx="2">
                  <c:v>85.825350382747303</c:v>
                </c:pt>
                <c:pt idx="3">
                  <c:v>89.876842103822355</c:v>
                </c:pt>
                <c:pt idx="4">
                  <c:v>90.453408327986395</c:v>
                </c:pt>
                <c:pt idx="5">
                  <c:v>94.700904080559937</c:v>
                </c:pt>
                <c:pt idx="6">
                  <c:v>96.182678231479969</c:v>
                </c:pt>
                <c:pt idx="7">
                  <c:v>101.18657084768012</c:v>
                </c:pt>
                <c:pt idx="8">
                  <c:v>90.620629942696027</c:v>
                </c:pt>
                <c:pt idx="9">
                  <c:v>86.793354232439626</c:v>
                </c:pt>
                <c:pt idx="10">
                  <c:v>88.356661460391095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B-7821-4064-9D27-69E53CF2A95D}"/>
            </c:ext>
          </c:extLst>
        </c:ser>
        <c:ser>
          <c:idx val="84"/>
          <c:order val="84"/>
          <c:tx>
            <c:strRef>
              <c:f>'Market driver'!$CH$40:$CH$41</c:f>
              <c:strCache>
                <c:ptCount val="1"/>
                <c:pt idx="0">
                  <c:v>Central Mission display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driver'!$CH$42:$CH$53</c:f>
              <c:numCache>
                <c:formatCode>_-* #,##0_-;\-* #,##0_-;_-* "-"??_-;_-@_-</c:formatCode>
                <c:ptCount val="11"/>
                <c:pt idx="0">
                  <c:v>83.872780840914714</c:v>
                </c:pt>
                <c:pt idx="1">
                  <c:v>85.29819742979349</c:v>
                </c:pt>
                <c:pt idx="2">
                  <c:v>86.339119513423697</c:v>
                </c:pt>
                <c:pt idx="3">
                  <c:v>86.116460123245261</c:v>
                </c:pt>
                <c:pt idx="4">
                  <c:v>83.40079339208323</c:v>
                </c:pt>
                <c:pt idx="5">
                  <c:v>86.512283676760035</c:v>
                </c:pt>
                <c:pt idx="6">
                  <c:v>91.364629717103952</c:v>
                </c:pt>
                <c:pt idx="7">
                  <c:v>91.185962286113252</c:v>
                </c:pt>
                <c:pt idx="8">
                  <c:v>92.371068223411314</c:v>
                </c:pt>
                <c:pt idx="9">
                  <c:v>91.804168862745541</c:v>
                </c:pt>
                <c:pt idx="10">
                  <c:v>98.359742193800983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C-7821-4064-9D27-69E53CF2A95D}"/>
            </c:ext>
          </c:extLst>
        </c:ser>
        <c:ser>
          <c:idx val="85"/>
          <c:order val="85"/>
          <c:tx>
            <c:strRef>
              <c:f>'Market driver'!$CI$40:$CI$41</c:f>
              <c:strCache>
                <c:ptCount val="1"/>
                <c:pt idx="0">
                  <c:v>EFIS Control panel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driver'!$CI$42:$CI$53</c:f>
              <c:numCache>
                <c:formatCode>_-* #,##0_-;\-* #,##0_-;_-* "-"??_-;_-@_-</c:formatCode>
                <c:ptCount val="11"/>
                <c:pt idx="0">
                  <c:v>68.759396179021309</c:v>
                </c:pt>
                <c:pt idx="1">
                  <c:v>73.469970995420539</c:v>
                </c:pt>
                <c:pt idx="2">
                  <c:v>77.383072840880473</c:v>
                </c:pt>
                <c:pt idx="3">
                  <c:v>84.429413337944709</c:v>
                </c:pt>
                <c:pt idx="4">
                  <c:v>89.474717369107623</c:v>
                </c:pt>
                <c:pt idx="5">
                  <c:v>96.772343067738646</c:v>
                </c:pt>
                <c:pt idx="6">
                  <c:v>101.8396157409387</c:v>
                </c:pt>
                <c:pt idx="7">
                  <c:v>102.91211579104608</c:v>
                </c:pt>
                <c:pt idx="8">
                  <c:v>90.504788007576209</c:v>
                </c:pt>
                <c:pt idx="9">
                  <c:v>89.870538993691255</c:v>
                </c:pt>
                <c:pt idx="10">
                  <c:v>97.760280654066264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D-7821-4064-9D27-69E53CF2A95D}"/>
            </c:ext>
          </c:extLst>
        </c:ser>
        <c:ser>
          <c:idx val="86"/>
          <c:order val="86"/>
          <c:tx>
            <c:strRef>
              <c:f>'Market driver'!$CJ$40:$CJ$41</c:f>
              <c:strCache>
                <c:ptCount val="1"/>
                <c:pt idx="0">
                  <c:v>ADF system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driver'!$CJ$42:$CJ$53</c:f>
              <c:numCache>
                <c:formatCode>_-* #,##0_-;\-* #,##0_-;_-* "-"??_-;_-@_-</c:formatCode>
                <c:ptCount val="11"/>
                <c:pt idx="0">
                  <c:v>68.076976771794065</c:v>
                </c:pt>
                <c:pt idx="1">
                  <c:v>73.135124343899463</c:v>
                </c:pt>
                <c:pt idx="2">
                  <c:v>77.452215442630433</c:v>
                </c:pt>
                <c:pt idx="3">
                  <c:v>83.785995486415018</c:v>
                </c:pt>
                <c:pt idx="4">
                  <c:v>88.181120424579106</c:v>
                </c:pt>
                <c:pt idx="5">
                  <c:v>94.018297277030044</c:v>
                </c:pt>
                <c:pt idx="6">
                  <c:v>98.994650871344987</c:v>
                </c:pt>
                <c:pt idx="7">
                  <c:v>99.722087640672513</c:v>
                </c:pt>
                <c:pt idx="8">
                  <c:v>91.062854744022545</c:v>
                </c:pt>
                <c:pt idx="9">
                  <c:v>94.015238352407465</c:v>
                </c:pt>
                <c:pt idx="10">
                  <c:v>100.51301700029754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E-7821-4064-9D27-69E53CF2A95D}"/>
            </c:ext>
          </c:extLst>
        </c:ser>
        <c:ser>
          <c:idx val="87"/>
          <c:order val="87"/>
          <c:tx>
            <c:strRef>
              <c:f>'Market driver'!$CK$40:$CK$41</c:f>
              <c:strCache>
                <c:ptCount val="1"/>
                <c:pt idx="0">
                  <c:v>Radar jammer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driver'!$CK$42:$CK$53</c:f>
              <c:numCache>
                <c:formatCode>_-* #,##0_-;\-* #,##0_-;_-* "-"??_-;_-@_-</c:formatCode>
                <c:ptCount val="11"/>
                <c:pt idx="0">
                  <c:v>83.077551430271143</c:v>
                </c:pt>
                <c:pt idx="1">
                  <c:v>88.014311429197633</c:v>
                </c:pt>
                <c:pt idx="2">
                  <c:v>88.694787455214993</c:v>
                </c:pt>
                <c:pt idx="3">
                  <c:v>88.31345895970999</c:v>
                </c:pt>
                <c:pt idx="4">
                  <c:v>92.231929652184974</c:v>
                </c:pt>
                <c:pt idx="5">
                  <c:v>86.904058350005002</c:v>
                </c:pt>
                <c:pt idx="6">
                  <c:v>76.558393232189985</c:v>
                </c:pt>
                <c:pt idx="7">
                  <c:v>87.899966808834947</c:v>
                </c:pt>
                <c:pt idx="8">
                  <c:v>88.939161581060034</c:v>
                </c:pt>
                <c:pt idx="9">
                  <c:v>90.733934964200017</c:v>
                </c:pt>
                <c:pt idx="10">
                  <c:v>93.187307334915019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AF-7821-4064-9D27-69E53CF2A95D}"/>
            </c:ext>
          </c:extLst>
        </c:ser>
        <c:ser>
          <c:idx val="88"/>
          <c:order val="88"/>
          <c:tx>
            <c:strRef>
              <c:f>'Market driver'!$CL$40:$CL$41</c:f>
              <c:strCache>
                <c:ptCount val="1"/>
                <c:pt idx="0">
                  <c:v>Standby display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driver'!$CL$42:$CL$53</c:f>
              <c:numCache>
                <c:formatCode>_-* #,##0_-;\-* #,##0_-;_-* "-"??_-;_-@_-</c:formatCode>
                <c:ptCount val="11"/>
                <c:pt idx="0">
                  <c:v>83.310690424241926</c:v>
                </c:pt>
                <c:pt idx="1">
                  <c:v>85.468837620165885</c:v>
                </c:pt>
                <c:pt idx="2">
                  <c:v>85.26323330249997</c:v>
                </c:pt>
                <c:pt idx="3">
                  <c:v>85.931889297366041</c:v>
                </c:pt>
                <c:pt idx="4">
                  <c:v>83.733072082265494</c:v>
                </c:pt>
                <c:pt idx="5">
                  <c:v>85.405955751347449</c:v>
                </c:pt>
                <c:pt idx="6">
                  <c:v>88.488275785120962</c:v>
                </c:pt>
                <c:pt idx="7">
                  <c:v>90.370498798826745</c:v>
                </c:pt>
                <c:pt idx="8">
                  <c:v>89.427892454948648</c:v>
                </c:pt>
                <c:pt idx="9">
                  <c:v>90.46662607895442</c:v>
                </c:pt>
                <c:pt idx="10">
                  <c:v>90.847947071150315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0-7821-4064-9D27-69E53CF2A95D}"/>
            </c:ext>
          </c:extLst>
        </c:ser>
        <c:ser>
          <c:idx val="89"/>
          <c:order val="89"/>
          <c:tx>
            <c:strRef>
              <c:f>'Market driver'!$CM$40:$CM$41</c:f>
              <c:strCache>
                <c:ptCount val="1"/>
                <c:pt idx="0">
                  <c:v>SATCOM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driver'!$CM$42:$CM$53</c:f>
              <c:numCache>
                <c:formatCode>_-* #,##0_-;\-* #,##0_-;_-* "-"??_-;_-@_-</c:formatCode>
                <c:ptCount val="11"/>
                <c:pt idx="0">
                  <c:v>51.148875998214791</c:v>
                </c:pt>
                <c:pt idx="1">
                  <c:v>54.198674749306377</c:v>
                </c:pt>
                <c:pt idx="2">
                  <c:v>56.338198121443583</c:v>
                </c:pt>
                <c:pt idx="3">
                  <c:v>64.632632511987609</c:v>
                </c:pt>
                <c:pt idx="4">
                  <c:v>83.534648564517994</c:v>
                </c:pt>
                <c:pt idx="5">
                  <c:v>96.886126905800012</c:v>
                </c:pt>
                <c:pt idx="6">
                  <c:v>102.27801116833005</c:v>
                </c:pt>
                <c:pt idx="7">
                  <c:v>108.23651947178001</c:v>
                </c:pt>
                <c:pt idx="8">
                  <c:v>109.13464944552999</c:v>
                </c:pt>
                <c:pt idx="9">
                  <c:v>103.91231864671998</c:v>
                </c:pt>
                <c:pt idx="10">
                  <c:v>107.78546265788999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1-7821-4064-9D27-69E53CF2A95D}"/>
            </c:ext>
          </c:extLst>
        </c:ser>
        <c:ser>
          <c:idx val="90"/>
          <c:order val="90"/>
          <c:tx>
            <c:strRef>
              <c:f>'Market driver'!$CN$40:$CN$41</c:f>
              <c:strCache>
                <c:ptCount val="1"/>
                <c:pt idx="0">
                  <c:v>Air Traffic Services Unit (ATSU)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driver'!$CN$42:$CN$53</c:f>
              <c:numCache>
                <c:formatCode>_-* #,##0_-;\-* #,##0_-;_-* "-"??_-;_-@_-</c:formatCode>
                <c:ptCount val="11"/>
                <c:pt idx="0">
                  <c:v>65.457128117404821</c:v>
                </c:pt>
                <c:pt idx="1">
                  <c:v>69.783975856210418</c:v>
                </c:pt>
                <c:pt idx="2">
                  <c:v>73.603679651150017</c:v>
                </c:pt>
                <c:pt idx="3">
                  <c:v>79.09448078659878</c:v>
                </c:pt>
                <c:pt idx="4">
                  <c:v>84.044306674809263</c:v>
                </c:pt>
                <c:pt idx="5">
                  <c:v>90.751062834420011</c:v>
                </c:pt>
                <c:pt idx="6">
                  <c:v>96.026006268680021</c:v>
                </c:pt>
                <c:pt idx="7">
                  <c:v>96.245099146870047</c:v>
                </c:pt>
                <c:pt idx="8">
                  <c:v>84.096336418039968</c:v>
                </c:pt>
                <c:pt idx="9">
                  <c:v>87.884375709879976</c:v>
                </c:pt>
                <c:pt idx="10">
                  <c:v>95.381008674369951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2-7821-4064-9D27-69E53CF2A95D}"/>
            </c:ext>
          </c:extLst>
        </c:ser>
        <c:ser>
          <c:idx val="91"/>
          <c:order val="91"/>
          <c:tx>
            <c:strRef>
              <c:f>'Market driver'!$CO$40:$CO$41</c:f>
              <c:strCache>
                <c:ptCount val="1"/>
                <c:pt idx="0">
                  <c:v>Mulit InfraRed alerting System (MIRAS) Sensors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driver'!$CO$42:$CO$53</c:f>
              <c:numCache>
                <c:formatCode>_-* #,##0_-;\-* #,##0_-;_-* "-"??_-;_-@_-</c:formatCode>
                <c:ptCount val="11"/>
                <c:pt idx="0">
                  <c:v>79.238378399640055</c:v>
                </c:pt>
                <c:pt idx="1">
                  <c:v>78.354156991815003</c:v>
                </c:pt>
                <c:pt idx="2">
                  <c:v>86.517748273154979</c:v>
                </c:pt>
                <c:pt idx="3">
                  <c:v>82.123684575600009</c:v>
                </c:pt>
                <c:pt idx="4">
                  <c:v>76.896050565795022</c:v>
                </c:pt>
                <c:pt idx="5">
                  <c:v>78.76859510829</c:v>
                </c:pt>
                <c:pt idx="6">
                  <c:v>76.156588293809989</c:v>
                </c:pt>
                <c:pt idx="7">
                  <c:v>84.167207862959941</c:v>
                </c:pt>
                <c:pt idx="8">
                  <c:v>76.740864634125003</c:v>
                </c:pt>
                <c:pt idx="9">
                  <c:v>84.687478493339981</c:v>
                </c:pt>
                <c:pt idx="10">
                  <c:v>84.653957487330004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3-7821-4064-9D27-69E53CF2A95D}"/>
            </c:ext>
          </c:extLst>
        </c:ser>
        <c:ser>
          <c:idx val="92"/>
          <c:order val="92"/>
          <c:tx>
            <c:strRef>
              <c:f>'Market driver'!$CP$40:$CP$41</c:f>
              <c:strCache>
                <c:ptCount val="1"/>
                <c:pt idx="0">
                  <c:v>ADIRS CDU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driver'!$CP$42:$CP$53</c:f>
              <c:numCache>
                <c:formatCode>_-* #,##0_-;\-* #,##0_-;_-* "-"??_-;_-@_-</c:formatCode>
                <c:ptCount val="11"/>
                <c:pt idx="0">
                  <c:v>58.88559021726293</c:v>
                </c:pt>
                <c:pt idx="1">
                  <c:v>63.221270354787663</c:v>
                </c:pt>
                <c:pt idx="2">
                  <c:v>67.756736964179453</c:v>
                </c:pt>
                <c:pt idx="3">
                  <c:v>74.538978252469349</c:v>
                </c:pt>
                <c:pt idx="4">
                  <c:v>79.88162624164346</c:v>
                </c:pt>
                <c:pt idx="5">
                  <c:v>86.848576904421222</c:v>
                </c:pt>
                <c:pt idx="6">
                  <c:v>91.941288454533705</c:v>
                </c:pt>
                <c:pt idx="7">
                  <c:v>93.419428629928717</c:v>
                </c:pt>
                <c:pt idx="8">
                  <c:v>82.039371365951254</c:v>
                </c:pt>
                <c:pt idx="9">
                  <c:v>81.801177454588782</c:v>
                </c:pt>
                <c:pt idx="10">
                  <c:v>89.069186235721276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4-7821-4064-9D27-69E53CF2A95D}"/>
            </c:ext>
          </c:extLst>
        </c:ser>
        <c:ser>
          <c:idx val="93"/>
          <c:order val="93"/>
          <c:tx>
            <c:strRef>
              <c:f>'Market driver'!$CQ$40:$CQ$41</c:f>
              <c:strCache>
                <c:ptCount val="1"/>
                <c:pt idx="0">
                  <c:v>Combined cockpit voice and data recorder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driver'!$CQ$42:$CQ$53</c:f>
              <c:numCache>
                <c:formatCode>_-* #,##0_-;\-* #,##0_-;_-* "-"??_-;_-@_-</c:formatCode>
                <c:ptCount val="11"/>
                <c:pt idx="0">
                  <c:v>72.946703001938047</c:v>
                </c:pt>
                <c:pt idx="1">
                  <c:v>74.611672838145566</c:v>
                </c:pt>
                <c:pt idx="2">
                  <c:v>74.741500825289975</c:v>
                </c:pt>
                <c:pt idx="3">
                  <c:v>73.754466784059957</c:v>
                </c:pt>
                <c:pt idx="4">
                  <c:v>71.504226803459986</c:v>
                </c:pt>
                <c:pt idx="5">
                  <c:v>74.80015608138001</c:v>
                </c:pt>
                <c:pt idx="6">
                  <c:v>79.87227870852</c:v>
                </c:pt>
                <c:pt idx="7">
                  <c:v>79.879735042350035</c:v>
                </c:pt>
                <c:pt idx="8">
                  <c:v>80.073344483560007</c:v>
                </c:pt>
                <c:pt idx="9">
                  <c:v>80.090740421709967</c:v>
                </c:pt>
                <c:pt idx="10">
                  <c:v>85.402399745810058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5-7821-4064-9D27-69E53CF2A95D}"/>
            </c:ext>
          </c:extLst>
        </c:ser>
        <c:ser>
          <c:idx val="94"/>
          <c:order val="94"/>
          <c:tx>
            <c:strRef>
              <c:f>'Market driver'!$CR$40:$CR$41</c:f>
              <c:strCache>
                <c:ptCount val="1"/>
                <c:pt idx="0">
                  <c:v>IRS Gyroscope System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driver'!$CR$42:$CR$53</c:f>
              <c:numCache>
                <c:formatCode>_-* #,##0_-;\-* #,##0_-;_-* "-"??_-;_-@_-</c:formatCode>
                <c:ptCount val="11"/>
                <c:pt idx="0">
                  <c:v>67.035174001488002</c:v>
                </c:pt>
                <c:pt idx="1">
                  <c:v>71.295420944792042</c:v>
                </c:pt>
                <c:pt idx="2">
                  <c:v>75.372574815999968</c:v>
                </c:pt>
                <c:pt idx="3">
                  <c:v>78.379898791990428</c:v>
                </c:pt>
                <c:pt idx="4">
                  <c:v>82.814502335540794</c:v>
                </c:pt>
                <c:pt idx="5">
                  <c:v>86.24493278896</c:v>
                </c:pt>
                <c:pt idx="6">
                  <c:v>84.101947607040017</c:v>
                </c:pt>
                <c:pt idx="7">
                  <c:v>82.650008569920018</c:v>
                </c:pt>
                <c:pt idx="8">
                  <c:v>66.761188922912012</c:v>
                </c:pt>
                <c:pt idx="9">
                  <c:v>69.080800515576939</c:v>
                </c:pt>
                <c:pt idx="10">
                  <c:v>67.390326874563101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6-7821-4064-9D27-69E53CF2A95D}"/>
            </c:ext>
          </c:extLst>
        </c:ser>
        <c:ser>
          <c:idx val="95"/>
          <c:order val="95"/>
          <c:tx>
            <c:strRef>
              <c:f>'Market driver'!$CS$40:$CS$41</c:f>
              <c:strCache>
                <c:ptCount val="1"/>
                <c:pt idx="0">
                  <c:v>ARC 210 radios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driver'!$CS$42:$CS$53</c:f>
              <c:numCache>
                <c:formatCode>_-* #,##0_-;\-* #,##0_-;_-* "-"??_-;_-@_-</c:formatCode>
                <c:ptCount val="11"/>
                <c:pt idx="0">
                  <c:v>29.800206184639997</c:v>
                </c:pt>
                <c:pt idx="1">
                  <c:v>27.846360302079994</c:v>
                </c:pt>
                <c:pt idx="2">
                  <c:v>27.124623791999998</c:v>
                </c:pt>
                <c:pt idx="3">
                  <c:v>32.061301764039996</c:v>
                </c:pt>
                <c:pt idx="4">
                  <c:v>66.569940204719998</c:v>
                </c:pt>
                <c:pt idx="5">
                  <c:v>87.144683882239974</c:v>
                </c:pt>
                <c:pt idx="6">
                  <c:v>95.457423095839971</c:v>
                </c:pt>
                <c:pt idx="7">
                  <c:v>103.03924750371999</c:v>
                </c:pt>
                <c:pt idx="8">
                  <c:v>113.16843072827999</c:v>
                </c:pt>
                <c:pt idx="9">
                  <c:v>117.46926242963998</c:v>
                </c:pt>
                <c:pt idx="10">
                  <c:v>119.21029940299999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7-7821-4064-9D27-69E53CF2A95D}"/>
            </c:ext>
          </c:extLst>
        </c:ser>
        <c:ser>
          <c:idx val="96"/>
          <c:order val="96"/>
          <c:tx>
            <c:strRef>
              <c:f>'Market driver'!$CT$40:$CT$41</c:f>
              <c:strCache>
                <c:ptCount val="1"/>
                <c:pt idx="0">
                  <c:v>FCU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driver'!$CT$42:$CT$53</c:f>
              <c:numCache>
                <c:formatCode>_-* #,##0_-;\-* #,##0_-;_-* "-"??_-;_-@_-</c:formatCode>
                <c:ptCount val="11"/>
                <c:pt idx="0">
                  <c:v>57.358925681277363</c:v>
                </c:pt>
                <c:pt idx="1">
                  <c:v>60.984113856236654</c:v>
                </c:pt>
                <c:pt idx="2">
                  <c:v>64.519988413864795</c:v>
                </c:pt>
                <c:pt idx="3">
                  <c:v>69.533060762939584</c:v>
                </c:pt>
                <c:pt idx="4">
                  <c:v>73.837745024728264</c:v>
                </c:pt>
                <c:pt idx="5">
                  <c:v>79.631197585605051</c:v>
                </c:pt>
                <c:pt idx="6">
                  <c:v>83.801749202844974</c:v>
                </c:pt>
                <c:pt idx="7">
                  <c:v>84.05577379099995</c:v>
                </c:pt>
                <c:pt idx="8">
                  <c:v>75.082927788710066</c:v>
                </c:pt>
                <c:pt idx="9">
                  <c:v>78.102585121489994</c:v>
                </c:pt>
                <c:pt idx="10">
                  <c:v>84.19288076004004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8-7821-4064-9D27-69E53CF2A95D}"/>
            </c:ext>
          </c:extLst>
        </c:ser>
        <c:ser>
          <c:idx val="97"/>
          <c:order val="97"/>
          <c:tx>
            <c:strRef>
              <c:f>'Market driver'!$CU$40:$CU$41</c:f>
              <c:strCache>
                <c:ptCount val="1"/>
                <c:pt idx="0">
                  <c:v>Antenna suite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driver'!$CU$42:$CU$53</c:f>
              <c:numCache>
                <c:formatCode>_-* #,##0_-;\-* #,##0_-;_-* "-"??_-;_-@_-</c:formatCode>
                <c:ptCount val="11"/>
                <c:pt idx="0">
                  <c:v>67.846522791239963</c:v>
                </c:pt>
                <c:pt idx="1">
                  <c:v>72.232717973759947</c:v>
                </c:pt>
                <c:pt idx="2">
                  <c:v>72.451629583320013</c:v>
                </c:pt>
                <c:pt idx="3">
                  <c:v>73.818766135559983</c:v>
                </c:pt>
                <c:pt idx="4">
                  <c:v>73.198753392839976</c:v>
                </c:pt>
                <c:pt idx="5">
                  <c:v>73.927029209040001</c:v>
                </c:pt>
                <c:pt idx="6">
                  <c:v>74.696217123359972</c:v>
                </c:pt>
                <c:pt idx="7">
                  <c:v>78.506277929880028</c:v>
                </c:pt>
                <c:pt idx="8">
                  <c:v>74.928699591839958</c:v>
                </c:pt>
                <c:pt idx="9">
                  <c:v>77.144603213879989</c:v>
                </c:pt>
                <c:pt idx="10">
                  <c:v>71.554382018639998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9-7821-4064-9D27-69E53CF2A95D}"/>
            </c:ext>
          </c:extLst>
        </c:ser>
        <c:ser>
          <c:idx val="98"/>
          <c:order val="98"/>
          <c:tx>
            <c:strRef>
              <c:f>'Market driver'!$CV$40:$CV$41</c:f>
              <c:strCache>
                <c:ptCount val="1"/>
                <c:pt idx="0">
                  <c:v>Radio antenna receivers/transmitters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driver'!$CV$42:$CV$53</c:f>
              <c:numCache>
                <c:formatCode>_-* #,##0_-;\-* #,##0_-;_-* "-"??_-;_-@_-</c:formatCode>
                <c:ptCount val="11"/>
                <c:pt idx="0">
                  <c:v>28.607515703679997</c:v>
                </c:pt>
                <c:pt idx="1">
                  <c:v>26.73186836096</c:v>
                </c:pt>
                <c:pt idx="2">
                  <c:v>26.039017753919996</c:v>
                </c:pt>
                <c:pt idx="3">
                  <c:v>30.778115586320002</c:v>
                </c:pt>
                <c:pt idx="4">
                  <c:v>63.905618330399989</c:v>
                </c:pt>
                <c:pt idx="5">
                  <c:v>83.656900644160032</c:v>
                </c:pt>
                <c:pt idx="6">
                  <c:v>91.636939376319987</c:v>
                </c:pt>
                <c:pt idx="7">
                  <c:v>98.915317015759996</c:v>
                </c:pt>
                <c:pt idx="8">
                  <c:v>108.63910066104</c:v>
                </c:pt>
                <c:pt idx="9">
                  <c:v>112.76780058792002</c:v>
                </c:pt>
                <c:pt idx="10">
                  <c:v>114.4391561788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A-7821-4064-9D27-69E53CF2A95D}"/>
            </c:ext>
          </c:extLst>
        </c:ser>
        <c:ser>
          <c:idx val="99"/>
          <c:order val="99"/>
          <c:tx>
            <c:strRef>
              <c:f>'Market driver'!$CW$40:$CW$41</c:f>
              <c:strCache>
                <c:ptCount val="1"/>
                <c:pt idx="0">
                  <c:v>Laser warning receiver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driver'!$CW$42:$CW$53</c:f>
              <c:numCache>
                <c:formatCode>_-* #,##0_-;\-* #,##0_-;_-* "-"??_-;_-@_-</c:formatCode>
                <c:ptCount val="11"/>
                <c:pt idx="0">
                  <c:v>66.462947477735597</c:v>
                </c:pt>
                <c:pt idx="1">
                  <c:v>70.412409334398845</c:v>
                </c:pt>
                <c:pt idx="2">
                  <c:v>70.956797578857532</c:v>
                </c:pt>
                <c:pt idx="3">
                  <c:v>70.651730622354961</c:v>
                </c:pt>
                <c:pt idx="4">
                  <c:v>73.786549924842518</c:v>
                </c:pt>
                <c:pt idx="5">
                  <c:v>69.524194758752586</c:v>
                </c:pt>
                <c:pt idx="6">
                  <c:v>61.247549798595045</c:v>
                </c:pt>
                <c:pt idx="7">
                  <c:v>70.320932390667522</c:v>
                </c:pt>
                <c:pt idx="8">
                  <c:v>71.152299545530013</c:v>
                </c:pt>
                <c:pt idx="9">
                  <c:v>72.588137832100003</c:v>
                </c:pt>
                <c:pt idx="10">
                  <c:v>74.550862493707541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B-7821-4064-9D27-69E53CF2A95D}"/>
            </c:ext>
          </c:extLst>
        </c:ser>
        <c:ser>
          <c:idx val="100"/>
          <c:order val="100"/>
          <c:tx>
            <c:strRef>
              <c:f>'Market driver'!$CX$40:$CX$41</c:f>
              <c:strCache>
                <c:ptCount val="1"/>
                <c:pt idx="0">
                  <c:v>Aircraft Intergated Data System (AIDS)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driver'!$CX$42:$CX$53</c:f>
              <c:numCache>
                <c:formatCode>_-* #,##0_-;\-* #,##0_-;_-* "-"??_-;_-@_-</c:formatCode>
                <c:ptCount val="11"/>
                <c:pt idx="0">
                  <c:v>54.826190653513628</c:v>
                </c:pt>
                <c:pt idx="1">
                  <c:v>58.285736871311649</c:v>
                </c:pt>
                <c:pt idx="2">
                  <c:v>61.42394833851759</c:v>
                </c:pt>
                <c:pt idx="3">
                  <c:v>66.012504403608247</c:v>
                </c:pt>
                <c:pt idx="4">
                  <c:v>70.170116413265461</c:v>
                </c:pt>
                <c:pt idx="5">
                  <c:v>75.726413019450078</c:v>
                </c:pt>
                <c:pt idx="6">
                  <c:v>80.105825273390053</c:v>
                </c:pt>
                <c:pt idx="7">
                  <c:v>80.300015118510032</c:v>
                </c:pt>
                <c:pt idx="8">
                  <c:v>70.195914659820019</c:v>
                </c:pt>
                <c:pt idx="9">
                  <c:v>73.356880341140055</c:v>
                </c:pt>
                <c:pt idx="10">
                  <c:v>79.607155239260038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C-7821-4064-9D27-69E53CF2A95D}"/>
            </c:ext>
          </c:extLst>
        </c:ser>
        <c:ser>
          <c:idx val="101"/>
          <c:order val="101"/>
          <c:tx>
            <c:strRef>
              <c:f>'Market driver'!$CY$40:$CY$41</c:f>
              <c:strCache>
                <c:ptCount val="1"/>
                <c:pt idx="0">
                  <c:v>Comms Management System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driver'!$CY$42:$CY$53</c:f>
              <c:numCache>
                <c:formatCode>_-* #,##0_-;\-* #,##0_-;_-* "-"??_-;_-@_-</c:formatCode>
                <c:ptCount val="11"/>
                <c:pt idx="0">
                  <c:v>64.831859514752495</c:v>
                </c:pt>
                <c:pt idx="1">
                  <c:v>66.160783867740022</c:v>
                </c:pt>
                <c:pt idx="2">
                  <c:v>63.970476347084961</c:v>
                </c:pt>
                <c:pt idx="3">
                  <c:v>65.777619830704978</c:v>
                </c:pt>
                <c:pt idx="4">
                  <c:v>65.488804074555006</c:v>
                </c:pt>
                <c:pt idx="5">
                  <c:v>69.204174736047449</c:v>
                </c:pt>
                <c:pt idx="6">
                  <c:v>73.267074994830011</c:v>
                </c:pt>
                <c:pt idx="7">
                  <c:v>79.470827732232479</c:v>
                </c:pt>
                <c:pt idx="8">
                  <c:v>70.542760037387481</c:v>
                </c:pt>
                <c:pt idx="9">
                  <c:v>68.904007186257516</c:v>
                </c:pt>
                <c:pt idx="10">
                  <c:v>69.395940098802498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D-7821-4064-9D27-69E53CF2A95D}"/>
            </c:ext>
          </c:extLst>
        </c:ser>
        <c:ser>
          <c:idx val="102"/>
          <c:order val="102"/>
          <c:tx>
            <c:strRef>
              <c:f>'Market driver'!$CZ$40:$CZ$41</c:f>
              <c:strCache>
                <c:ptCount val="1"/>
                <c:pt idx="0">
                  <c:v>Data Transfer module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driver'!$CZ$42:$CZ$53</c:f>
              <c:numCache>
                <c:formatCode>_-* #,##0_-;\-* #,##0_-;_-* "-"??_-;_-@_-</c:formatCode>
                <c:ptCount val="11"/>
                <c:pt idx="0">
                  <c:v>55.286921828298013</c:v>
                </c:pt>
                <c:pt idx="1">
                  <c:v>66.031997038321506</c:v>
                </c:pt>
                <c:pt idx="2">
                  <c:v>70.570440110400042</c:v>
                </c:pt>
                <c:pt idx="3">
                  <c:v>68.014882825499996</c:v>
                </c:pt>
                <c:pt idx="4">
                  <c:v>71.638028348100008</c:v>
                </c:pt>
                <c:pt idx="5">
                  <c:v>67.996755535350019</c:v>
                </c:pt>
                <c:pt idx="6">
                  <c:v>67.396341783674998</c:v>
                </c:pt>
                <c:pt idx="7">
                  <c:v>69.930988287375015</c:v>
                </c:pt>
                <c:pt idx="8">
                  <c:v>65.684568448875012</c:v>
                </c:pt>
                <c:pt idx="9">
                  <c:v>72.653999233124964</c:v>
                </c:pt>
                <c:pt idx="10">
                  <c:v>73.662185495025014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E-7821-4064-9D27-69E53CF2A95D}"/>
            </c:ext>
          </c:extLst>
        </c:ser>
        <c:ser>
          <c:idx val="103"/>
          <c:order val="103"/>
          <c:tx>
            <c:strRef>
              <c:f>'Market driver'!$DA$40:$DA$41</c:f>
              <c:strCache>
                <c:ptCount val="1"/>
                <c:pt idx="0">
                  <c:v>Airborne Systems Intelligence Payload sensor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driver'!$DA$42:$DA$53</c:f>
              <c:numCache>
                <c:formatCode>_-* #,##0_-;\-* #,##0_-;_-* "-"??_-;_-@_-</c:formatCode>
                <c:ptCount val="11"/>
                <c:pt idx="0">
                  <c:v>26.702596669010006</c:v>
                </c:pt>
                <c:pt idx="1">
                  <c:v>25.073399069569998</c:v>
                </c:pt>
                <c:pt idx="2">
                  <c:v>24.257751398695003</c:v>
                </c:pt>
                <c:pt idx="3">
                  <c:v>28.580874277424996</c:v>
                </c:pt>
                <c:pt idx="4">
                  <c:v>59.203934839214988</c:v>
                </c:pt>
                <c:pt idx="5">
                  <c:v>77.120417434715023</c:v>
                </c:pt>
                <c:pt idx="6">
                  <c:v>83.937760925399999</c:v>
                </c:pt>
                <c:pt idx="7">
                  <c:v>90.932484690875</c:v>
                </c:pt>
                <c:pt idx="8">
                  <c:v>99.264747234574997</c:v>
                </c:pt>
                <c:pt idx="9">
                  <c:v>102.95614030497501</c:v>
                </c:pt>
                <c:pt idx="10">
                  <c:v>103.78960472977501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F-7821-4064-9D27-69E53CF2A95D}"/>
            </c:ext>
          </c:extLst>
        </c:ser>
        <c:ser>
          <c:idx val="104"/>
          <c:order val="104"/>
          <c:tx>
            <c:strRef>
              <c:f>'Market driver'!$DB$40:$DB$41</c:f>
              <c:strCache>
                <c:ptCount val="1"/>
                <c:pt idx="0">
                  <c:v>ECAM Control panel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driver'!$DB$42:$DB$53</c:f>
              <c:numCache>
                <c:formatCode>_-* #,##0_-;\-* #,##0_-;_-* "-"??_-;_-@_-</c:formatCode>
                <c:ptCount val="11"/>
                <c:pt idx="0">
                  <c:v>47.378098757814662</c:v>
                </c:pt>
                <c:pt idx="1">
                  <c:v>49.836353940399107</c:v>
                </c:pt>
                <c:pt idx="2">
                  <c:v>52.186651745583966</c:v>
                </c:pt>
                <c:pt idx="3">
                  <c:v>56.026914569627991</c:v>
                </c:pt>
                <c:pt idx="4">
                  <c:v>59.706042161608515</c:v>
                </c:pt>
                <c:pt idx="5">
                  <c:v>64.854647619542519</c:v>
                </c:pt>
                <c:pt idx="6">
                  <c:v>68.723350806282497</c:v>
                </c:pt>
                <c:pt idx="7">
                  <c:v>68.720108059460003</c:v>
                </c:pt>
                <c:pt idx="8">
                  <c:v>59.650968080615002</c:v>
                </c:pt>
                <c:pt idx="9">
                  <c:v>62.314418281364972</c:v>
                </c:pt>
                <c:pt idx="10">
                  <c:v>67.93128490840995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0-7821-4064-9D27-69E53CF2A95D}"/>
            </c:ext>
          </c:extLst>
        </c:ser>
        <c:ser>
          <c:idx val="105"/>
          <c:order val="105"/>
          <c:tx>
            <c:strRef>
              <c:f>'Market driver'!$DC$40:$DC$41</c:f>
              <c:strCache>
                <c:ptCount val="1"/>
                <c:pt idx="0">
                  <c:v>Radio Altimeters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driver'!$DC$42:$DC$53</c:f>
              <c:numCache>
                <c:formatCode>_-* #,##0_-;\-* #,##0_-;_-* "-"??_-;_-@_-</c:formatCode>
                <c:ptCount val="11"/>
                <c:pt idx="0">
                  <c:v>23.84040860256</c:v>
                </c:pt>
                <c:pt idx="1">
                  <c:v>22.277315716320004</c:v>
                </c:pt>
                <c:pt idx="2">
                  <c:v>21.699919972439993</c:v>
                </c:pt>
                <c:pt idx="3">
                  <c:v>25.649302694039996</c:v>
                </c:pt>
                <c:pt idx="4">
                  <c:v>53.256494554199996</c:v>
                </c:pt>
                <c:pt idx="5">
                  <c:v>69.716453092919991</c:v>
                </c:pt>
                <c:pt idx="6">
                  <c:v>76.366707665039996</c:v>
                </c:pt>
                <c:pt idx="7">
                  <c:v>82.432227471719997</c:v>
                </c:pt>
                <c:pt idx="8">
                  <c:v>90.535654055879988</c:v>
                </c:pt>
                <c:pt idx="9">
                  <c:v>93.976354227239995</c:v>
                </c:pt>
                <c:pt idx="10">
                  <c:v>95.369197686600003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1-7821-4064-9D27-69E53CF2A95D}"/>
            </c:ext>
          </c:extLst>
        </c:ser>
        <c:ser>
          <c:idx val="106"/>
          <c:order val="106"/>
          <c:tx>
            <c:strRef>
              <c:f>'Market driver'!$DD$40:$DD$41</c:f>
              <c:strCache>
                <c:ptCount val="1"/>
                <c:pt idx="0">
                  <c:v>Joint tactical radio system (JTRS),</c:v>
                </c:pt>
              </c:strCache>
            </c:strRef>
          </c:tx>
          <c:spPr>
            <a:solidFill>
              <a:schemeClr val="accent5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driver'!$DD$42:$DD$53</c:f>
              <c:numCache>
                <c:formatCode>_-* #,##0_-;\-* #,##0_-;_-* "-"??_-;_-@_-</c:formatCode>
                <c:ptCount val="11"/>
                <c:pt idx="0">
                  <c:v>52.413818296538977</c:v>
                </c:pt>
                <c:pt idx="1">
                  <c:v>57.034821357482258</c:v>
                </c:pt>
                <c:pt idx="2">
                  <c:v>57.622270944059998</c:v>
                </c:pt>
                <c:pt idx="3">
                  <c:v>58.594593866070007</c:v>
                </c:pt>
                <c:pt idx="4">
                  <c:v>60.850327412220032</c:v>
                </c:pt>
                <c:pt idx="5">
                  <c:v>58.385011072485</c:v>
                </c:pt>
                <c:pt idx="6">
                  <c:v>52.555789597582496</c:v>
                </c:pt>
                <c:pt idx="7">
                  <c:v>58.766531412292508</c:v>
                </c:pt>
                <c:pt idx="8">
                  <c:v>59.044149362587525</c:v>
                </c:pt>
                <c:pt idx="9">
                  <c:v>59.945204386372524</c:v>
                </c:pt>
                <c:pt idx="10">
                  <c:v>60.907381889497501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2-7821-4064-9D27-69E53CF2A95D}"/>
            </c:ext>
          </c:extLst>
        </c:ser>
        <c:ser>
          <c:idx val="107"/>
          <c:order val="107"/>
          <c:tx>
            <c:strRef>
              <c:f>'Market driver'!$DE$40:$DE$41</c:f>
              <c:strCache>
                <c:ptCount val="1"/>
                <c:pt idx="0">
                  <c:v>IRU package</c:v>
                </c:pt>
              </c:strCache>
            </c:strRef>
          </c:tx>
          <c:spPr>
            <a:solidFill>
              <a:schemeClr val="accent6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driver'!$DE$42:$DE$53</c:f>
              <c:numCache>
                <c:formatCode>_-* #,##0_-;\-* #,##0_-;_-* "-"??_-;_-@_-</c:formatCode>
                <c:ptCount val="11"/>
                <c:pt idx="0">
                  <c:v>32.297014431340799</c:v>
                </c:pt>
                <c:pt idx="1">
                  <c:v>38.189508934915196</c:v>
                </c:pt>
                <c:pt idx="2">
                  <c:v>45.915990108422378</c:v>
                </c:pt>
                <c:pt idx="3">
                  <c:v>55.585483307006399</c:v>
                </c:pt>
                <c:pt idx="4">
                  <c:v>60.592836068620784</c:v>
                </c:pt>
                <c:pt idx="5">
                  <c:v>65.915739168000002</c:v>
                </c:pt>
                <c:pt idx="6">
                  <c:v>69.086175986879994</c:v>
                </c:pt>
                <c:pt idx="7">
                  <c:v>74.58833093472002</c:v>
                </c:pt>
                <c:pt idx="8">
                  <c:v>68.848027955999996</c:v>
                </c:pt>
                <c:pt idx="9">
                  <c:v>58.960877721120021</c:v>
                </c:pt>
                <c:pt idx="10">
                  <c:v>63.166774480320008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3-7821-4064-9D27-69E53CF2A95D}"/>
            </c:ext>
          </c:extLst>
        </c:ser>
        <c:ser>
          <c:idx val="108"/>
          <c:order val="108"/>
          <c:tx>
            <c:strRef>
              <c:f>'Market driver'!$DF$40:$DF$41</c:f>
              <c:strCache>
                <c:ptCount val="1"/>
                <c:pt idx="0">
                  <c:v>ATC Transponder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driver'!$DF$42:$DF$53</c:f>
              <c:numCache>
                <c:formatCode>_-* #,##0_-;\-* #,##0_-;_-* "-"??_-;_-@_-</c:formatCode>
                <c:ptCount val="11"/>
                <c:pt idx="0">
                  <c:v>52.989552382915015</c:v>
                </c:pt>
                <c:pt idx="1">
                  <c:v>54.116478546780009</c:v>
                </c:pt>
                <c:pt idx="2">
                  <c:v>52.305008556300024</c:v>
                </c:pt>
                <c:pt idx="3">
                  <c:v>53.744696590680014</c:v>
                </c:pt>
                <c:pt idx="4">
                  <c:v>53.495446522479995</c:v>
                </c:pt>
                <c:pt idx="5">
                  <c:v>56.54211327272251</c:v>
                </c:pt>
                <c:pt idx="6">
                  <c:v>59.932745828522485</c:v>
                </c:pt>
                <c:pt idx="7">
                  <c:v>65.056513973877443</c:v>
                </c:pt>
                <c:pt idx="8">
                  <c:v>57.790617670387512</c:v>
                </c:pt>
                <c:pt idx="9">
                  <c:v>56.412498549207484</c:v>
                </c:pt>
                <c:pt idx="10">
                  <c:v>56.761321121877486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4-7821-4064-9D27-69E53CF2A95D}"/>
            </c:ext>
          </c:extLst>
        </c:ser>
        <c:ser>
          <c:idx val="109"/>
          <c:order val="109"/>
          <c:tx>
            <c:strRef>
              <c:f>'Market driver'!$DG$40:$DG$41</c:f>
              <c:strCache>
                <c:ptCount val="1"/>
                <c:pt idx="0">
                  <c:v>Differential GPS antenna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driver'!$DG$42:$DG$53</c:f>
              <c:numCache>
                <c:formatCode>_-* #,##0_-;\-* #,##0_-;_-* "-"??_-;_-@_-</c:formatCode>
                <c:ptCount val="11"/>
                <c:pt idx="0">
                  <c:v>22.029436965759999</c:v>
                </c:pt>
                <c:pt idx="1">
                  <c:v>20.767407733119995</c:v>
                </c:pt>
                <c:pt idx="2">
                  <c:v>20.344631677439999</c:v>
                </c:pt>
                <c:pt idx="3">
                  <c:v>23.99346490344</c:v>
                </c:pt>
                <c:pt idx="4">
                  <c:v>49.256621594400002</c:v>
                </c:pt>
                <c:pt idx="5">
                  <c:v>64.524939892319992</c:v>
                </c:pt>
                <c:pt idx="6">
                  <c:v>70.947752497440007</c:v>
                </c:pt>
                <c:pt idx="7">
                  <c:v>76.993286998320002</c:v>
                </c:pt>
                <c:pt idx="8">
                  <c:v>84.765780856879999</c:v>
                </c:pt>
                <c:pt idx="9">
                  <c:v>88.315570533840003</c:v>
                </c:pt>
                <c:pt idx="10">
                  <c:v>90.117565894000009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5-7821-4064-9D27-69E53CF2A95D}"/>
            </c:ext>
          </c:extLst>
        </c:ser>
        <c:ser>
          <c:idx val="110"/>
          <c:order val="110"/>
          <c:tx>
            <c:strRef>
              <c:f>'Market driver'!$DH$40:$DH$41</c:f>
              <c:strCache>
                <c:ptCount val="1"/>
                <c:pt idx="0">
                  <c:v>DDRMI display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driver'!$DH$42:$DH$53</c:f>
              <c:numCache>
                <c:formatCode>_-* #,##0_-;\-* #,##0_-;_-* "-"??_-;_-@_-</c:formatCode>
                <c:ptCount val="11"/>
                <c:pt idx="0">
                  <c:v>40.607474531747577</c:v>
                </c:pt>
                <c:pt idx="1">
                  <c:v>42.714441919284155</c:v>
                </c:pt>
                <c:pt idx="2">
                  <c:v>44.728878985639014</c:v>
                </c:pt>
                <c:pt idx="3">
                  <c:v>48.020348688257982</c:v>
                </c:pt>
                <c:pt idx="4">
                  <c:v>51.173703235202204</c:v>
                </c:pt>
                <c:pt idx="5">
                  <c:v>55.586536164786267</c:v>
                </c:pt>
                <c:pt idx="6">
                  <c:v>58.902378704981274</c:v>
                </c:pt>
                <c:pt idx="7">
                  <c:v>58.899628851635029</c:v>
                </c:pt>
                <c:pt idx="8">
                  <c:v>51.126558904442504</c:v>
                </c:pt>
                <c:pt idx="9">
                  <c:v>53.40939437590751</c:v>
                </c:pt>
                <c:pt idx="10">
                  <c:v>58.223592997790014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6-7821-4064-9D27-69E53CF2A95D}"/>
            </c:ext>
          </c:extLst>
        </c:ser>
        <c:ser>
          <c:idx val="111"/>
          <c:order val="111"/>
          <c:tx>
            <c:strRef>
              <c:f>'Market driver'!$DI$40:$DI$41</c:f>
              <c:strCache>
                <c:ptCount val="1"/>
                <c:pt idx="0">
                  <c:v>Integrated data modem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driver'!$DI$42:$DI$53</c:f>
              <c:numCache>
                <c:formatCode>_-* #,##0_-;\-* #,##0_-;_-* "-"??_-;_-@_-</c:formatCode>
                <c:ptCount val="11"/>
                <c:pt idx="0">
                  <c:v>48.587876598415974</c:v>
                </c:pt>
                <c:pt idx="1">
                  <c:v>51.312482777848025</c:v>
                </c:pt>
                <c:pt idx="2">
                  <c:v>51.246990833199973</c:v>
                </c:pt>
                <c:pt idx="3">
                  <c:v>51.300009410799994</c:v>
                </c:pt>
                <c:pt idx="4">
                  <c:v>52.983759692399978</c:v>
                </c:pt>
                <c:pt idx="5">
                  <c:v>50.574976185200001</c:v>
                </c:pt>
                <c:pt idx="6">
                  <c:v>46.418061560800005</c:v>
                </c:pt>
                <c:pt idx="7">
                  <c:v>50.605787356399993</c:v>
                </c:pt>
                <c:pt idx="8">
                  <c:v>51.910017508799982</c:v>
                </c:pt>
                <c:pt idx="9">
                  <c:v>52.733799682000019</c:v>
                </c:pt>
                <c:pt idx="10">
                  <c:v>54.59046098879999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7-7821-4064-9D27-69E53CF2A95D}"/>
            </c:ext>
          </c:extLst>
        </c:ser>
        <c:ser>
          <c:idx val="112"/>
          <c:order val="112"/>
          <c:tx>
            <c:strRef>
              <c:f>'Market driver'!$DJ$40:$DJ$41</c:f>
              <c:strCache>
                <c:ptCount val="1"/>
                <c:pt idx="0">
                  <c:v>Flight Management System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driver'!$DJ$42:$DJ$53</c:f>
              <c:numCache>
                <c:formatCode>_-* #,##0_-;\-* #,##0_-;_-* "-"??_-;_-@_-</c:formatCode>
                <c:ptCount val="11"/>
                <c:pt idx="0">
                  <c:v>50.414071429440021</c:v>
                </c:pt>
                <c:pt idx="1">
                  <c:v>50.547561027120004</c:v>
                </c:pt>
                <c:pt idx="2">
                  <c:v>53.971772271120003</c:v>
                </c:pt>
                <c:pt idx="3">
                  <c:v>50.803414784640012</c:v>
                </c:pt>
                <c:pt idx="4">
                  <c:v>47.447127266399995</c:v>
                </c:pt>
                <c:pt idx="5">
                  <c:v>48.156966523439991</c:v>
                </c:pt>
                <c:pt idx="6">
                  <c:v>46.271976670079994</c:v>
                </c:pt>
                <c:pt idx="7">
                  <c:v>49.365593634239993</c:v>
                </c:pt>
                <c:pt idx="8">
                  <c:v>46.871081341200004</c:v>
                </c:pt>
                <c:pt idx="9">
                  <c:v>50.855563121759992</c:v>
                </c:pt>
                <c:pt idx="10">
                  <c:v>50.06272928832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8-7821-4064-9D27-69E53CF2A95D}"/>
            </c:ext>
          </c:extLst>
        </c:ser>
        <c:ser>
          <c:idx val="113"/>
          <c:order val="113"/>
          <c:tx>
            <c:strRef>
              <c:f>'Market driver'!$DK$40:$DK$41</c:f>
              <c:strCache>
                <c:ptCount val="1"/>
                <c:pt idx="0">
                  <c:v>Inertial Reference System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driver'!$DK$42:$DK$53</c:f>
              <c:numCache>
                <c:formatCode>_-* #,##0_-;\-* #,##0_-;_-* "-"??_-;_-@_-</c:formatCode>
                <c:ptCount val="11"/>
                <c:pt idx="0">
                  <c:v>47.225877642120004</c:v>
                </c:pt>
                <c:pt idx="1">
                  <c:v>46.925824632959973</c:v>
                </c:pt>
                <c:pt idx="2">
                  <c:v>50.124310241160011</c:v>
                </c:pt>
                <c:pt idx="3">
                  <c:v>47.099519095920002</c:v>
                </c:pt>
                <c:pt idx="4">
                  <c:v>44.623742668800006</c:v>
                </c:pt>
                <c:pt idx="5">
                  <c:v>44.917433866919986</c:v>
                </c:pt>
                <c:pt idx="6">
                  <c:v>43.105823065439964</c:v>
                </c:pt>
                <c:pt idx="7">
                  <c:v>46.935952465919989</c:v>
                </c:pt>
                <c:pt idx="8">
                  <c:v>42.925202951999999</c:v>
                </c:pt>
                <c:pt idx="9">
                  <c:v>46.011941966279991</c:v>
                </c:pt>
                <c:pt idx="10">
                  <c:v>45.837960264359992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9-7821-4064-9D27-69E53CF2A95D}"/>
            </c:ext>
          </c:extLst>
        </c:ser>
        <c:ser>
          <c:idx val="114"/>
          <c:order val="114"/>
          <c:tx>
            <c:strRef>
              <c:f>'Market driver'!$DL$40:$DL$41</c:f>
              <c:strCache>
                <c:ptCount val="1"/>
                <c:pt idx="0">
                  <c:v>Compass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driver'!$DL$42:$DL$53</c:f>
              <c:numCache>
                <c:formatCode>_-* #,##0_-;\-* #,##0_-;_-* "-"??_-;_-@_-</c:formatCode>
                <c:ptCount val="11"/>
                <c:pt idx="0">
                  <c:v>35.489680389976662</c:v>
                </c:pt>
                <c:pt idx="1">
                  <c:v>37.884429228042997</c:v>
                </c:pt>
                <c:pt idx="2">
                  <c:v>39.712700837398529</c:v>
                </c:pt>
                <c:pt idx="3">
                  <c:v>43.232968067201945</c:v>
                </c:pt>
                <c:pt idx="4">
                  <c:v>45.664580909435074</c:v>
                </c:pt>
                <c:pt idx="5">
                  <c:v>49.294217690606224</c:v>
                </c:pt>
                <c:pt idx="6">
                  <c:v>51.770207768747447</c:v>
                </c:pt>
                <c:pt idx="7">
                  <c:v>52.23146916745241</c:v>
                </c:pt>
                <c:pt idx="8">
                  <c:v>45.965541905756268</c:v>
                </c:pt>
                <c:pt idx="9">
                  <c:v>45.548828089932464</c:v>
                </c:pt>
                <c:pt idx="10">
                  <c:v>49.522796180391239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A-7821-4064-9D27-69E53CF2A95D}"/>
            </c:ext>
          </c:extLst>
        </c:ser>
        <c:ser>
          <c:idx val="115"/>
          <c:order val="115"/>
          <c:tx>
            <c:strRef>
              <c:f>'Market driver'!$DM$40:$DM$41</c:f>
              <c:strCache>
                <c:ptCount val="1"/>
                <c:pt idx="0">
                  <c:v>Standby display unit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driver'!$DM$42:$DM$53</c:f>
              <c:numCache>
                <c:formatCode>_-* #,##0_-;\-* #,##0_-;_-* "-"??_-;_-@_-</c:formatCode>
                <c:ptCount val="11"/>
                <c:pt idx="0">
                  <c:v>42.394672960341246</c:v>
                </c:pt>
                <c:pt idx="1">
                  <c:v>42.920877584951242</c:v>
                </c:pt>
                <c:pt idx="2">
                  <c:v>41.141430745663762</c:v>
                </c:pt>
                <c:pt idx="3">
                  <c:v>42.547935552758744</c:v>
                </c:pt>
                <c:pt idx="4">
                  <c:v>42.629686677949977</c:v>
                </c:pt>
                <c:pt idx="5">
                  <c:v>45.446787180719994</c:v>
                </c:pt>
                <c:pt idx="6">
                  <c:v>48.439528542682531</c:v>
                </c:pt>
                <c:pt idx="7">
                  <c:v>52.918232479371255</c:v>
                </c:pt>
                <c:pt idx="8">
                  <c:v>46.240189327728743</c:v>
                </c:pt>
                <c:pt idx="9">
                  <c:v>44.991556501117493</c:v>
                </c:pt>
                <c:pt idx="10">
                  <c:v>45.462113938030008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B-7821-4064-9D27-69E53CF2A95D}"/>
            </c:ext>
          </c:extLst>
        </c:ser>
        <c:ser>
          <c:idx val="116"/>
          <c:order val="116"/>
          <c:tx>
            <c:strRef>
              <c:f>'Market driver'!$DN$40:$DN$41</c:f>
              <c:strCache>
                <c:ptCount val="1"/>
                <c:pt idx="0">
                  <c:v>AHRS package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driver'!$DN$42:$DN$53</c:f>
              <c:numCache>
                <c:formatCode>_-* #,##0_-;\-* #,##0_-;_-* "-"??_-;_-@_-</c:formatCode>
                <c:ptCount val="11"/>
                <c:pt idx="0">
                  <c:v>25.120169970172796</c:v>
                </c:pt>
                <c:pt idx="1">
                  <c:v>29.703270485323198</c:v>
                </c:pt>
                <c:pt idx="2">
                  <c:v>35.712820400918403</c:v>
                </c:pt>
                <c:pt idx="3">
                  <c:v>43.23361812636238</c:v>
                </c:pt>
                <c:pt idx="4">
                  <c:v>47.128267668652796</c:v>
                </c:pt>
                <c:pt idx="5">
                  <c:v>51.268347887999987</c:v>
                </c:pt>
                <c:pt idx="6">
                  <c:v>53.734269682079983</c:v>
                </c:pt>
                <c:pt idx="7">
                  <c:v>58.013769503519995</c:v>
                </c:pt>
                <c:pt idx="8">
                  <c:v>53.549041445999997</c:v>
                </c:pt>
                <c:pt idx="9">
                  <c:v>45.858953095919979</c:v>
                </c:pt>
                <c:pt idx="10">
                  <c:v>49.130241273119978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C-7821-4064-9D27-69E53CF2A95D}"/>
            </c:ext>
          </c:extLst>
        </c:ser>
        <c:ser>
          <c:idx val="117"/>
          <c:order val="117"/>
          <c:tx>
            <c:strRef>
              <c:f>'Market driver'!$DO$40:$DO$41</c:f>
              <c:strCache>
                <c:ptCount val="1"/>
                <c:pt idx="0">
                  <c:v>AFDX databus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driver'!$DO$42:$DO$53</c:f>
              <c:numCache>
                <c:formatCode>_-* #,##0_-;\-* #,##0_-;_-* "-"??_-;_-@_-</c:formatCode>
                <c:ptCount val="11"/>
                <c:pt idx="0">
                  <c:v>44.702669068130014</c:v>
                </c:pt>
                <c:pt idx="1">
                  <c:v>44.94686734924003</c:v>
                </c:pt>
                <c:pt idx="2">
                  <c:v>48.240786515640004</c:v>
                </c:pt>
                <c:pt idx="3">
                  <c:v>45.848646992580015</c:v>
                </c:pt>
                <c:pt idx="4">
                  <c:v>42.793395891150006</c:v>
                </c:pt>
                <c:pt idx="5">
                  <c:v>43.293827520079994</c:v>
                </c:pt>
                <c:pt idx="6">
                  <c:v>41.475210304060006</c:v>
                </c:pt>
                <c:pt idx="7">
                  <c:v>44.384957805680017</c:v>
                </c:pt>
                <c:pt idx="8">
                  <c:v>41.885984770949989</c:v>
                </c:pt>
                <c:pt idx="9">
                  <c:v>45.570123628769998</c:v>
                </c:pt>
                <c:pt idx="10">
                  <c:v>44.850186375439982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D-7821-4064-9D27-69E53CF2A95D}"/>
            </c:ext>
          </c:extLst>
        </c:ser>
        <c:ser>
          <c:idx val="118"/>
          <c:order val="118"/>
          <c:tx>
            <c:strRef>
              <c:f>'Market driver'!$DP$40:$DP$41</c:f>
              <c:strCache>
                <c:ptCount val="1"/>
                <c:pt idx="0">
                  <c:v>FD Interface Unit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driver'!$DP$42:$DP$53</c:f>
              <c:numCache>
                <c:formatCode>_-* #,##0_-;\-* #,##0_-;_-* "-"??_-;_-@_-</c:formatCode>
                <c:ptCount val="11"/>
                <c:pt idx="0">
                  <c:v>32.938454637864993</c:v>
                </c:pt>
                <c:pt idx="1">
                  <c:v>35.486399455701978</c:v>
                </c:pt>
                <c:pt idx="2">
                  <c:v>38.060595277671986</c:v>
                </c:pt>
                <c:pt idx="3">
                  <c:v>41.650329180559972</c:v>
                </c:pt>
                <c:pt idx="4">
                  <c:v>44.458169798444985</c:v>
                </c:pt>
                <c:pt idx="5">
                  <c:v>48.050050488809937</c:v>
                </c:pt>
                <c:pt idx="6">
                  <c:v>50.771160792119986</c:v>
                </c:pt>
                <c:pt idx="7">
                  <c:v>51.51814245102004</c:v>
                </c:pt>
                <c:pt idx="8">
                  <c:v>45.432231176719959</c:v>
                </c:pt>
                <c:pt idx="9">
                  <c:v>45.890994245609974</c:v>
                </c:pt>
                <c:pt idx="10">
                  <c:v>49.739518623750037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E-7821-4064-9D27-69E53CF2A95D}"/>
            </c:ext>
          </c:extLst>
        </c:ser>
        <c:ser>
          <c:idx val="119"/>
          <c:order val="119"/>
          <c:tx>
            <c:strRef>
              <c:f>'Market driver'!$DQ$40:$DQ$41</c:f>
              <c:strCache>
                <c:ptCount val="1"/>
                <c:pt idx="0">
                  <c:v>Digital Data link/transfer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driver'!$DQ$42:$DQ$53</c:f>
              <c:numCache>
                <c:formatCode>_-* #,##0_-;\-* #,##0_-;_-* "-"??_-;_-@_-</c:formatCode>
                <c:ptCount val="11"/>
                <c:pt idx="0">
                  <c:v>45.166387761770004</c:v>
                </c:pt>
                <c:pt idx="1">
                  <c:v>40.80706524416</c:v>
                </c:pt>
                <c:pt idx="2">
                  <c:v>44.678042728990022</c:v>
                </c:pt>
                <c:pt idx="3">
                  <c:v>49.988535908569986</c:v>
                </c:pt>
                <c:pt idx="4">
                  <c:v>44.991449061019985</c:v>
                </c:pt>
                <c:pt idx="5">
                  <c:v>43.345808587539985</c:v>
                </c:pt>
                <c:pt idx="6">
                  <c:v>42.584933399929966</c:v>
                </c:pt>
                <c:pt idx="7">
                  <c:v>37.112978063210008</c:v>
                </c:pt>
                <c:pt idx="8">
                  <c:v>40.76524595411999</c:v>
                </c:pt>
                <c:pt idx="9">
                  <c:v>40.707220283319991</c:v>
                </c:pt>
                <c:pt idx="10">
                  <c:v>46.196117496150009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F-7821-4064-9D27-69E53CF2A95D}"/>
            </c:ext>
          </c:extLst>
        </c:ser>
        <c:ser>
          <c:idx val="120"/>
          <c:order val="120"/>
          <c:tx>
            <c:strRef>
              <c:f>'Market driver'!$DR$40:$DR$41</c:f>
              <c:strCache>
                <c:ptCount val="1"/>
                <c:pt idx="0">
                  <c:v>Aircraft Environment Surveillance System (AESS)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driver'!$DR$42:$DR$53</c:f>
              <c:numCache>
                <c:formatCode>_-* #,##0_-;\-* #,##0_-;_-* "-"??_-;_-@_-</c:formatCode>
                <c:ptCount val="11"/>
                <c:pt idx="0">
                  <c:v>44.204822647999976</c:v>
                </c:pt>
                <c:pt idx="1">
                  <c:v>44.065049768400016</c:v>
                </c:pt>
                <c:pt idx="2">
                  <c:v>47.281350694800004</c:v>
                </c:pt>
                <c:pt idx="3">
                  <c:v>44.256361461600008</c:v>
                </c:pt>
                <c:pt idx="4">
                  <c:v>41.415053606400008</c:v>
                </c:pt>
                <c:pt idx="5">
                  <c:v>42.003592945199998</c:v>
                </c:pt>
                <c:pt idx="6">
                  <c:v>40.262862336800019</c:v>
                </c:pt>
                <c:pt idx="7">
                  <c:v>43.672573976800003</c:v>
                </c:pt>
                <c:pt idx="8">
                  <c:v>40.516884828400009</c:v>
                </c:pt>
                <c:pt idx="9">
                  <c:v>44.049631882400007</c:v>
                </c:pt>
                <c:pt idx="10">
                  <c:v>43.610806711999999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0-7821-4064-9D27-69E53CF2A95D}"/>
            </c:ext>
          </c:extLst>
        </c:ser>
        <c:ser>
          <c:idx val="121"/>
          <c:order val="121"/>
          <c:tx>
            <c:strRef>
              <c:f>'Market driver'!$DS$40:$DS$41</c:f>
              <c:strCache>
                <c:ptCount val="1"/>
                <c:pt idx="0">
                  <c:v>Interface maintenance data recorders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driver'!$DS$42:$DS$53</c:f>
              <c:numCache>
                <c:formatCode>_-* #,##0_-;\-* #,##0_-;_-* "-"??_-;_-@_-</c:formatCode>
                <c:ptCount val="11"/>
                <c:pt idx="0">
                  <c:v>40.490366341443618</c:v>
                </c:pt>
                <c:pt idx="1">
                  <c:v>42.760897800415819</c:v>
                </c:pt>
                <c:pt idx="2">
                  <c:v>42.70632054747</c:v>
                </c:pt>
                <c:pt idx="3">
                  <c:v>42.75050320743</c:v>
                </c:pt>
                <c:pt idx="4">
                  <c:v>44.153644700789989</c:v>
                </c:pt>
                <c:pt idx="5">
                  <c:v>42.146301851669989</c:v>
                </c:pt>
                <c:pt idx="6">
                  <c:v>38.682166191180002</c:v>
                </c:pt>
                <c:pt idx="7">
                  <c:v>42.171978125190023</c:v>
                </c:pt>
                <c:pt idx="8">
                  <c:v>43.258849179480002</c:v>
                </c:pt>
                <c:pt idx="9">
                  <c:v>43.945342278449978</c:v>
                </c:pt>
                <c:pt idx="10">
                  <c:v>45.492577962479999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1-7821-4064-9D27-69E53CF2A95D}"/>
            </c:ext>
          </c:extLst>
        </c:ser>
        <c:ser>
          <c:idx val="122"/>
          <c:order val="122"/>
          <c:tx>
            <c:strRef>
              <c:f>'Market driver'!$DT$40:$DT$41</c:f>
              <c:strCache>
                <c:ptCount val="1"/>
                <c:pt idx="0">
                  <c:v>GPS antenna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driver'!$DT$42:$DT$53</c:f>
              <c:numCache>
                <c:formatCode>_-* #,##0_-;\-* #,##0_-;_-* "-"??_-;_-@_-</c:formatCode>
                <c:ptCount val="11"/>
                <c:pt idx="0">
                  <c:v>16.521767118079996</c:v>
                </c:pt>
                <c:pt idx="1">
                  <c:v>15.575262868959998</c:v>
                </c:pt>
                <c:pt idx="2">
                  <c:v>15.258186417359997</c:v>
                </c:pt>
                <c:pt idx="3">
                  <c:v>17.994759875199996</c:v>
                </c:pt>
                <c:pt idx="4">
                  <c:v>36.941770584720004</c:v>
                </c:pt>
                <c:pt idx="5">
                  <c:v>48.392791331119994</c:v>
                </c:pt>
                <c:pt idx="6">
                  <c:v>53.209807423999997</c:v>
                </c:pt>
                <c:pt idx="7">
                  <c:v>57.743872024800012</c:v>
                </c:pt>
                <c:pt idx="8">
                  <c:v>63.573131142399994</c:v>
                </c:pt>
                <c:pt idx="9">
                  <c:v>66.235423087199976</c:v>
                </c:pt>
                <c:pt idx="10">
                  <c:v>67.586893937599982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2-7821-4064-9D27-69E53CF2A95D}"/>
            </c:ext>
          </c:extLst>
        </c:ser>
        <c:ser>
          <c:idx val="123"/>
          <c:order val="123"/>
          <c:tx>
            <c:strRef>
              <c:f>'Market driver'!$DU$40:$DU$41</c:f>
              <c:strCache>
                <c:ptCount val="1"/>
                <c:pt idx="0">
                  <c:v>Pitot Static sensors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driver'!$DU$42:$DU$53</c:f>
              <c:numCache>
                <c:formatCode>_-* #,##0_-;\-* #,##0_-;_-* "-"??_-;_-@_-</c:formatCode>
                <c:ptCount val="11"/>
                <c:pt idx="0">
                  <c:v>35.159664632400009</c:v>
                </c:pt>
                <c:pt idx="1">
                  <c:v>37.482168462200001</c:v>
                </c:pt>
                <c:pt idx="2">
                  <c:v>39.867909389000005</c:v>
                </c:pt>
                <c:pt idx="3">
                  <c:v>41.644870325519996</c:v>
                </c:pt>
                <c:pt idx="4">
                  <c:v>44.199990705639983</c:v>
                </c:pt>
                <c:pt idx="5">
                  <c:v>46.402719747999996</c:v>
                </c:pt>
                <c:pt idx="6">
                  <c:v>45.230029151999993</c:v>
                </c:pt>
                <c:pt idx="7">
                  <c:v>44.493038435999985</c:v>
                </c:pt>
                <c:pt idx="8">
                  <c:v>34.528638205599989</c:v>
                </c:pt>
                <c:pt idx="9">
                  <c:v>36.16981101764798</c:v>
                </c:pt>
                <c:pt idx="10">
                  <c:v>34.929586870492173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3-7821-4064-9D27-69E53CF2A95D}"/>
            </c:ext>
          </c:extLst>
        </c:ser>
        <c:ser>
          <c:idx val="124"/>
          <c:order val="124"/>
          <c:tx>
            <c:strRef>
              <c:f>'Market driver'!$DV$40:$DV$41</c:f>
              <c:strCache>
                <c:ptCount val="1"/>
                <c:pt idx="0">
                  <c:v>Clock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driver'!$DV$42:$DV$53</c:f>
              <c:numCache>
                <c:formatCode>_-* #,##0_-;\-* #,##0_-;_-* "-"??_-;_-@_-</c:formatCode>
                <c:ptCount val="11"/>
                <c:pt idx="0">
                  <c:v>31.399417785502237</c:v>
                </c:pt>
                <c:pt idx="1">
                  <c:v>32.937011646393231</c:v>
                </c:pt>
                <c:pt idx="2">
                  <c:v>33.753235400445192</c:v>
                </c:pt>
                <c:pt idx="3">
                  <c:v>35.940861653475103</c:v>
                </c:pt>
                <c:pt idx="4">
                  <c:v>37.669798307568129</c:v>
                </c:pt>
                <c:pt idx="5">
                  <c:v>40.587107644614967</c:v>
                </c:pt>
                <c:pt idx="6">
                  <c:v>42.59660374432373</c:v>
                </c:pt>
                <c:pt idx="7">
                  <c:v>42.324503392626156</c:v>
                </c:pt>
                <c:pt idx="8">
                  <c:v>36.889210585437503</c:v>
                </c:pt>
                <c:pt idx="9">
                  <c:v>38.02032634300123</c:v>
                </c:pt>
                <c:pt idx="10">
                  <c:v>41.376971240452484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4-7821-4064-9D27-69E53CF2A95D}"/>
            </c:ext>
          </c:extLst>
        </c:ser>
        <c:ser>
          <c:idx val="125"/>
          <c:order val="125"/>
          <c:tx>
            <c:strRef>
              <c:f>'Market driver'!$DW$40:$DW$41</c:f>
              <c:strCache>
                <c:ptCount val="1"/>
                <c:pt idx="0">
                  <c:v>Crew Info System/Maint System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driver'!$DW$42:$DW$53</c:f>
              <c:numCache>
                <c:formatCode>_-* #,##0_-;\-* #,##0_-;_-* "-"??_-;_-@_-</c:formatCode>
                <c:ptCount val="11"/>
                <c:pt idx="0">
                  <c:v>20.308558385207697</c:v>
                </c:pt>
                <c:pt idx="1">
                  <c:v>24.562989729680304</c:v>
                </c:pt>
                <c:pt idx="2">
                  <c:v>29.606035839218102</c:v>
                </c:pt>
                <c:pt idx="3">
                  <c:v>36.275062100987093</c:v>
                </c:pt>
                <c:pt idx="4">
                  <c:v>39.776854976672695</c:v>
                </c:pt>
                <c:pt idx="5">
                  <c:v>43.403337149817489</c:v>
                </c:pt>
                <c:pt idx="6">
                  <c:v>45.772500181432505</c:v>
                </c:pt>
                <c:pt idx="7">
                  <c:v>49.476246669287484</c:v>
                </c:pt>
                <c:pt idx="8">
                  <c:v>45.318216192152491</c:v>
                </c:pt>
                <c:pt idx="9">
                  <c:v>37.588710786177501</c:v>
                </c:pt>
                <c:pt idx="10">
                  <c:v>40.713453279572484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5-7821-4064-9D27-69E53CF2A95D}"/>
            </c:ext>
          </c:extLst>
        </c:ser>
        <c:ser>
          <c:idx val="126"/>
          <c:order val="126"/>
          <c:tx>
            <c:strRef>
              <c:f>'Market driver'!$DX$40:$DX$41</c:f>
              <c:strCache>
                <c:ptCount val="1"/>
                <c:pt idx="0">
                  <c:v>Audio Management Unit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driver'!$DX$42:$DX$53</c:f>
              <c:numCache>
                <c:formatCode>_-* #,##0_-;\-* #,##0_-;_-* "-"??_-;_-@_-</c:formatCode>
                <c:ptCount val="11"/>
                <c:pt idx="0">
                  <c:v>29.068023428107992</c:v>
                </c:pt>
                <c:pt idx="1">
                  <c:v>30.98862112248079</c:v>
                </c:pt>
                <c:pt idx="2">
                  <c:v>32.702479039557595</c:v>
                </c:pt>
                <c:pt idx="3">
                  <c:v>35.174481967107248</c:v>
                </c:pt>
                <c:pt idx="4">
                  <c:v>37.324059052738441</c:v>
                </c:pt>
                <c:pt idx="5">
                  <c:v>40.22216214997998</c:v>
                </c:pt>
                <c:pt idx="6">
                  <c:v>42.440703292359998</c:v>
                </c:pt>
                <c:pt idx="7">
                  <c:v>42.548638973980069</c:v>
                </c:pt>
                <c:pt idx="8">
                  <c:v>37.493731202879999</c:v>
                </c:pt>
                <c:pt idx="9">
                  <c:v>39.140036113759997</c:v>
                </c:pt>
                <c:pt idx="10">
                  <c:v>42.404225790820036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6-7821-4064-9D27-69E53CF2A95D}"/>
            </c:ext>
          </c:extLst>
        </c:ser>
        <c:ser>
          <c:idx val="127"/>
          <c:order val="127"/>
          <c:tx>
            <c:strRef>
              <c:f>'Market driver'!$DY$40:$DY$41</c:f>
              <c:strCache>
                <c:ptCount val="1"/>
                <c:pt idx="0">
                  <c:v>Radio receivers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driver'!$DY$42:$DY$53</c:f>
              <c:numCache>
                <c:formatCode>_-* #,##0_-;\-* #,##0_-;_-* "-"??_-;_-@_-</c:formatCode>
                <c:ptCount val="11"/>
                <c:pt idx="0">
                  <c:v>37.808745717179988</c:v>
                </c:pt>
                <c:pt idx="1">
                  <c:v>34.437585964319993</c:v>
                </c:pt>
                <c:pt idx="2">
                  <c:v>38.167539612939997</c:v>
                </c:pt>
                <c:pt idx="3">
                  <c:v>42.70748477902</c:v>
                </c:pt>
                <c:pt idx="4">
                  <c:v>38.650180005819998</c:v>
                </c:pt>
                <c:pt idx="5">
                  <c:v>37.429283654239995</c:v>
                </c:pt>
                <c:pt idx="6">
                  <c:v>36.26318359766001</c:v>
                </c:pt>
                <c:pt idx="7">
                  <c:v>32.253518442200004</c:v>
                </c:pt>
                <c:pt idx="8">
                  <c:v>35.231126257539991</c:v>
                </c:pt>
                <c:pt idx="9">
                  <c:v>34.994999763819997</c:v>
                </c:pt>
                <c:pt idx="10">
                  <c:v>39.415956834719999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7-7821-4064-9D27-69E53CF2A95D}"/>
            </c:ext>
          </c:extLst>
        </c:ser>
        <c:ser>
          <c:idx val="128"/>
          <c:order val="128"/>
          <c:tx>
            <c:strRef>
              <c:f>'Market driver'!$DZ$40:$DZ$41</c:f>
              <c:strCache>
                <c:ptCount val="1"/>
                <c:pt idx="0">
                  <c:v>Audio Control Panel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driver'!$DZ$42:$DZ$53</c:f>
              <c:numCache>
                <c:formatCode>_-* #,##0_-;\-* #,##0_-;_-* "-"??_-;_-@_-</c:formatCode>
                <c:ptCount val="11"/>
                <c:pt idx="0">
                  <c:v>29.278676221877017</c:v>
                </c:pt>
                <c:pt idx="1">
                  <c:v>30.973337603743136</c:v>
                </c:pt>
                <c:pt idx="2">
                  <c:v>32.732446815892672</c:v>
                </c:pt>
                <c:pt idx="3">
                  <c:v>34.781976373085818</c:v>
                </c:pt>
                <c:pt idx="4">
                  <c:v>36.984109803570078</c:v>
                </c:pt>
                <c:pt idx="5">
                  <c:v>39.508292884587512</c:v>
                </c:pt>
                <c:pt idx="6">
                  <c:v>40.605025351140775</c:v>
                </c:pt>
                <c:pt idx="7">
                  <c:v>40.491174943629005</c:v>
                </c:pt>
                <c:pt idx="8">
                  <c:v>35.043753294280975</c:v>
                </c:pt>
                <c:pt idx="9">
                  <c:v>36.450798856065646</c:v>
                </c:pt>
                <c:pt idx="10">
                  <c:v>38.265033597480482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8-7821-4064-9D27-69E53CF2A95D}"/>
            </c:ext>
          </c:extLst>
        </c:ser>
        <c:ser>
          <c:idx val="129"/>
          <c:order val="129"/>
          <c:tx>
            <c:strRef>
              <c:f>'Market driver'!$EA$40:$EA$41</c:f>
              <c:strCache>
                <c:ptCount val="1"/>
                <c:pt idx="0">
                  <c:v>UHF LOS antennas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driver'!$EA$42:$EA$53</c:f>
              <c:numCache>
                <c:formatCode>_-* #,##0_-;\-* #,##0_-;_-* "-"??_-;_-@_-</c:formatCode>
                <c:ptCount val="11"/>
                <c:pt idx="0">
                  <c:v>14.303757851839999</c:v>
                </c:pt>
                <c:pt idx="1">
                  <c:v>13.36593418048</c:v>
                </c:pt>
                <c:pt idx="2">
                  <c:v>13.019508876959998</c:v>
                </c:pt>
                <c:pt idx="3">
                  <c:v>15.389057793160001</c:v>
                </c:pt>
                <c:pt idx="4">
                  <c:v>31.952809165199994</c:v>
                </c:pt>
                <c:pt idx="5">
                  <c:v>41.828450322080016</c:v>
                </c:pt>
                <c:pt idx="6">
                  <c:v>45.818469688159993</c:v>
                </c:pt>
                <c:pt idx="7">
                  <c:v>49.457658507879998</c:v>
                </c:pt>
                <c:pt idx="8">
                  <c:v>54.319550330520002</c:v>
                </c:pt>
                <c:pt idx="9">
                  <c:v>56.383900293960011</c:v>
                </c:pt>
                <c:pt idx="10">
                  <c:v>57.219578089400002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9-7821-4064-9D27-69E53CF2A95D}"/>
            </c:ext>
          </c:extLst>
        </c:ser>
        <c:ser>
          <c:idx val="130"/>
          <c:order val="130"/>
          <c:tx>
            <c:strRef>
              <c:f>'Market driver'!$EB$40:$EB$41</c:f>
              <c:strCache>
                <c:ptCount val="1"/>
                <c:pt idx="0">
                  <c:v>Radio Management Panel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driver'!$EB$42:$EB$53</c:f>
              <c:numCache>
                <c:formatCode>_-* #,##0_-;\-* #,##0_-;_-* "-"??_-;_-@_-</c:formatCode>
                <c:ptCount val="11"/>
                <c:pt idx="0">
                  <c:v>29.028304956731205</c:v>
                </c:pt>
                <c:pt idx="1">
                  <c:v>31.000523274379372</c:v>
                </c:pt>
                <c:pt idx="2">
                  <c:v>31.824940688861414</c:v>
                </c:pt>
                <c:pt idx="3">
                  <c:v>34.281396932820826</c:v>
                </c:pt>
                <c:pt idx="4">
                  <c:v>35.402203578202233</c:v>
                </c:pt>
                <c:pt idx="5">
                  <c:v>37.624470188479961</c:v>
                </c:pt>
                <c:pt idx="6">
                  <c:v>38.917724065870047</c:v>
                </c:pt>
                <c:pt idx="7">
                  <c:v>39.020549916674966</c:v>
                </c:pt>
                <c:pt idx="8">
                  <c:v>34.99648444185997</c:v>
                </c:pt>
                <c:pt idx="9">
                  <c:v>34.307343909799975</c:v>
                </c:pt>
                <c:pt idx="10">
                  <c:v>36.90875100594004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A-7821-4064-9D27-69E53CF2A95D}"/>
            </c:ext>
          </c:extLst>
        </c:ser>
        <c:ser>
          <c:idx val="131"/>
          <c:order val="131"/>
          <c:tx>
            <c:strRef>
              <c:f>'Market driver'!$EC$40:$EC$41</c:f>
              <c:strCache>
                <c:ptCount val="1"/>
                <c:pt idx="0">
                  <c:v>Radio Tuning control Panels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driver'!$EC$42:$EC$53</c:f>
              <c:numCache>
                <c:formatCode>_-* #,##0_-;\-* #,##0_-;_-* "-"??_-;_-@_-</c:formatCode>
                <c:ptCount val="11"/>
                <c:pt idx="0">
                  <c:v>18.339608889830796</c:v>
                </c:pt>
                <c:pt idx="1">
                  <c:v>21.774007905665201</c:v>
                </c:pt>
                <c:pt idx="2">
                  <c:v>26.214710172636408</c:v>
                </c:pt>
                <c:pt idx="3">
                  <c:v>31.93241682070639</c:v>
                </c:pt>
                <c:pt idx="4">
                  <c:v>34.989164169810792</c:v>
                </c:pt>
                <c:pt idx="5">
                  <c:v>38.127961706769995</c:v>
                </c:pt>
                <c:pt idx="6">
                  <c:v>40.128912112029994</c:v>
                </c:pt>
                <c:pt idx="7">
                  <c:v>43.278508515149994</c:v>
                </c:pt>
                <c:pt idx="8">
                  <c:v>40.127554037310006</c:v>
                </c:pt>
                <c:pt idx="9">
                  <c:v>34.281854472910005</c:v>
                </c:pt>
                <c:pt idx="10">
                  <c:v>36.764312814090005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B-7821-4064-9D27-69E53CF2A95D}"/>
            </c:ext>
          </c:extLst>
        </c:ser>
        <c:ser>
          <c:idx val="132"/>
          <c:order val="132"/>
          <c:tx>
            <c:strRef>
              <c:f>'Market driver'!$ED$40:$ED$41</c:f>
              <c:strCache>
                <c:ptCount val="1"/>
                <c:pt idx="0">
                  <c:v>Digital recorder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driver'!$ED$42:$ED$53</c:f>
              <c:numCache>
                <c:formatCode>_-* #,##0_-;\-* #,##0_-;_-* "-"??_-;_-@_-</c:formatCode>
                <c:ptCount val="11"/>
                <c:pt idx="0">
                  <c:v>12.847806454560002</c:v>
                </c:pt>
                <c:pt idx="1">
                  <c:v>12.108159908319996</c:v>
                </c:pt>
                <c:pt idx="2">
                  <c:v>11.8264580986</c:v>
                </c:pt>
                <c:pt idx="3">
                  <c:v>13.933218055359998</c:v>
                </c:pt>
                <c:pt idx="4">
                  <c:v>28.602228622680002</c:v>
                </c:pt>
                <c:pt idx="5">
                  <c:v>37.397126416359988</c:v>
                </c:pt>
                <c:pt idx="6">
                  <c:v>41.010865404559993</c:v>
                </c:pt>
                <c:pt idx="7">
                  <c:v>44.495597310480001</c:v>
                </c:pt>
                <c:pt idx="8">
                  <c:v>48.877720571519994</c:v>
                </c:pt>
                <c:pt idx="9">
                  <c:v>50.911739762159996</c:v>
                </c:pt>
                <c:pt idx="10">
                  <c:v>51.76000938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C-7821-4064-9D27-69E53CF2A95D}"/>
            </c:ext>
          </c:extLst>
        </c:ser>
        <c:ser>
          <c:idx val="133"/>
          <c:order val="133"/>
          <c:tx>
            <c:strRef>
              <c:f>'Market driver'!$EE$40:$EE$41</c:f>
              <c:strCache>
                <c:ptCount val="1"/>
                <c:pt idx="0">
                  <c:v>EICAS Crew alerting System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driver'!$EE$42:$EE$53</c:f>
              <c:numCache>
                <c:formatCode>_-* #,##0_-;\-* #,##0_-;_-* "-"??_-;_-@_-</c:formatCode>
                <c:ptCount val="11"/>
                <c:pt idx="0">
                  <c:v>23.001815280464303</c:v>
                </c:pt>
                <c:pt idx="1">
                  <c:v>25.8866649718621</c:v>
                </c:pt>
                <c:pt idx="2">
                  <c:v>27.595461967370799</c:v>
                </c:pt>
                <c:pt idx="3">
                  <c:v>31.579947485496302</c:v>
                </c:pt>
                <c:pt idx="4">
                  <c:v>32.747557109720695</c:v>
                </c:pt>
                <c:pt idx="5">
                  <c:v>34.861738821206259</c:v>
                </c:pt>
                <c:pt idx="6">
                  <c:v>35.780331650572485</c:v>
                </c:pt>
                <c:pt idx="7">
                  <c:v>37.32680966324871</c:v>
                </c:pt>
                <c:pt idx="8">
                  <c:v>34.199277541690009</c:v>
                </c:pt>
                <c:pt idx="9">
                  <c:v>28.584350147016249</c:v>
                </c:pt>
                <c:pt idx="10">
                  <c:v>30.826749364197486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D-7821-4064-9D27-69E53CF2A95D}"/>
            </c:ext>
          </c:extLst>
        </c:ser>
        <c:ser>
          <c:idx val="134"/>
          <c:order val="134"/>
          <c:tx>
            <c:strRef>
              <c:f>'Market driver'!$EF$40:$EF$41</c:f>
              <c:strCache>
                <c:ptCount val="1"/>
                <c:pt idx="0">
                  <c:v>Wireless LAN data loader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driver'!$EF$42:$EF$53</c:f>
              <c:numCache>
                <c:formatCode>_-* #,##0_-;\-* #,##0_-;_-* "-"??_-;_-@_-</c:formatCode>
                <c:ptCount val="11"/>
                <c:pt idx="0">
                  <c:v>22.966097971742197</c:v>
                </c:pt>
                <c:pt idx="1">
                  <c:v>25.559705744928603</c:v>
                </c:pt>
                <c:pt idx="2">
                  <c:v>27.12446015240339</c:v>
                </c:pt>
                <c:pt idx="3">
                  <c:v>30.776152580554406</c:v>
                </c:pt>
                <c:pt idx="4">
                  <c:v>31.700959589165489</c:v>
                </c:pt>
                <c:pt idx="5">
                  <c:v>33.579767080290004</c:v>
                </c:pt>
                <c:pt idx="6">
                  <c:v>34.281252392890032</c:v>
                </c:pt>
                <c:pt idx="7">
                  <c:v>35.690108229920007</c:v>
                </c:pt>
                <c:pt idx="8">
                  <c:v>32.848780810499996</c:v>
                </c:pt>
                <c:pt idx="9">
                  <c:v>28.019235222710002</c:v>
                </c:pt>
                <c:pt idx="10">
                  <c:v>29.967987009539982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E-7821-4064-9D27-69E53CF2A95D}"/>
            </c:ext>
          </c:extLst>
        </c:ser>
        <c:ser>
          <c:idx val="135"/>
          <c:order val="135"/>
          <c:tx>
            <c:strRef>
              <c:f>'Market driver'!$EG$40:$EG$41</c:f>
              <c:strCache>
                <c:ptCount val="1"/>
                <c:pt idx="0">
                  <c:v>UHF SATCOM antenna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driver'!$EG$42:$EG$53</c:f>
              <c:numCache>
                <c:formatCode>_-* #,##0_-;\-* #,##0_-;_-* "-"??_-;_-@_-</c:formatCode>
                <c:ptCount val="11"/>
                <c:pt idx="0">
                  <c:v>11.92020430128</c:v>
                </c:pt>
                <c:pt idx="1">
                  <c:v>11.138657858160002</c:v>
                </c:pt>
                <c:pt idx="2">
                  <c:v>10.849959986219996</c:v>
                </c:pt>
                <c:pt idx="3">
                  <c:v>12.824651347019998</c:v>
                </c:pt>
                <c:pt idx="4">
                  <c:v>26.628247277099998</c:v>
                </c:pt>
                <c:pt idx="5">
                  <c:v>34.858226546459996</c:v>
                </c:pt>
                <c:pt idx="6">
                  <c:v>38.183353832519998</c:v>
                </c:pt>
                <c:pt idx="7">
                  <c:v>41.216113735859999</c:v>
                </c:pt>
                <c:pt idx="8">
                  <c:v>45.267827027939994</c:v>
                </c:pt>
                <c:pt idx="9">
                  <c:v>46.988177113619997</c:v>
                </c:pt>
                <c:pt idx="10">
                  <c:v>47.684598843300002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F-7821-4064-9D27-69E53CF2A95D}"/>
            </c:ext>
          </c:extLst>
        </c:ser>
        <c:ser>
          <c:idx val="136"/>
          <c:order val="136"/>
          <c:tx>
            <c:strRef>
              <c:f>'Market driver'!$EH$40:$EH$41</c:f>
              <c:strCache>
                <c:ptCount val="1"/>
                <c:pt idx="0">
                  <c:v>Multi function Advanced Data link AAA Array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driver'!$EH$42:$EH$53</c:f>
              <c:numCache>
                <c:formatCode>_-* #,##0_-;\-* #,##0_-;_-* "-"??_-;_-@_-</c:formatCode>
                <c:ptCount val="11"/>
                <c:pt idx="0">
                  <c:v>29.093836356960022</c:v>
                </c:pt>
                <c:pt idx="1">
                  <c:v>30.233431034840002</c:v>
                </c:pt>
                <c:pt idx="2">
                  <c:v>29.356983479080007</c:v>
                </c:pt>
                <c:pt idx="3">
                  <c:v>29.778648649939992</c:v>
                </c:pt>
                <c:pt idx="4">
                  <c:v>29.373728140610005</c:v>
                </c:pt>
                <c:pt idx="5">
                  <c:v>29.180889816709993</c:v>
                </c:pt>
                <c:pt idx="6">
                  <c:v>29.443661563340012</c:v>
                </c:pt>
                <c:pt idx="7">
                  <c:v>31.219800187570012</c:v>
                </c:pt>
                <c:pt idx="8">
                  <c:v>29.898877410159997</c:v>
                </c:pt>
                <c:pt idx="9">
                  <c:v>30.845989374870001</c:v>
                </c:pt>
                <c:pt idx="10">
                  <c:v>28.100698245509999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0-7821-4064-9D27-69E53CF2A95D}"/>
            </c:ext>
          </c:extLst>
        </c:ser>
        <c:ser>
          <c:idx val="137"/>
          <c:order val="137"/>
          <c:tx>
            <c:strRef>
              <c:f>'Market driver'!$EI$40:$EI$41</c:f>
              <c:strCache>
                <c:ptCount val="1"/>
                <c:pt idx="0">
                  <c:v>PFD Control panels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driver'!$EI$42:$EI$53</c:f>
              <c:numCache>
                <c:formatCode>_-* #,##0_-;\-* #,##0_-;_-* "-"??_-;_-@_-</c:formatCode>
                <c:ptCount val="11"/>
                <c:pt idx="0">
                  <c:v>27.064494981724994</c:v>
                </c:pt>
                <c:pt idx="1">
                  <c:v>27.391465712045001</c:v>
                </c:pt>
                <c:pt idx="2">
                  <c:v>26.265908701019992</c:v>
                </c:pt>
                <c:pt idx="3">
                  <c:v>27.173617627062502</c:v>
                </c:pt>
                <c:pt idx="4">
                  <c:v>27.226339316557489</c:v>
                </c:pt>
                <c:pt idx="5">
                  <c:v>29.019998011034989</c:v>
                </c:pt>
                <c:pt idx="6">
                  <c:v>30.906234846837481</c:v>
                </c:pt>
                <c:pt idx="7">
                  <c:v>33.749748208362497</c:v>
                </c:pt>
                <c:pt idx="8">
                  <c:v>29.48077986561</c:v>
                </c:pt>
                <c:pt idx="9">
                  <c:v>28.700580756677493</c:v>
                </c:pt>
                <c:pt idx="10">
                  <c:v>29.018102636562496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1-7821-4064-9D27-69E53CF2A95D}"/>
            </c:ext>
          </c:extLst>
        </c:ser>
        <c:ser>
          <c:idx val="138"/>
          <c:order val="138"/>
          <c:tx>
            <c:strRef>
              <c:f>'Market driver'!$EJ$40:$EJ$41</c:f>
              <c:strCache>
                <c:ptCount val="1"/>
                <c:pt idx="0">
                  <c:v>Multi Scan Hazard Detection System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driver'!$EJ$42:$EJ$53</c:f>
              <c:numCache>
                <c:formatCode>_-* #,##0_-;\-* #,##0_-;_-* "-"??_-;_-@_-</c:formatCode>
                <c:ptCount val="11"/>
                <c:pt idx="0">
                  <c:v>15.241315764982497</c:v>
                </c:pt>
                <c:pt idx="1">
                  <c:v>18.183705106027492</c:v>
                </c:pt>
                <c:pt idx="2">
                  <c:v>21.97995642339249</c:v>
                </c:pt>
                <c:pt idx="3">
                  <c:v>26.927044606417507</c:v>
                </c:pt>
                <c:pt idx="4">
                  <c:v>29.5127093073575</c:v>
                </c:pt>
                <c:pt idx="5">
                  <c:v>32.170694820937491</c:v>
                </c:pt>
                <c:pt idx="6">
                  <c:v>33.818934708312497</c:v>
                </c:pt>
                <c:pt idx="7">
                  <c:v>36.489817684937492</c:v>
                </c:pt>
                <c:pt idx="8">
                  <c:v>33.590584554312493</c:v>
                </c:pt>
                <c:pt idx="9">
                  <c:v>28.327294911187494</c:v>
                </c:pt>
                <c:pt idx="10">
                  <c:v>30.399292282312494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2-7821-4064-9D27-69E53CF2A95D}"/>
            </c:ext>
          </c:extLst>
        </c:ser>
        <c:ser>
          <c:idx val="139"/>
          <c:order val="139"/>
          <c:tx>
            <c:strRef>
              <c:f>'Market driver'!$EK$40:$EK$41</c:f>
              <c:strCache>
                <c:ptCount val="1"/>
                <c:pt idx="0">
                  <c:v>CVR control panel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driver'!$EK$42:$EK$53</c:f>
              <c:numCache>
                <c:formatCode>_-* #,##0_-;\-* #,##0_-;_-* "-"??_-;_-@_-</c:formatCode>
                <c:ptCount val="11"/>
                <c:pt idx="0">
                  <c:v>21.083650070218205</c:v>
                </c:pt>
                <c:pt idx="1">
                  <c:v>22.634876132118766</c:v>
                </c:pt>
                <c:pt idx="2">
                  <c:v>23.918204114852792</c:v>
                </c:pt>
                <c:pt idx="3">
                  <c:v>25.9860452129222</c:v>
                </c:pt>
                <c:pt idx="4">
                  <c:v>27.445908816831622</c:v>
                </c:pt>
                <c:pt idx="5">
                  <c:v>29.496217958660004</c:v>
                </c:pt>
                <c:pt idx="6">
                  <c:v>30.953696299975007</c:v>
                </c:pt>
                <c:pt idx="7">
                  <c:v>31.23688090315499</c:v>
                </c:pt>
                <c:pt idx="8">
                  <c:v>27.787202693714995</c:v>
                </c:pt>
                <c:pt idx="9">
                  <c:v>28.035263436349997</c:v>
                </c:pt>
                <c:pt idx="10">
                  <c:v>30.293140723734997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3-7821-4064-9D27-69E53CF2A95D}"/>
            </c:ext>
          </c:extLst>
        </c:ser>
        <c:ser>
          <c:idx val="140"/>
          <c:order val="140"/>
          <c:tx>
            <c:strRef>
              <c:f>'Market driver'!$EL$40:$EL$41</c:f>
              <c:strCache>
                <c:ptCount val="1"/>
                <c:pt idx="0">
                  <c:v>Avionics Comms Router (ACR)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driver'!$EL$42:$EL$53</c:f>
              <c:numCache>
                <c:formatCode>_-* #,##0_-;\-* #,##0_-;_-* "-"??_-;_-@_-</c:formatCode>
                <c:ptCount val="11"/>
                <c:pt idx="0">
                  <c:v>27.390806010479984</c:v>
                </c:pt>
                <c:pt idx="1">
                  <c:v>27.334937298239993</c:v>
                </c:pt>
                <c:pt idx="2">
                  <c:v>29.271133296240002</c:v>
                </c:pt>
                <c:pt idx="3">
                  <c:v>27.557807856480004</c:v>
                </c:pt>
                <c:pt idx="4">
                  <c:v>25.838030908800004</c:v>
                </c:pt>
                <c:pt idx="5">
                  <c:v>26.117224180079994</c:v>
                </c:pt>
                <c:pt idx="6">
                  <c:v>25.091337358559993</c:v>
                </c:pt>
                <c:pt idx="7">
                  <c:v>27.048919925280007</c:v>
                </c:pt>
                <c:pt idx="8">
                  <c:v>25.251634082399999</c:v>
                </c:pt>
                <c:pt idx="9">
                  <c:v>27.319671912720001</c:v>
                </c:pt>
                <c:pt idx="10">
                  <c:v>27.053057594640006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4-7821-4064-9D27-69E53CF2A95D}"/>
            </c:ext>
          </c:extLst>
        </c:ser>
        <c:ser>
          <c:idx val="141"/>
          <c:order val="141"/>
          <c:tx>
            <c:strRef>
              <c:f>'Market driver'!$EM$40:$EM$41</c:f>
              <c:strCache>
                <c:ptCount val="1"/>
                <c:pt idx="0">
                  <c:v>Air Data smart sensor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driver'!$EM$42:$EM$53</c:f>
              <c:numCache>
                <c:formatCode>_-* #,##0_-;\-* #,##0_-;_-* "-"??_-;_-@_-</c:formatCode>
                <c:ptCount val="11"/>
                <c:pt idx="0">
                  <c:v>26.998559117550002</c:v>
                </c:pt>
                <c:pt idx="1">
                  <c:v>24.635749318470001</c:v>
                </c:pt>
                <c:pt idx="2">
                  <c:v>28.911626623769997</c:v>
                </c:pt>
                <c:pt idx="3">
                  <c:v>28.677727784609996</c:v>
                </c:pt>
                <c:pt idx="4">
                  <c:v>30.250390615109996</c:v>
                </c:pt>
                <c:pt idx="5">
                  <c:v>29.844584726970005</c:v>
                </c:pt>
                <c:pt idx="6">
                  <c:v>26.296437164759997</c:v>
                </c:pt>
                <c:pt idx="7">
                  <c:v>24.69831058314</c:v>
                </c:pt>
                <c:pt idx="8">
                  <c:v>24.758368981439997</c:v>
                </c:pt>
                <c:pt idx="9">
                  <c:v>24.381254361510003</c:v>
                </c:pt>
                <c:pt idx="10">
                  <c:v>23.268945947580001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5-7821-4064-9D27-69E53CF2A95D}"/>
            </c:ext>
          </c:extLst>
        </c:ser>
        <c:ser>
          <c:idx val="142"/>
          <c:order val="142"/>
          <c:tx>
            <c:strRef>
              <c:f>'Market driver'!$EN$40:$EN$41</c:f>
              <c:strCache>
                <c:ptCount val="1"/>
                <c:pt idx="0">
                  <c:v>Target data acquisition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driver'!$EN$42:$EN$53</c:f>
              <c:numCache>
                <c:formatCode>_-* #,##0_-;\-* #,##0_-;_-* "-"??_-;_-@_-</c:formatCode>
                <c:ptCount val="11"/>
                <c:pt idx="0">
                  <c:v>23.824551405798488</c:v>
                </c:pt>
                <c:pt idx="1">
                  <c:v>25.92501514894586</c:v>
                </c:pt>
                <c:pt idx="2">
                  <c:v>26.192038680689997</c:v>
                </c:pt>
                <c:pt idx="3">
                  <c:v>26.634005287804982</c:v>
                </c:pt>
                <c:pt idx="4">
                  <c:v>27.659342528530015</c:v>
                </c:pt>
                <c:pt idx="5">
                  <c:v>26.5387400275775</c:v>
                </c:pt>
                <c:pt idx="6">
                  <c:v>23.889084055198726</c:v>
                </c:pt>
                <c:pt idx="7">
                  <c:v>26.712159008363749</c:v>
                </c:pt>
                <c:pt idx="8">
                  <c:v>26.83834945475623</c:v>
                </c:pt>
                <c:pt idx="9">
                  <c:v>27.247921442283758</c:v>
                </c:pt>
                <c:pt idx="10">
                  <c:v>27.685276478221265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6-7821-4064-9D27-69E53CF2A95D}"/>
            </c:ext>
          </c:extLst>
        </c:ser>
        <c:ser>
          <c:idx val="143"/>
          <c:order val="143"/>
          <c:tx>
            <c:strRef>
              <c:f>'Market driver'!$EO$40:$EO$41</c:f>
              <c:strCache>
                <c:ptCount val="1"/>
                <c:pt idx="0">
                  <c:v>FLIR sensors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driver'!$EO$42:$EO$53</c:f>
              <c:numCache>
                <c:formatCode>_-* #,##0_-;\-* #,##0_-;_-* "-"??_-;_-@_-</c:formatCode>
                <c:ptCount val="11"/>
                <c:pt idx="0">
                  <c:v>26.045412484650001</c:v>
                </c:pt>
                <c:pt idx="1">
                  <c:v>22.781684869969997</c:v>
                </c:pt>
                <c:pt idx="2">
                  <c:v>27.458035564670006</c:v>
                </c:pt>
                <c:pt idx="3">
                  <c:v>27.082992103110005</c:v>
                </c:pt>
                <c:pt idx="4">
                  <c:v>28.688485469410004</c:v>
                </c:pt>
                <c:pt idx="5">
                  <c:v>28.068172377069999</c:v>
                </c:pt>
                <c:pt idx="6">
                  <c:v>24.203845428160001</c:v>
                </c:pt>
                <c:pt idx="7">
                  <c:v>22.839153105139999</c:v>
                </c:pt>
                <c:pt idx="8">
                  <c:v>23.399392982040009</c:v>
                </c:pt>
                <c:pt idx="9">
                  <c:v>23.535260866209999</c:v>
                </c:pt>
                <c:pt idx="10">
                  <c:v>23.978017590380002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7-7821-4064-9D27-69E53CF2A95D}"/>
            </c:ext>
          </c:extLst>
        </c:ser>
        <c:ser>
          <c:idx val="144"/>
          <c:order val="144"/>
          <c:tx>
            <c:strRef>
              <c:f>'Market driver'!$EP$40:$EP$41</c:f>
              <c:strCache>
                <c:ptCount val="1"/>
                <c:pt idx="0">
                  <c:v>HF-9500 High Frequency Communications System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driver'!$EP$42:$EP$53</c:f>
              <c:numCache>
                <c:formatCode>_-* #,##0_-;\-* #,##0_-;_-* "-"??_-;_-@_-</c:formatCode>
                <c:ptCount val="11"/>
                <c:pt idx="0">
                  <c:v>25.678968116319993</c:v>
                </c:pt>
                <c:pt idx="1">
                  <c:v>25.626591020159992</c:v>
                </c:pt>
                <c:pt idx="2">
                  <c:v>27.441780952160002</c:v>
                </c:pt>
                <c:pt idx="3">
                  <c:v>25.835532880320002</c:v>
                </c:pt>
                <c:pt idx="4">
                  <c:v>24.223236499200002</c:v>
                </c:pt>
                <c:pt idx="5">
                  <c:v>24.484981082720001</c:v>
                </c:pt>
                <c:pt idx="6">
                  <c:v>23.523208911039994</c:v>
                </c:pt>
                <c:pt idx="7">
                  <c:v>25.358448819519992</c:v>
                </c:pt>
                <c:pt idx="8">
                  <c:v>23.67348760159998</c:v>
                </c:pt>
                <c:pt idx="9">
                  <c:v>25.612279672479985</c:v>
                </c:pt>
                <c:pt idx="10">
                  <c:v>25.362327897759997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8-7821-4064-9D27-69E53CF2A95D}"/>
            </c:ext>
          </c:extLst>
        </c:ser>
        <c:ser>
          <c:idx val="145"/>
          <c:order val="145"/>
          <c:tx>
            <c:strRef>
              <c:f>'Market driver'!$EQ$40:$EQ$41</c:f>
              <c:strCache>
                <c:ptCount val="1"/>
                <c:pt idx="0">
                  <c:v>Pilot Night Vision Sensors (PNVS) systems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driver'!$EQ$42:$EQ$53</c:f>
              <c:numCache>
                <c:formatCode>_-* #,##0_-;\-* #,##0_-;_-* "-"??_-;_-@_-</c:formatCode>
                <c:ptCount val="11"/>
                <c:pt idx="0">
                  <c:v>21.851068434021009</c:v>
                </c:pt>
                <c:pt idx="1">
                  <c:v>23.658835867199375</c:v>
                </c:pt>
                <c:pt idx="2">
                  <c:v>23.785812855460012</c:v>
                </c:pt>
                <c:pt idx="3">
                  <c:v>24.060608948869998</c:v>
                </c:pt>
                <c:pt idx="4">
                  <c:v>25.098422012119993</c:v>
                </c:pt>
                <c:pt idx="5">
                  <c:v>23.951631112622501</c:v>
                </c:pt>
                <c:pt idx="6">
                  <c:v>21.340750992113758</c:v>
                </c:pt>
                <c:pt idx="7">
                  <c:v>24.30541465822375</c:v>
                </c:pt>
                <c:pt idx="8">
                  <c:v>24.600792973706241</c:v>
                </c:pt>
                <c:pt idx="9">
                  <c:v>25.049936712328766</c:v>
                </c:pt>
                <c:pt idx="10">
                  <c:v>25.53717382956626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9-7821-4064-9D27-69E53CF2A95D}"/>
            </c:ext>
          </c:extLst>
        </c:ser>
        <c:ser>
          <c:idx val="146"/>
          <c:order val="146"/>
          <c:tx>
            <c:strRef>
              <c:f>'Market driver'!$ER$40:$ER$41</c:f>
              <c:strCache>
                <c:ptCount val="1"/>
                <c:pt idx="0">
                  <c:v>HST 2100 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driver'!$ER$42:$ER$53</c:f>
              <c:numCache>
                <c:formatCode>_-* #,##0_-;\-* #,##0_-;_-* "-"??_-;_-@_-</c:formatCode>
                <c:ptCount val="11"/>
                <c:pt idx="0">
                  <c:v>12.837576273092994</c:v>
                </c:pt>
                <c:pt idx="1">
                  <c:v>15.241627503566999</c:v>
                </c:pt>
                <c:pt idx="2">
                  <c:v>18.350082782019005</c:v>
                </c:pt>
                <c:pt idx="3">
                  <c:v>22.35243068609401</c:v>
                </c:pt>
                <c:pt idx="4">
                  <c:v>24.492128837643001</c:v>
                </c:pt>
                <c:pt idx="5">
                  <c:v>26.689261449825011</c:v>
                </c:pt>
                <c:pt idx="6">
                  <c:v>28.089910373175005</c:v>
                </c:pt>
                <c:pt idx="7">
                  <c:v>30.294602103375002</c:v>
                </c:pt>
                <c:pt idx="8">
                  <c:v>28.088959731974995</c:v>
                </c:pt>
                <c:pt idx="9">
                  <c:v>23.997017832975008</c:v>
                </c:pt>
                <c:pt idx="10">
                  <c:v>25.734718374525002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A-7821-4064-9D27-69E53CF2A95D}"/>
            </c:ext>
          </c:extLst>
        </c:ser>
        <c:ser>
          <c:idx val="147"/>
          <c:order val="147"/>
          <c:tx>
            <c:strRef>
              <c:f>'Market driver'!$ES$40:$ES$41</c:f>
              <c:strCache>
                <c:ptCount val="1"/>
                <c:pt idx="0">
                  <c:v>Digital Voice &amp; Data Recorder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driver'!$ES$42:$ES$53</c:f>
              <c:numCache>
                <c:formatCode>_-* #,##0_-;\-* #,##0_-;_-* "-"??_-;_-@_-</c:formatCode>
                <c:ptCount val="11"/>
                <c:pt idx="0">
                  <c:v>20.44445025456001</c:v>
                </c:pt>
                <c:pt idx="1">
                  <c:v>21.713446809520001</c:v>
                </c:pt>
                <c:pt idx="2">
                  <c:v>22.933671816999997</c:v>
                </c:pt>
                <c:pt idx="3">
                  <c:v>23.899309956947995</c:v>
                </c:pt>
                <c:pt idx="4">
                  <c:v>25.304112192775996</c:v>
                </c:pt>
                <c:pt idx="5">
                  <c:v>26.461886281199998</c:v>
                </c:pt>
                <c:pt idx="6">
                  <c:v>25.871945694799997</c:v>
                </c:pt>
                <c:pt idx="7">
                  <c:v>25.468385492399999</c:v>
                </c:pt>
                <c:pt idx="8">
                  <c:v>20.399386258640007</c:v>
                </c:pt>
                <c:pt idx="9">
                  <c:v>21.196893863851205</c:v>
                </c:pt>
                <c:pt idx="10">
                  <c:v>20.649403915893501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B-7821-4064-9D27-69E53CF2A95D}"/>
            </c:ext>
          </c:extLst>
        </c:ser>
        <c:ser>
          <c:idx val="148"/>
          <c:order val="148"/>
          <c:tx>
            <c:strRef>
              <c:f>'Market driver'!$ET$40:$ET$41</c:f>
              <c:strCache>
                <c:ptCount val="1"/>
                <c:pt idx="0">
                  <c:v>Radar altimeter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driver'!$ET$42:$ET$53</c:f>
              <c:numCache>
                <c:formatCode>_-* #,##0_-;\-* #,##0_-;_-* "-"??_-;_-@_-</c:formatCode>
                <c:ptCount val="11"/>
                <c:pt idx="0">
                  <c:v>22.410279452489998</c:v>
                </c:pt>
                <c:pt idx="1">
                  <c:v>23.30808006038999</c:v>
                </c:pt>
                <c:pt idx="2">
                  <c:v>22.62070153737999</c:v>
                </c:pt>
                <c:pt idx="3">
                  <c:v>22.966480469329994</c:v>
                </c:pt>
                <c:pt idx="4">
                  <c:v>22.656934330350001</c:v>
                </c:pt>
                <c:pt idx="5">
                  <c:v>22.506741367130001</c:v>
                </c:pt>
                <c:pt idx="6">
                  <c:v>22.747918850929999</c:v>
                </c:pt>
                <c:pt idx="7">
                  <c:v>24.150039661989997</c:v>
                </c:pt>
                <c:pt idx="8">
                  <c:v>23.136318811560006</c:v>
                </c:pt>
                <c:pt idx="9">
                  <c:v>23.855271364330001</c:v>
                </c:pt>
                <c:pt idx="10">
                  <c:v>21.742234009359994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C-7821-4064-9D27-69E53CF2A95D}"/>
            </c:ext>
          </c:extLst>
        </c:ser>
        <c:ser>
          <c:idx val="149"/>
          <c:order val="149"/>
          <c:tx>
            <c:strRef>
              <c:f>'Market driver'!$EU$40:$EU$41</c:f>
              <c:strCache>
                <c:ptCount val="1"/>
                <c:pt idx="0">
                  <c:v>ATC control box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driver'!$EU$42:$EU$53</c:f>
              <c:numCache>
                <c:formatCode>_-* #,##0_-;\-* #,##0_-;_-* "-"??_-;_-@_-</c:formatCode>
                <c:ptCount val="11"/>
                <c:pt idx="0">
                  <c:v>17.138826660273001</c:v>
                </c:pt>
                <c:pt idx="1">
                  <c:v>18.241445983485015</c:v>
                </c:pt>
                <c:pt idx="2">
                  <c:v>19.275456401608036</c:v>
                </c:pt>
                <c:pt idx="3">
                  <c:v>20.737358760328032</c:v>
                </c:pt>
                <c:pt idx="4">
                  <c:v>22.031610686911009</c:v>
                </c:pt>
                <c:pt idx="5">
                  <c:v>23.773567039675005</c:v>
                </c:pt>
                <c:pt idx="6">
                  <c:v>25.099712471875002</c:v>
                </c:pt>
                <c:pt idx="7">
                  <c:v>25.122598408749987</c:v>
                </c:pt>
                <c:pt idx="8">
                  <c:v>21.95108822065</c:v>
                </c:pt>
                <c:pt idx="9">
                  <c:v>22.896530095299994</c:v>
                </c:pt>
                <c:pt idx="10">
                  <c:v>24.843417574450012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D-7821-4064-9D27-69E53CF2A95D}"/>
            </c:ext>
          </c:extLst>
        </c:ser>
        <c:ser>
          <c:idx val="150"/>
          <c:order val="150"/>
          <c:tx>
            <c:strRef>
              <c:f>'Market driver'!$EV$40:$EV$41</c:f>
              <c:strCache>
                <c:ptCount val="1"/>
                <c:pt idx="0">
                  <c:v>HF Radio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driver'!$EV$42:$EV$53</c:f>
              <c:numCache>
                <c:formatCode>_-* #,##0_-;\-* #,##0_-;_-* "-"??_-;_-@_-</c:formatCode>
                <c:ptCount val="11"/>
                <c:pt idx="0">
                  <c:v>16.231309613638594</c:v>
                </c:pt>
                <c:pt idx="1">
                  <c:v>17.888667498915993</c:v>
                </c:pt>
                <c:pt idx="2">
                  <c:v>18.687800257991409</c:v>
                </c:pt>
                <c:pt idx="3">
                  <c:v>21.031019136521408</c:v>
                </c:pt>
                <c:pt idx="4">
                  <c:v>21.544329095710179</c:v>
                </c:pt>
                <c:pt idx="5">
                  <c:v>22.787935577959985</c:v>
                </c:pt>
                <c:pt idx="6">
                  <c:v>23.220226374504993</c:v>
                </c:pt>
                <c:pt idx="7">
                  <c:v>24.003815494819996</c:v>
                </c:pt>
                <c:pt idx="8">
                  <c:v>22.234117994314982</c:v>
                </c:pt>
                <c:pt idx="9">
                  <c:v>19.136542609769993</c:v>
                </c:pt>
                <c:pt idx="10">
                  <c:v>20.405003803534992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E-7821-4064-9D27-69E53CF2A95D}"/>
            </c:ext>
          </c:extLst>
        </c:ser>
        <c:ser>
          <c:idx val="151"/>
          <c:order val="151"/>
          <c:tx>
            <c:strRef>
              <c:f>'Market driver'!$EW$40:$EW$41</c:f>
              <c:strCache>
                <c:ptCount val="1"/>
                <c:pt idx="0">
                  <c:v>Central Crypto System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driver'!$EW$42:$EW$53</c:f>
              <c:numCache>
                <c:formatCode>_-* #,##0_-;\-* #,##0_-;_-* "-"??_-;_-@_-</c:formatCode>
                <c:ptCount val="11"/>
                <c:pt idx="0">
                  <c:v>20.543104507859994</c:v>
                </c:pt>
                <c:pt idx="1">
                  <c:v>20.501202973679995</c:v>
                </c:pt>
                <c:pt idx="2">
                  <c:v>21.953349972180003</c:v>
                </c:pt>
                <c:pt idx="3">
                  <c:v>20.668355892360001</c:v>
                </c:pt>
                <c:pt idx="4">
                  <c:v>19.378523181599988</c:v>
                </c:pt>
                <c:pt idx="5">
                  <c:v>19.587918135060001</c:v>
                </c:pt>
                <c:pt idx="6">
                  <c:v>18.818503018919994</c:v>
                </c:pt>
                <c:pt idx="7">
                  <c:v>20.28668994396001</c:v>
                </c:pt>
                <c:pt idx="8">
                  <c:v>18.938725561799995</c:v>
                </c:pt>
                <c:pt idx="9">
                  <c:v>20.489753934539984</c:v>
                </c:pt>
                <c:pt idx="10">
                  <c:v>20.289793195979989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F-7821-4064-9D27-69E53CF2A95D}"/>
            </c:ext>
          </c:extLst>
        </c:ser>
        <c:ser>
          <c:idx val="152"/>
          <c:order val="152"/>
          <c:tx>
            <c:strRef>
              <c:f>'Market driver'!$EX$40:$EX$41</c:f>
              <c:strCache>
                <c:ptCount val="1"/>
                <c:pt idx="0">
                  <c:v>Intergated Nav Receivers (INRs)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driver'!$EX$42:$EX$53</c:f>
              <c:numCache>
                <c:formatCode>_-* #,##0_-;\-* #,##0_-;_-* "-"??_-;_-@_-</c:formatCode>
                <c:ptCount val="11"/>
                <c:pt idx="0">
                  <c:v>10.765671477113598</c:v>
                </c:pt>
                <c:pt idx="1">
                  <c:v>12.729836311638396</c:v>
                </c:pt>
                <c:pt idx="2">
                  <c:v>15.305330036140798</c:v>
                </c:pt>
                <c:pt idx="3">
                  <c:v>18.528494435668794</c:v>
                </c:pt>
                <c:pt idx="4">
                  <c:v>20.197612022873592</c:v>
                </c:pt>
                <c:pt idx="5">
                  <c:v>21.971913055999995</c:v>
                </c:pt>
                <c:pt idx="6">
                  <c:v>23.028725328959986</c:v>
                </c:pt>
                <c:pt idx="7">
                  <c:v>24.862776978239999</c:v>
                </c:pt>
                <c:pt idx="8">
                  <c:v>22.949342652000006</c:v>
                </c:pt>
                <c:pt idx="9">
                  <c:v>19.653625907039999</c:v>
                </c:pt>
                <c:pt idx="10">
                  <c:v>21.055591493439998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F0-7821-4064-9D27-69E53CF2A95D}"/>
            </c:ext>
          </c:extLst>
        </c:ser>
        <c:ser>
          <c:idx val="153"/>
          <c:order val="153"/>
          <c:tx>
            <c:strRef>
              <c:f>'Market driver'!$EY$40:$EY$41</c:f>
              <c:strCache>
                <c:ptCount val="1"/>
                <c:pt idx="0">
                  <c:v>Mode control Panel (Auto/Pilot control)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driver'!$EY$42:$EY$53</c:f>
              <c:numCache>
                <c:formatCode>_-* #,##0_-;\-* #,##0_-;_-* "-"??_-;_-@_-</c:formatCode>
                <c:ptCount val="11"/>
                <c:pt idx="0">
                  <c:v>15.446752016804846</c:v>
                </c:pt>
                <c:pt idx="1">
                  <c:v>16.671635325555744</c:v>
                </c:pt>
                <c:pt idx="2">
                  <c:v>16.856025043359654</c:v>
                </c:pt>
                <c:pt idx="3">
                  <c:v>18.557868462070147</c:v>
                </c:pt>
                <c:pt idx="4">
                  <c:v>18.703930670871443</c:v>
                </c:pt>
                <c:pt idx="5">
                  <c:v>19.675412804909996</c:v>
                </c:pt>
                <c:pt idx="6">
                  <c:v>19.921473189193748</c:v>
                </c:pt>
                <c:pt idx="7">
                  <c:v>20.219913615562497</c:v>
                </c:pt>
                <c:pt idx="8">
                  <c:v>18.86015710580125</c:v>
                </c:pt>
                <c:pt idx="9">
                  <c:v>16.425092975630005</c:v>
                </c:pt>
                <c:pt idx="10">
                  <c:v>17.475803662018745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F1-7821-4064-9D27-69E53CF2A95D}"/>
            </c:ext>
          </c:extLst>
        </c:ser>
        <c:ser>
          <c:idx val="154"/>
          <c:order val="154"/>
          <c:tx>
            <c:strRef>
              <c:f>'Market driver'!$EZ$40:$EZ$41</c:f>
              <c:strCache>
                <c:ptCount val="1"/>
                <c:pt idx="0">
                  <c:v>IN/GPS system 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driver'!$EZ$42:$EZ$53</c:f>
              <c:numCache>
                <c:formatCode>_-* #,##0_-;\-* #,##0_-;_-* "-"??_-;_-@_-</c:formatCode>
                <c:ptCount val="11"/>
                <c:pt idx="0">
                  <c:v>17.559665743999997</c:v>
                </c:pt>
                <c:pt idx="1">
                  <c:v>16.5778304832</c:v>
                </c:pt>
                <c:pt idx="2">
                  <c:v>19.165757731200003</c:v>
                </c:pt>
                <c:pt idx="3">
                  <c:v>19.140316713599994</c:v>
                </c:pt>
                <c:pt idx="4">
                  <c:v>20.019322985599992</c:v>
                </c:pt>
                <c:pt idx="5">
                  <c:v>19.958146739199996</c:v>
                </c:pt>
                <c:pt idx="6">
                  <c:v>18.201296633599998</c:v>
                </c:pt>
                <c:pt idx="7">
                  <c:v>17.241820758400003</c:v>
                </c:pt>
                <c:pt idx="8">
                  <c:v>17.143189030399995</c:v>
                </c:pt>
                <c:pt idx="9">
                  <c:v>16.896420521599996</c:v>
                </c:pt>
                <c:pt idx="10">
                  <c:v>15.918603084799999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F2-7821-4064-9D27-69E53CF2A95D}"/>
            </c:ext>
          </c:extLst>
        </c:ser>
        <c:ser>
          <c:idx val="155"/>
          <c:order val="155"/>
          <c:tx>
            <c:strRef>
              <c:f>'Market driver'!$FA$40:$FA$41</c:f>
              <c:strCache>
                <c:ptCount val="1"/>
                <c:pt idx="0">
                  <c:v>Integrated Electronic Standby System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driver'!$FA$42:$FA$53</c:f>
              <c:numCache>
                <c:formatCode>_-* #,##0_-;\-* #,##0_-;_-* "-"??_-;_-@_-</c:formatCode>
                <c:ptCount val="11"/>
                <c:pt idx="0">
                  <c:v>15.361268752771648</c:v>
                </c:pt>
                <c:pt idx="1">
                  <c:v>16.258743452949599</c:v>
                </c:pt>
                <c:pt idx="2">
                  <c:v>17.128750840274101</c:v>
                </c:pt>
                <c:pt idx="3">
                  <c:v>17.908741992998806</c:v>
                </c:pt>
                <c:pt idx="4">
                  <c:v>19.020527286396618</c:v>
                </c:pt>
                <c:pt idx="5">
                  <c:v>20.030041789169992</c:v>
                </c:pt>
                <c:pt idx="6">
                  <c:v>19.710449097446499</c:v>
                </c:pt>
                <c:pt idx="7">
                  <c:v>19.464197910313001</c:v>
                </c:pt>
                <c:pt idx="8">
                  <c:v>15.393565589266995</c:v>
                </c:pt>
                <c:pt idx="9">
                  <c:v>16.109827494124858</c:v>
                </c:pt>
                <c:pt idx="10">
                  <c:v>15.654879956199647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F3-7821-4064-9D27-69E53CF2A95D}"/>
            </c:ext>
          </c:extLst>
        </c:ser>
        <c:ser>
          <c:idx val="156"/>
          <c:order val="156"/>
          <c:tx>
            <c:strRef>
              <c:f>'Market driver'!$FB$40:$FB$41</c:f>
              <c:strCache>
                <c:ptCount val="1"/>
                <c:pt idx="0">
                  <c:v>ADF radios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driver'!$FB$42:$FB$53</c:f>
              <c:numCache>
                <c:formatCode>_-* #,##0_-;\-* #,##0_-;_-* "-"??_-;_-@_-</c:formatCode>
                <c:ptCount val="11"/>
                <c:pt idx="0">
                  <c:v>12.654903905448199</c:v>
                </c:pt>
                <c:pt idx="1">
                  <c:v>14.141100797762899</c:v>
                </c:pt>
                <c:pt idx="2">
                  <c:v>15.525024413135201</c:v>
                </c:pt>
                <c:pt idx="3">
                  <c:v>17.436765675889202</c:v>
                </c:pt>
                <c:pt idx="4">
                  <c:v>18.258444348646801</c:v>
                </c:pt>
                <c:pt idx="5">
                  <c:v>19.68989625550001</c:v>
                </c:pt>
                <c:pt idx="6">
                  <c:v>19.502862479089998</c:v>
                </c:pt>
                <c:pt idx="7">
                  <c:v>19.897104639169996</c:v>
                </c:pt>
                <c:pt idx="8">
                  <c:v>18.201622738550007</c:v>
                </c:pt>
                <c:pt idx="9">
                  <c:v>16.073892992229997</c:v>
                </c:pt>
                <c:pt idx="10">
                  <c:v>16.972081621699999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F4-7821-4064-9D27-69E53CF2A95D}"/>
            </c:ext>
          </c:extLst>
        </c:ser>
        <c:ser>
          <c:idx val="157"/>
          <c:order val="157"/>
          <c:tx>
            <c:strRef>
              <c:f>'Market driver'!$FC$40:$FC$41</c:f>
              <c:strCache>
                <c:ptCount val="1"/>
                <c:pt idx="0">
                  <c:v>Datalink cockpit Display Unit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driver'!$FC$42:$FC$53</c:f>
              <c:numCache>
                <c:formatCode>_-* #,##0_-;\-* #,##0_-;_-* "-"??_-;_-@_-</c:formatCode>
                <c:ptCount val="11"/>
                <c:pt idx="0">
                  <c:v>21.260409202066</c:v>
                </c:pt>
                <c:pt idx="1">
                  <c:v>21.842918669850288</c:v>
                </c:pt>
                <c:pt idx="2">
                  <c:v>19.163764960638794</c:v>
                </c:pt>
                <c:pt idx="3">
                  <c:v>19.144608885121801</c:v>
                </c:pt>
                <c:pt idx="4">
                  <c:v>17.247277851988809</c:v>
                </c:pt>
                <c:pt idx="5">
                  <c:v>17.292408101582492</c:v>
                </c:pt>
                <c:pt idx="6">
                  <c:v>16.381949853854994</c:v>
                </c:pt>
                <c:pt idx="7">
                  <c:v>15.126308758487493</c:v>
                </c:pt>
                <c:pt idx="8">
                  <c:v>13.848514943979993</c:v>
                </c:pt>
                <c:pt idx="9">
                  <c:v>11.919685418482503</c:v>
                </c:pt>
                <c:pt idx="10">
                  <c:v>12.753824848334997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F5-7821-4064-9D27-69E53CF2A95D}"/>
            </c:ext>
          </c:extLst>
        </c:ser>
        <c:ser>
          <c:idx val="158"/>
          <c:order val="158"/>
          <c:tx>
            <c:strRef>
              <c:f>'Market driver'!$FD$40:$FD$41</c:f>
              <c:strCache>
                <c:ptCount val="1"/>
                <c:pt idx="0">
                  <c:v>Static/standby sensors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driver'!$FD$42:$FD$53</c:f>
              <c:numCache>
                <c:formatCode>_-* #,##0_-;\-* #,##0_-;_-* "-"??_-;_-@_-</c:formatCode>
                <c:ptCount val="11"/>
                <c:pt idx="0">
                  <c:v>20.810262523635014</c:v>
                </c:pt>
                <c:pt idx="1">
                  <c:v>21.636904356397498</c:v>
                </c:pt>
                <c:pt idx="2">
                  <c:v>19.060085884200006</c:v>
                </c:pt>
                <c:pt idx="3">
                  <c:v>19.13351176849201</c:v>
                </c:pt>
                <c:pt idx="4">
                  <c:v>17.171486220135005</c:v>
                </c:pt>
                <c:pt idx="5">
                  <c:v>16.997800027680015</c:v>
                </c:pt>
                <c:pt idx="6">
                  <c:v>15.972957554759997</c:v>
                </c:pt>
                <c:pt idx="7">
                  <c:v>14.821759108019997</c:v>
                </c:pt>
                <c:pt idx="8">
                  <c:v>13.538863566510003</c:v>
                </c:pt>
                <c:pt idx="9">
                  <c:v>11.590432214159998</c:v>
                </c:pt>
                <c:pt idx="10">
                  <c:v>12.321143479410003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F6-7821-4064-9D27-69E53CF2A95D}"/>
            </c:ext>
          </c:extLst>
        </c:ser>
        <c:ser>
          <c:idx val="159"/>
          <c:order val="159"/>
          <c:tx>
            <c:strRef>
              <c:f>'Market driver'!$FE$40:$FE$41</c:f>
              <c:strCache>
                <c:ptCount val="1"/>
                <c:pt idx="0">
                  <c:v>Comms Management Function (CMF)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driver'!$FE$42:$FE$53</c:f>
              <c:numCache>
                <c:formatCode>_-* #,##0_-;\-* #,##0_-;_-* "-"??_-;_-@_-</c:formatCode>
                <c:ptCount val="11"/>
                <c:pt idx="0">
                  <c:v>9.1698044449153979</c:v>
                </c:pt>
                <c:pt idx="1">
                  <c:v>10.8870039528326</c:v>
                </c:pt>
                <c:pt idx="2">
                  <c:v>13.107355086318204</c:v>
                </c:pt>
                <c:pt idx="3">
                  <c:v>15.966208410353195</c:v>
                </c:pt>
                <c:pt idx="4">
                  <c:v>17.494582084905396</c:v>
                </c:pt>
                <c:pt idx="5">
                  <c:v>19.063980853384997</c:v>
                </c:pt>
                <c:pt idx="6">
                  <c:v>20.064456056014997</c:v>
                </c:pt>
                <c:pt idx="7">
                  <c:v>21.639254257574997</c:v>
                </c:pt>
                <c:pt idx="8">
                  <c:v>20.063777018655003</c:v>
                </c:pt>
                <c:pt idx="9">
                  <c:v>17.140927236455003</c:v>
                </c:pt>
                <c:pt idx="10">
                  <c:v>18.382156407045002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F7-7821-4064-9D27-69E53CF2A95D}"/>
            </c:ext>
          </c:extLst>
        </c:ser>
        <c:ser>
          <c:idx val="160"/>
          <c:order val="160"/>
          <c:tx>
            <c:strRef>
              <c:f>'Market driver'!$FF$40:$FF$41</c:f>
              <c:strCache>
                <c:ptCount val="1"/>
                <c:pt idx="0">
                  <c:v>Keyboard cursor Control Units (KCCU)</c:v>
                </c:pt>
              </c:strCache>
            </c:strRef>
          </c:tx>
          <c:spPr>
            <a:solidFill>
              <a:schemeClr val="accent5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driver'!$FF$42:$FF$53</c:f>
              <c:numCache>
                <c:formatCode>_-* #,##0_-;\-* #,##0_-;_-* "-"??_-;_-@_-</c:formatCode>
                <c:ptCount val="11"/>
                <c:pt idx="0">
                  <c:v>16.371965118240002</c:v>
                </c:pt>
                <c:pt idx="1">
                  <c:v>16.316770756870003</c:v>
                </c:pt>
                <c:pt idx="2">
                  <c:v>17.599998818469992</c:v>
                </c:pt>
                <c:pt idx="3">
                  <c:v>16.594150261939998</c:v>
                </c:pt>
                <c:pt idx="4">
                  <c:v>15.464388836800001</c:v>
                </c:pt>
                <c:pt idx="5">
                  <c:v>15.756860308090003</c:v>
                </c:pt>
                <c:pt idx="6">
                  <c:v>15.223113734380002</c:v>
                </c:pt>
                <c:pt idx="7">
                  <c:v>16.422206219940005</c:v>
                </c:pt>
                <c:pt idx="8">
                  <c:v>15.441351290649997</c:v>
                </c:pt>
                <c:pt idx="9">
                  <c:v>16.90203495586</c:v>
                </c:pt>
                <c:pt idx="10">
                  <c:v>16.747229042519994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F8-7821-4064-9D27-69E53CF2A95D}"/>
            </c:ext>
          </c:extLst>
        </c:ser>
        <c:ser>
          <c:idx val="161"/>
          <c:order val="161"/>
          <c:tx>
            <c:strRef>
              <c:f>'Market driver'!$FG$40:$FG$41</c:f>
              <c:strCache>
                <c:ptCount val="1"/>
                <c:pt idx="0">
                  <c:v>TACAN</c:v>
                </c:pt>
              </c:strCache>
            </c:strRef>
          </c:tx>
          <c:spPr>
            <a:solidFill>
              <a:schemeClr val="accent6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driver'!$FG$42:$FG$53</c:f>
              <c:numCache>
                <c:formatCode>_-* #,##0_-;\-* #,##0_-;_-* "-"??_-;_-@_-</c:formatCode>
                <c:ptCount val="11"/>
                <c:pt idx="0">
                  <c:v>15.742314346560006</c:v>
                </c:pt>
                <c:pt idx="1">
                  <c:v>15.642294420479999</c:v>
                </c:pt>
                <c:pt idx="2">
                  <c:v>16.708480342079998</c:v>
                </c:pt>
                <c:pt idx="3">
                  <c:v>15.700193880959997</c:v>
                </c:pt>
                <c:pt idx="4">
                  <c:v>14.874916454400005</c:v>
                </c:pt>
                <c:pt idx="5">
                  <c:v>14.972815728959993</c:v>
                </c:pt>
                <c:pt idx="6">
                  <c:v>14.368931838719996</c:v>
                </c:pt>
                <c:pt idx="7">
                  <c:v>15.645670440959998</c:v>
                </c:pt>
                <c:pt idx="8">
                  <c:v>14.308723776000001</c:v>
                </c:pt>
                <c:pt idx="9">
                  <c:v>15.337659992639999</c:v>
                </c:pt>
                <c:pt idx="10">
                  <c:v>15.279664783679992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F9-7821-4064-9D27-69E53CF2A95D}"/>
            </c:ext>
          </c:extLst>
        </c:ser>
        <c:ser>
          <c:idx val="162"/>
          <c:order val="162"/>
          <c:tx>
            <c:strRef>
              <c:f>'Market driver'!$FH$40:$FH$41</c:f>
              <c:strCache>
                <c:ptCount val="1"/>
                <c:pt idx="0">
                  <c:v>Dual redundant digital bus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driver'!$FH$42:$FH$53</c:f>
              <c:numCache>
                <c:formatCode>_-* #,##0_-;\-* #,##0_-;_-* "-"??_-;_-@_-</c:formatCode>
                <c:ptCount val="11"/>
                <c:pt idx="0">
                  <c:v>14.966800843250002</c:v>
                </c:pt>
                <c:pt idx="1">
                  <c:v>13.530327067449999</c:v>
                </c:pt>
                <c:pt idx="2">
                  <c:v>15.624065300950003</c:v>
                </c:pt>
                <c:pt idx="3">
                  <c:v>15.529590751350002</c:v>
                </c:pt>
                <c:pt idx="4">
                  <c:v>16.575125749849992</c:v>
                </c:pt>
                <c:pt idx="5">
                  <c:v>16.391682402950003</c:v>
                </c:pt>
                <c:pt idx="6">
                  <c:v>14.361098632600005</c:v>
                </c:pt>
                <c:pt idx="7">
                  <c:v>13.6077776609</c:v>
                </c:pt>
                <c:pt idx="8">
                  <c:v>13.743447808400003</c:v>
                </c:pt>
                <c:pt idx="9">
                  <c:v>13.512233159849995</c:v>
                </c:pt>
                <c:pt idx="10">
                  <c:v>12.7886207053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FA-7821-4064-9D27-69E53CF2A95D}"/>
            </c:ext>
          </c:extLst>
        </c:ser>
        <c:ser>
          <c:idx val="163"/>
          <c:order val="163"/>
          <c:tx>
            <c:strRef>
              <c:f>'Market driver'!$FI$40:$FI$41</c:f>
              <c:strCache>
                <c:ptCount val="1"/>
                <c:pt idx="0">
                  <c:v>EICAS Controller panel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driver'!$FI$42:$FI$53</c:f>
              <c:numCache>
                <c:formatCode>_-* #,##0_-;\-* #,##0_-;_-* "-"??_-;_-@_-</c:formatCode>
                <c:ptCount val="11"/>
                <c:pt idx="0">
                  <c:v>13.532247490862497</c:v>
                </c:pt>
                <c:pt idx="1">
                  <c:v>13.6957328560225</c:v>
                </c:pt>
                <c:pt idx="2">
                  <c:v>13.132954350509996</c:v>
                </c:pt>
                <c:pt idx="3">
                  <c:v>13.586808813531251</c:v>
                </c:pt>
                <c:pt idx="4">
                  <c:v>13.613169658278744</c:v>
                </c:pt>
                <c:pt idx="5">
                  <c:v>14.509999005517495</c:v>
                </c:pt>
                <c:pt idx="6">
                  <c:v>15.453117423418741</c:v>
                </c:pt>
                <c:pt idx="7">
                  <c:v>16.874874104181249</c:v>
                </c:pt>
                <c:pt idx="8">
                  <c:v>14.740389932805</c:v>
                </c:pt>
                <c:pt idx="9">
                  <c:v>14.350290378338746</c:v>
                </c:pt>
                <c:pt idx="10">
                  <c:v>14.509051318281248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FB-7821-4064-9D27-69E53CF2A95D}"/>
            </c:ext>
          </c:extLst>
        </c:ser>
        <c:ser>
          <c:idx val="164"/>
          <c:order val="164"/>
          <c:tx>
            <c:strRef>
              <c:f>'Market driver'!$FJ$40:$FJ$41</c:f>
              <c:strCache>
                <c:ptCount val="1"/>
                <c:pt idx="0">
                  <c:v>Display processor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driver'!$FJ$42:$FJ$53</c:f>
              <c:numCache>
                <c:formatCode>_-* #,##0_-;\-* #,##0_-;_-* "-"??_-;_-@_-</c:formatCode>
                <c:ptCount val="11"/>
                <c:pt idx="0">
                  <c:v>9.9777357854499957</c:v>
                </c:pt>
                <c:pt idx="1">
                  <c:v>9.0200992171699994</c:v>
                </c:pt>
                <c:pt idx="2">
                  <c:v>10.41590631827</c:v>
                </c:pt>
                <c:pt idx="3">
                  <c:v>10.35292411491</c:v>
                </c:pt>
                <c:pt idx="4">
                  <c:v>11.049938265009997</c:v>
                </c:pt>
                <c:pt idx="5">
                  <c:v>10.927644311469997</c:v>
                </c:pt>
                <c:pt idx="6">
                  <c:v>9.57393963116</c:v>
                </c:pt>
                <c:pt idx="7">
                  <c:v>9.0717322659400015</c:v>
                </c:pt>
                <c:pt idx="8">
                  <c:v>9.16217783944</c:v>
                </c:pt>
                <c:pt idx="9">
                  <c:v>9.0080367710099996</c:v>
                </c:pt>
                <c:pt idx="10">
                  <c:v>8.5256348229799972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FC-7821-4064-9D27-69E53CF2A95D}"/>
            </c:ext>
          </c:extLst>
        </c:ser>
        <c:ser>
          <c:idx val="165"/>
          <c:order val="165"/>
          <c:tx>
            <c:strRef>
              <c:f>'Market driver'!$FK$40:$FK$41</c:f>
              <c:strCache>
                <c:ptCount val="1"/>
                <c:pt idx="0">
                  <c:v>VOR receivers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driver'!$FK$42:$FK$53</c:f>
              <c:numCache>
                <c:formatCode>_-* #,##0_-;\-* #,##0_-;_-* "-"??_-;_-@_-</c:formatCode>
                <c:ptCount val="11"/>
                <c:pt idx="0">
                  <c:v>10.155881599168</c:v>
                </c:pt>
                <c:pt idx="1">
                  <c:v>10.517525497326393</c:v>
                </c:pt>
                <c:pt idx="2">
                  <c:v>9.4691975937184036</c:v>
                </c:pt>
                <c:pt idx="3">
                  <c:v>9.5970669137424061</c:v>
                </c:pt>
                <c:pt idx="4">
                  <c:v>8.7899932165184058</c:v>
                </c:pt>
                <c:pt idx="5">
                  <c:v>8.7443238363199995</c:v>
                </c:pt>
                <c:pt idx="6">
                  <c:v>8.3090062505599995</c:v>
                </c:pt>
                <c:pt idx="7">
                  <c:v>7.8460726059199981</c:v>
                </c:pt>
                <c:pt idx="8">
                  <c:v>7.255778663200001</c:v>
                </c:pt>
                <c:pt idx="9">
                  <c:v>6.4057295646399997</c:v>
                </c:pt>
                <c:pt idx="10">
                  <c:v>6.6812065684799986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FD-7821-4064-9D27-69E53CF2A95D}"/>
            </c:ext>
          </c:extLst>
        </c:ser>
        <c:ser>
          <c:idx val="166"/>
          <c:order val="166"/>
          <c:tx>
            <c:strRef>
              <c:f>'Market driver'!$FL$40:$FL$41</c:f>
              <c:strCache>
                <c:ptCount val="1"/>
                <c:pt idx="0">
                  <c:v>Air Traffic Services Unit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driver'!$FL$42:$FL$53</c:f>
              <c:numCache>
                <c:formatCode>_-* #,##0_-;\-* #,##0_-;_-* "-"??_-;_-@_-</c:formatCode>
                <c:ptCount val="11"/>
                <c:pt idx="0">
                  <c:v>8.9545820080320002</c:v>
                </c:pt>
                <c:pt idx="1">
                  <c:v>9.250743346300597</c:v>
                </c:pt>
                <c:pt idx="2">
                  <c:v>8.2805880264036009</c:v>
                </c:pt>
                <c:pt idx="3">
                  <c:v>8.3347824046305981</c:v>
                </c:pt>
                <c:pt idx="4">
                  <c:v>7.6302571461735988</c:v>
                </c:pt>
                <c:pt idx="5">
                  <c:v>7.5929116289549974</c:v>
                </c:pt>
                <c:pt idx="6">
                  <c:v>7.2101937541899996</c:v>
                </c:pt>
                <c:pt idx="7">
                  <c:v>6.7191936023850012</c:v>
                </c:pt>
                <c:pt idx="8">
                  <c:v>6.2114400220400006</c:v>
                </c:pt>
                <c:pt idx="9">
                  <c:v>5.4479164794949986</c:v>
                </c:pt>
                <c:pt idx="10">
                  <c:v>5.7080000711500025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FE-7821-4064-9D27-69E53CF2A95D}"/>
            </c:ext>
          </c:extLst>
        </c:ser>
        <c:ser>
          <c:idx val="167"/>
          <c:order val="167"/>
          <c:tx>
            <c:strRef>
              <c:f>'Market driver'!$FM$40:$FM$41</c:f>
              <c:strCache>
                <c:ptCount val="1"/>
                <c:pt idx="0">
                  <c:v>Navigation receiver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driver'!$FM$42:$FM$53</c:f>
              <c:numCache>
                <c:formatCode>_-* #,##0_-;\-* #,##0_-;_-* "-"??_-;_-@_-</c:formatCode>
                <c:ptCount val="11"/>
                <c:pt idx="0">
                  <c:v>4.7891143333999997</c:v>
                </c:pt>
                <c:pt idx="1">
                  <c:v>4.5213346735200011</c:v>
                </c:pt>
                <c:pt idx="2">
                  <c:v>5.2271499013200016</c:v>
                </c:pt>
                <c:pt idx="3">
                  <c:v>5.2202112759599997</c:v>
                </c:pt>
                <c:pt idx="4">
                  <c:v>5.4599459951599973</c:v>
                </c:pt>
                <c:pt idx="5">
                  <c:v>5.44326116512</c:v>
                </c:pt>
                <c:pt idx="6">
                  <c:v>4.9641087629600014</c:v>
                </c:pt>
                <c:pt idx="7">
                  <c:v>4.7024272632399979</c:v>
                </c:pt>
                <c:pt idx="8">
                  <c:v>4.6755270574399992</c:v>
                </c:pt>
                <c:pt idx="9">
                  <c:v>4.608224944759999</c:v>
                </c:pt>
                <c:pt idx="10">
                  <c:v>4.3415410812799999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FF-7821-4064-9D27-69E53CF2A95D}"/>
            </c:ext>
          </c:extLst>
        </c:ser>
        <c:ser>
          <c:idx val="168"/>
          <c:order val="168"/>
          <c:tx>
            <c:strRef>
              <c:f>'Market driver'!$FN$40:$FN$41</c:f>
              <c:strCache>
                <c:ptCount val="1"/>
                <c:pt idx="0">
                  <c:v>Cursor Control Device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'Market driver'!$A$42:$A$53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'Market driver'!$FN$42:$FN$53</c:f>
              <c:numCache>
                <c:formatCode>_-* #,##0_-;\-* #,##0_-;_-* "-"??_-;_-@_-</c:formatCode>
                <c:ptCount val="11"/>
                <c:pt idx="0">
                  <c:v>3.6874815794307003</c:v>
                </c:pt>
                <c:pt idx="1">
                  <c:v>3.9029209079245897</c:v>
                </c:pt>
                <c:pt idx="2">
                  <c:v>4.1117666918477989</c:v>
                </c:pt>
                <c:pt idx="3">
                  <c:v>4.2990040258259805</c:v>
                </c:pt>
                <c:pt idx="4">
                  <c:v>4.5658887379983799</c:v>
                </c:pt>
                <c:pt idx="5">
                  <c:v>4.808223286859997</c:v>
                </c:pt>
                <c:pt idx="6">
                  <c:v>4.7315048736469976</c:v>
                </c:pt>
                <c:pt idx="7">
                  <c:v>4.6723921316540009</c:v>
                </c:pt>
                <c:pt idx="8">
                  <c:v>3.6952344539859996</c:v>
                </c:pt>
                <c:pt idx="9">
                  <c:v>3.8671735446118793</c:v>
                </c:pt>
                <c:pt idx="10">
                  <c:v>3.7579631211301701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00-7821-4064-9D27-69E53CF2A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Title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930723224963641"/>
          <c:y val="2.5624673529753107E-2"/>
          <c:w val="0.44069276775036348"/>
          <c:h val="0.96557055724548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220304544"/>
        <c:axId val="1220293728"/>
      </c:areaChart>
      <c:catAx>
        <c:axId val="122030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0293728"/>
        <c:crosses val="autoZero"/>
        <c:auto val="1"/>
        <c:lblAlgn val="ctr"/>
        <c:lblOffset val="100"/>
        <c:noMultiLvlLbl val="0"/>
      </c:catAx>
      <c:valAx>
        <c:axId val="122029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0304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[Avionics Datamaster Draft_20240628.xlsx]Market growth!PivotTable6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Avionics market growth - Most likely case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'Market growth'!$B$4:$B$5</c:f>
              <c:strCache>
                <c:ptCount val="1"/>
                <c:pt idx="0">
                  <c:v>Display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'Market growth'!$A$6:$A$18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'Market growth'!$B$6:$B$18</c:f>
              <c:numCache>
                <c:formatCode>_-* #,##0_-;\-* #,##0_-;_-* "-"??_-;_-@_-</c:formatCode>
                <c:ptCount val="12"/>
                <c:pt idx="0">
                  <c:v>5125.4673296237152</c:v>
                </c:pt>
                <c:pt idx="1">
                  <c:v>5586.2134085783446</c:v>
                </c:pt>
                <c:pt idx="2">
                  <c:v>5855.2767873574503</c:v>
                </c:pt>
                <c:pt idx="3">
                  <c:v>6024.0054080802347</c:v>
                </c:pt>
                <c:pt idx="4">
                  <c:v>6328.3184138513207</c:v>
                </c:pt>
                <c:pt idx="5">
                  <c:v>6493.638263714306</c:v>
                </c:pt>
                <c:pt idx="6">
                  <c:v>6831.9146045585394</c:v>
                </c:pt>
                <c:pt idx="7">
                  <c:v>7025.9146967911147</c:v>
                </c:pt>
                <c:pt idx="8">
                  <c:v>7233.7096810858966</c:v>
                </c:pt>
                <c:pt idx="9">
                  <c:v>6559.4780141195224</c:v>
                </c:pt>
                <c:pt idx="10">
                  <c:v>6548.9072753711298</c:v>
                </c:pt>
                <c:pt idx="11">
                  <c:v>6806.9487357080707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3-4C40-800D-BCBE4D70409B}"/>
            </c:ext>
          </c:extLst>
        </c:ser>
        <c:ser>
          <c:idx val="1"/>
          <c:order val="1"/>
          <c:tx>
            <c:strRef>
              <c:f>'Market growth'!$C$4:$C$5</c:f>
              <c:strCache>
                <c:ptCount val="1"/>
                <c:pt idx="0">
                  <c:v>Sensors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'Market growth'!$A$6:$A$18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'Market growth'!$C$6:$C$18</c:f>
              <c:numCache>
                <c:formatCode>_-* #,##0_-;\-* #,##0_-;_-* "-"??_-;_-@_-</c:formatCode>
                <c:ptCount val="12"/>
                <c:pt idx="0">
                  <c:v>3597.4722643879318</c:v>
                </c:pt>
                <c:pt idx="1">
                  <c:v>3802.7857789815721</c:v>
                </c:pt>
                <c:pt idx="2">
                  <c:v>3936.2219707885693</c:v>
                </c:pt>
                <c:pt idx="3">
                  <c:v>3983.5294344086001</c:v>
                </c:pt>
                <c:pt idx="4">
                  <c:v>4116.8713001510587</c:v>
                </c:pt>
                <c:pt idx="5">
                  <c:v>4287.5520441606759</c:v>
                </c:pt>
                <c:pt idx="6">
                  <c:v>4476.9275957526079</c:v>
                </c:pt>
                <c:pt idx="7">
                  <c:v>4542.4470464479891</c:v>
                </c:pt>
                <c:pt idx="8">
                  <c:v>4803.7424349516932</c:v>
                </c:pt>
                <c:pt idx="9">
                  <c:v>4512.4992036977164</c:v>
                </c:pt>
                <c:pt idx="10">
                  <c:v>4585.6236122702412</c:v>
                </c:pt>
                <c:pt idx="11">
                  <c:v>4614.2585157203193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3-4C40-800D-BCBE4D70409B}"/>
            </c:ext>
          </c:extLst>
        </c:ser>
        <c:ser>
          <c:idx val="2"/>
          <c:order val="2"/>
          <c:tx>
            <c:strRef>
              <c:f>'Market growth'!$D$4:$D$5</c:f>
              <c:strCache>
                <c:ptCount val="1"/>
                <c:pt idx="0">
                  <c:v>Mission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'Market growth'!$A$6:$A$18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'Market growth'!$D$6:$D$18</c:f>
              <c:numCache>
                <c:formatCode>_-* #,##0_-;\-* #,##0_-;_-* "-"??_-;_-@_-</c:formatCode>
                <c:ptCount val="12"/>
                <c:pt idx="0">
                  <c:v>2722.6978167658544</c:v>
                </c:pt>
                <c:pt idx="1">
                  <c:v>2812.7826455004961</c:v>
                </c:pt>
                <c:pt idx="2">
                  <c:v>2707.4024926850939</c:v>
                </c:pt>
                <c:pt idx="3">
                  <c:v>2830.8168697330452</c:v>
                </c:pt>
                <c:pt idx="4">
                  <c:v>2780.3162257634967</c:v>
                </c:pt>
                <c:pt idx="5">
                  <c:v>3233.0856007669572</c:v>
                </c:pt>
                <c:pt idx="6">
                  <c:v>3168.955853616701</c:v>
                </c:pt>
                <c:pt idx="7">
                  <c:v>3210.2941037868472</c:v>
                </c:pt>
                <c:pt idx="8">
                  <c:v>3392.6690843652523</c:v>
                </c:pt>
                <c:pt idx="9">
                  <c:v>3495.198975989505</c:v>
                </c:pt>
                <c:pt idx="10">
                  <c:v>3520.9403038152504</c:v>
                </c:pt>
                <c:pt idx="11">
                  <c:v>3612.4894344990535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3-4C40-800D-BCBE4D70409B}"/>
            </c:ext>
          </c:extLst>
        </c:ser>
        <c:ser>
          <c:idx val="3"/>
          <c:order val="3"/>
          <c:tx>
            <c:strRef>
              <c:f>'Market growth'!$E$4:$E$5</c:f>
              <c:strCache>
                <c:ptCount val="1"/>
                <c:pt idx="0">
                  <c:v>Navigation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'Market growth'!$A$6:$A$18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'Market growth'!$E$6:$E$18</c:f>
              <c:numCache>
                <c:formatCode>_-* #,##0_-;\-* #,##0_-;_-* "-"??_-;_-@_-</c:formatCode>
                <c:ptCount val="12"/>
                <c:pt idx="0">
                  <c:v>2206.4077616274612</c:v>
                </c:pt>
                <c:pt idx="1">
                  <c:v>2474.972980450058</c:v>
                </c:pt>
                <c:pt idx="2">
                  <c:v>2593.0998809667876</c:v>
                </c:pt>
                <c:pt idx="3">
                  <c:v>2676.3900848345174</c:v>
                </c:pt>
                <c:pt idx="4">
                  <c:v>2814.903373916482</c:v>
                </c:pt>
                <c:pt idx="5">
                  <c:v>2971.5299765143473</c:v>
                </c:pt>
                <c:pt idx="6">
                  <c:v>3172.6477961969917</c:v>
                </c:pt>
                <c:pt idx="7">
                  <c:v>3288.7189634422298</c:v>
                </c:pt>
                <c:pt idx="8">
                  <c:v>3399.340723287879</c:v>
                </c:pt>
                <c:pt idx="9">
                  <c:v>3136.54303033531</c:v>
                </c:pt>
                <c:pt idx="10">
                  <c:v>3149.6932272587819</c:v>
                </c:pt>
                <c:pt idx="11">
                  <c:v>3286.7064095615456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43-4C40-800D-BCBE4D70409B}"/>
            </c:ext>
          </c:extLst>
        </c:ser>
        <c:ser>
          <c:idx val="4"/>
          <c:order val="4"/>
          <c:tx>
            <c:strRef>
              <c:f>'Market growth'!$F$4:$F$5</c:f>
              <c:strCache>
                <c:ptCount val="1"/>
                <c:pt idx="0">
                  <c:v>IMA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'Market growth'!$A$6:$A$18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'Market growth'!$F$6:$F$18</c:f>
              <c:numCache>
                <c:formatCode>_-* #,##0_-;\-* #,##0_-;_-* "-"??_-;_-@_-</c:formatCode>
                <c:ptCount val="12"/>
                <c:pt idx="0">
                  <c:v>1630.5343307326443</c:v>
                </c:pt>
                <c:pt idx="1">
                  <c:v>1704.9208163475105</c:v>
                </c:pt>
                <c:pt idx="2">
                  <c:v>1832.0060874235533</c:v>
                </c:pt>
                <c:pt idx="3">
                  <c:v>1926.9579486256034</c:v>
                </c:pt>
                <c:pt idx="4">
                  <c:v>2043.8333030264193</c:v>
                </c:pt>
                <c:pt idx="5">
                  <c:v>2091.4783608728471</c:v>
                </c:pt>
                <c:pt idx="6">
                  <c:v>2177.9677948881381</c:v>
                </c:pt>
                <c:pt idx="7">
                  <c:v>2217.4036083888168</c:v>
                </c:pt>
                <c:pt idx="8">
                  <c:v>2330.9832149546232</c:v>
                </c:pt>
                <c:pt idx="9">
                  <c:v>2175.6065160084245</c:v>
                </c:pt>
                <c:pt idx="10">
                  <c:v>2127.4776598833641</c:v>
                </c:pt>
                <c:pt idx="11">
                  <c:v>2112.4523937723175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43-4C40-800D-BCBE4D70409B}"/>
            </c:ext>
          </c:extLst>
        </c:ser>
        <c:ser>
          <c:idx val="5"/>
          <c:order val="5"/>
          <c:tx>
            <c:strRef>
              <c:f>'Market growth'!$G$4:$G$5</c:f>
              <c:strCache>
                <c:ptCount val="1"/>
                <c:pt idx="0">
                  <c:v>Communications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'Market growth'!$A$6:$A$18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'Market growth'!$G$6:$G$18</c:f>
              <c:numCache>
                <c:formatCode>_-* #,##0_-;\-* #,##0_-;_-* "-"??_-;_-@_-</c:formatCode>
                <c:ptCount val="12"/>
                <c:pt idx="0">
                  <c:v>1354.9392669276924</c:v>
                </c:pt>
                <c:pt idx="1">
                  <c:v>1520.9912743487241</c:v>
                </c:pt>
                <c:pt idx="2">
                  <c:v>1588.9576703459929</c:v>
                </c:pt>
                <c:pt idx="3">
                  <c:v>1625.1525071310011</c:v>
                </c:pt>
                <c:pt idx="4">
                  <c:v>1731.6256465653914</c:v>
                </c:pt>
                <c:pt idx="5">
                  <c:v>1907.3771938542916</c:v>
                </c:pt>
                <c:pt idx="6">
                  <c:v>2070.8508054208428</c:v>
                </c:pt>
                <c:pt idx="7">
                  <c:v>2149.7136243640484</c:v>
                </c:pt>
                <c:pt idx="8">
                  <c:v>2246.2654515796153</c:v>
                </c:pt>
                <c:pt idx="9">
                  <c:v>2123.5926895676334</c:v>
                </c:pt>
                <c:pt idx="10">
                  <c:v>2122.5139286067383</c:v>
                </c:pt>
                <c:pt idx="11">
                  <c:v>2182.1716459448348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43-4C40-800D-BCBE4D70409B}"/>
            </c:ext>
          </c:extLst>
        </c:ser>
        <c:ser>
          <c:idx val="6"/>
          <c:order val="6"/>
          <c:tx>
            <c:strRef>
              <c:f>'Market growth'!$H$4:$H$5</c:f>
              <c:strCache>
                <c:ptCount val="1"/>
                <c:pt idx="0">
                  <c:v>Data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'Market growth'!$A$6:$A$18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'Market growth'!$H$6:$H$18</c:f>
              <c:numCache>
                <c:formatCode>_-* #,##0_-;\-* #,##0_-;_-* "-"??_-;_-@_-</c:formatCode>
                <c:ptCount val="12"/>
                <c:pt idx="0">
                  <c:v>1446.3659958620417</c:v>
                </c:pt>
                <c:pt idx="1">
                  <c:v>1590.6441965734145</c:v>
                </c:pt>
                <c:pt idx="2">
                  <c:v>1660.0956163644566</c:v>
                </c:pt>
                <c:pt idx="3">
                  <c:v>1689.8036129090808</c:v>
                </c:pt>
                <c:pt idx="4">
                  <c:v>1786.4181674362985</c:v>
                </c:pt>
                <c:pt idx="5">
                  <c:v>1873.7493098365751</c:v>
                </c:pt>
                <c:pt idx="6">
                  <c:v>1988.6821298366553</c:v>
                </c:pt>
                <c:pt idx="7">
                  <c:v>2063.5105165746068</c:v>
                </c:pt>
                <c:pt idx="8">
                  <c:v>2138.082931309787</c:v>
                </c:pt>
                <c:pt idx="9">
                  <c:v>1973.0718130043788</c:v>
                </c:pt>
                <c:pt idx="10">
                  <c:v>1979.0017058009214</c:v>
                </c:pt>
                <c:pt idx="11">
                  <c:v>2048.4468389687427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43-4C40-800D-BCBE4D70409B}"/>
            </c:ext>
          </c:extLst>
        </c:ser>
        <c:ser>
          <c:idx val="7"/>
          <c:order val="7"/>
          <c:tx>
            <c:strRef>
              <c:f>'Market growth'!$I$4:$I$5</c:f>
              <c:strCache>
                <c:ptCount val="1"/>
                <c:pt idx="0">
                  <c:v>Surveillance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'Market growth'!$A$6:$A$18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'Market growth'!$I$6:$I$18</c:f>
              <c:numCache>
                <c:formatCode>_-* #,##0_-;\-* #,##0_-;_-* "-"??_-;_-@_-</c:formatCode>
                <c:ptCount val="12"/>
                <c:pt idx="0">
                  <c:v>1340.6273486411778</c:v>
                </c:pt>
                <c:pt idx="1">
                  <c:v>1465.8653736146484</c:v>
                </c:pt>
                <c:pt idx="2">
                  <c:v>1528.4726862329246</c:v>
                </c:pt>
                <c:pt idx="3">
                  <c:v>1561.4012823478047</c:v>
                </c:pt>
                <c:pt idx="4">
                  <c:v>1632.1729105056343</c:v>
                </c:pt>
                <c:pt idx="5">
                  <c:v>1818.9275544431578</c:v>
                </c:pt>
                <c:pt idx="6">
                  <c:v>1956.6272766997824</c:v>
                </c:pt>
                <c:pt idx="7">
                  <c:v>1999.1117868603305</c:v>
                </c:pt>
                <c:pt idx="8">
                  <c:v>2108.0842354310844</c:v>
                </c:pt>
                <c:pt idx="9">
                  <c:v>2033.756161101823</c:v>
                </c:pt>
                <c:pt idx="10">
                  <c:v>2061.9671865790092</c:v>
                </c:pt>
                <c:pt idx="11">
                  <c:v>2082.5962492846052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43-4C40-800D-BCBE4D70409B}"/>
            </c:ext>
          </c:extLst>
        </c:ser>
        <c:ser>
          <c:idx val="8"/>
          <c:order val="8"/>
          <c:tx>
            <c:strRef>
              <c:f>'Market growth'!$J$4:$J$5</c:f>
              <c:strCache>
                <c:ptCount val="1"/>
                <c:pt idx="0">
                  <c:v>FMS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'Market growth'!$A$6:$A$18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'Market growth'!$J$6:$J$18</c:f>
              <c:numCache>
                <c:formatCode>_-* #,##0_-;\-* #,##0_-;_-* "-"??_-;_-@_-</c:formatCode>
                <c:ptCount val="12"/>
                <c:pt idx="0">
                  <c:v>1267.1476923215221</c:v>
                </c:pt>
                <c:pt idx="1">
                  <c:v>1438.8683812954894</c:v>
                </c:pt>
                <c:pt idx="2">
                  <c:v>1523.5320994221972</c:v>
                </c:pt>
                <c:pt idx="3">
                  <c:v>1584.8440261696617</c:v>
                </c:pt>
                <c:pt idx="4">
                  <c:v>1693.3960397499447</c:v>
                </c:pt>
                <c:pt idx="5">
                  <c:v>1761.0691088101769</c:v>
                </c:pt>
                <c:pt idx="6">
                  <c:v>1877.3587265822553</c:v>
                </c:pt>
                <c:pt idx="7">
                  <c:v>1949.9540161433256</c:v>
                </c:pt>
                <c:pt idx="8">
                  <c:v>1986.9315335551696</c:v>
                </c:pt>
                <c:pt idx="9">
                  <c:v>1782.9777305936343</c:v>
                </c:pt>
                <c:pt idx="10">
                  <c:v>1779.5181933515512</c:v>
                </c:pt>
                <c:pt idx="11">
                  <c:v>1878.9127753090388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43-4C40-800D-BCBE4D70409B}"/>
            </c:ext>
          </c:extLst>
        </c:ser>
        <c:ser>
          <c:idx val="9"/>
          <c:order val="9"/>
          <c:tx>
            <c:strRef>
              <c:f>'Market growth'!$K$4:$K$5</c:f>
              <c:strCache>
                <c:ptCount val="1"/>
                <c:pt idx="0">
                  <c:v>Software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'Market growth'!$A$6:$A$18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'Market growth'!$K$6:$K$18</c:f>
              <c:numCache>
                <c:formatCode>_-* #,##0_-;\-* #,##0_-;_-* "-"??_-;_-@_-</c:formatCode>
                <c:ptCount val="12"/>
                <c:pt idx="0">
                  <c:v>1279.9990771698024</c:v>
                </c:pt>
                <c:pt idx="1">
                  <c:v>1401.4508567896928</c:v>
                </c:pt>
                <c:pt idx="2">
                  <c:v>1469.6449159485649</c:v>
                </c:pt>
                <c:pt idx="3">
                  <c:v>1505.7008564255175</c:v>
                </c:pt>
                <c:pt idx="4">
                  <c:v>1580.2508068779255</c:v>
                </c:pt>
                <c:pt idx="5">
                  <c:v>1683.6424519643992</c:v>
                </c:pt>
                <c:pt idx="6">
                  <c:v>1793.7873029985003</c:v>
                </c:pt>
                <c:pt idx="7">
                  <c:v>1852.4234108672729</c:v>
                </c:pt>
                <c:pt idx="8">
                  <c:v>1919.9365248458409</c:v>
                </c:pt>
                <c:pt idx="9">
                  <c:v>1838.9499952508945</c:v>
                </c:pt>
                <c:pt idx="10">
                  <c:v>1846.1210461474668</c:v>
                </c:pt>
                <c:pt idx="11">
                  <c:v>1885.250988094569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43-4C40-800D-BCBE4D70409B}"/>
            </c:ext>
          </c:extLst>
        </c:ser>
        <c:ser>
          <c:idx val="10"/>
          <c:order val="10"/>
          <c:tx>
            <c:strRef>
              <c:f>'Market growth'!$L$4:$L$5</c:f>
              <c:strCache>
                <c:ptCount val="1"/>
                <c:pt idx="0">
                  <c:v>Auto-pilot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strRef>
              <c:f>'Market growth'!$A$6:$A$18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'Market growth'!$L$6:$L$18</c:f>
              <c:numCache>
                <c:formatCode>_-* #,##0_-;\-* #,##0_-;_-* "-"??_-;_-@_-</c:formatCode>
                <c:ptCount val="12"/>
                <c:pt idx="0">
                  <c:v>573.18924746868947</c:v>
                </c:pt>
                <c:pt idx="1">
                  <c:v>656.04735370143601</c:v>
                </c:pt>
                <c:pt idx="2">
                  <c:v>694.56386777461012</c:v>
                </c:pt>
                <c:pt idx="3">
                  <c:v>725.15388892164071</c:v>
                </c:pt>
                <c:pt idx="4">
                  <c:v>773.83914721115195</c:v>
                </c:pt>
                <c:pt idx="5">
                  <c:v>827.49938056630197</c:v>
                </c:pt>
                <c:pt idx="6">
                  <c:v>887.44282548701653</c:v>
                </c:pt>
                <c:pt idx="7">
                  <c:v>920.76817535519535</c:v>
                </c:pt>
                <c:pt idx="8">
                  <c:v>951.503849893601</c:v>
                </c:pt>
                <c:pt idx="9">
                  <c:v>887.12668339608615</c:v>
                </c:pt>
                <c:pt idx="10">
                  <c:v>883.6684345629119</c:v>
                </c:pt>
                <c:pt idx="11">
                  <c:v>931.09036694743179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43-4C40-800D-BCBE4D70409B}"/>
            </c:ext>
          </c:extLst>
        </c:ser>
        <c:ser>
          <c:idx val="11"/>
          <c:order val="11"/>
          <c:tx>
            <c:strRef>
              <c:f>'Market growth'!$M$4:$M$5</c:f>
              <c:strCache>
                <c:ptCount val="1"/>
                <c:pt idx="0">
                  <c:v>Harnesses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'Market growth'!$A$6:$A$18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'Market growth'!$M$6:$M$18</c:f>
              <c:numCache>
                <c:formatCode>_-* #,##0_-;\-* #,##0_-;_-* "-"??_-;_-@_-</c:formatCode>
                <c:ptCount val="12"/>
                <c:pt idx="0">
                  <c:v>294.41444727413381</c:v>
                </c:pt>
                <c:pt idx="1">
                  <c:v>323.38910391424548</c:v>
                </c:pt>
                <c:pt idx="2">
                  <c:v>342.52628432397739</c:v>
                </c:pt>
                <c:pt idx="3">
                  <c:v>355.64741018819069</c:v>
                </c:pt>
                <c:pt idx="4">
                  <c:v>374.54297758351134</c:v>
                </c:pt>
                <c:pt idx="5">
                  <c:v>387.19650381152275</c:v>
                </c:pt>
                <c:pt idx="6">
                  <c:v>406.92746039881126</c:v>
                </c:pt>
                <c:pt idx="7">
                  <c:v>419.87495580532044</c:v>
                </c:pt>
                <c:pt idx="8">
                  <c:v>433.3325824716942</c:v>
                </c:pt>
                <c:pt idx="9">
                  <c:v>413.26867457305531</c:v>
                </c:pt>
                <c:pt idx="10">
                  <c:v>411.4664553870893</c:v>
                </c:pt>
                <c:pt idx="11">
                  <c:v>421.81904258912613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2-438E-BF83-728D05BDD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 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[Avionics Datamaster Draft_20240628.xlsx]Market growth!PivotTable3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Avionics market growth -</a:t>
            </a:r>
            <a:r>
              <a:rPr lang="en-GB" baseline="0"/>
              <a:t> Military vs Civil - Most likely case </a:t>
            </a:r>
            <a:r>
              <a:rPr lang="en-GB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'Market growth'!$B$32:$B$34</c:f>
              <c:strCache>
                <c:ptCount val="1"/>
                <c:pt idx="0">
                  <c:v>Civil - Aftermarket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'Market growth'!$A$35:$A$47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'Market growth'!$B$35:$B$47</c:f>
              <c:numCache>
                <c:formatCode>_-* #,##0_-;\-* #,##0_-;_-* "-"??_-;_-@_-</c:formatCode>
                <c:ptCount val="12"/>
                <c:pt idx="0">
                  <c:v>8326.8747766499328</c:v>
                </c:pt>
                <c:pt idx="1">
                  <c:v>9436.4783712751541</c:v>
                </c:pt>
                <c:pt idx="2">
                  <c:v>9797.6385491297824</c:v>
                </c:pt>
                <c:pt idx="3">
                  <c:v>9743.8615531785836</c:v>
                </c:pt>
                <c:pt idx="4">
                  <c:v>10317.982086698075</c:v>
                </c:pt>
                <c:pt idx="5">
                  <c:v>10670.33112284305</c:v>
                </c:pt>
                <c:pt idx="6">
                  <c:v>11603.787305804235</c:v>
                </c:pt>
                <c:pt idx="7">
                  <c:v>12298.098107243883</c:v>
                </c:pt>
                <c:pt idx="8">
                  <c:v>12657.234575983644</c:v>
                </c:pt>
                <c:pt idx="9">
                  <c:v>10514.779423184775</c:v>
                </c:pt>
                <c:pt idx="10">
                  <c:v>10164.928332147325</c:v>
                </c:pt>
                <c:pt idx="11">
                  <c:v>11055.453866077356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3-4C40-800D-BCBE4D70409B}"/>
            </c:ext>
          </c:extLst>
        </c:ser>
        <c:ser>
          <c:idx val="1"/>
          <c:order val="1"/>
          <c:tx>
            <c:strRef>
              <c:f>'Market growth'!$C$32:$C$34</c:f>
              <c:strCache>
                <c:ptCount val="1"/>
                <c:pt idx="0">
                  <c:v>Civil - OE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'Market growth'!$A$35:$A$47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'Market growth'!$C$35:$C$47</c:f>
              <c:numCache>
                <c:formatCode>_-* #,##0_-;\-* #,##0_-;_-* "-"??_-;_-@_-</c:formatCode>
                <c:ptCount val="12"/>
                <c:pt idx="0">
                  <c:v>4128.9324217499934</c:v>
                </c:pt>
                <c:pt idx="1">
                  <c:v>4787.2278232499993</c:v>
                </c:pt>
                <c:pt idx="2">
                  <c:v>5307.5796054999746</c:v>
                </c:pt>
                <c:pt idx="3">
                  <c:v>5870.5251172499593</c:v>
                </c:pt>
                <c:pt idx="4">
                  <c:v>6380.8372339999733</c:v>
                </c:pt>
                <c:pt idx="5">
                  <c:v>6651.7196852499892</c:v>
                </c:pt>
                <c:pt idx="6">
                  <c:v>6893.5025099999766</c:v>
                </c:pt>
                <c:pt idx="7">
                  <c:v>7040.6368594999876</c:v>
                </c:pt>
                <c:pt idx="8">
                  <c:v>7181.2234364499554</c:v>
                </c:pt>
                <c:pt idx="9">
                  <c:v>7251.0612358859644</c:v>
                </c:pt>
                <c:pt idx="10">
                  <c:v>7331.0004577910886</c:v>
                </c:pt>
                <c:pt idx="11">
                  <c:v>7442.5487242993277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3-4C40-800D-BCBE4D70409B}"/>
            </c:ext>
          </c:extLst>
        </c:ser>
        <c:ser>
          <c:idx val="2"/>
          <c:order val="2"/>
          <c:tx>
            <c:strRef>
              <c:f>'Market growth'!$D$32:$D$34</c:f>
              <c:strCache>
                <c:ptCount val="1"/>
                <c:pt idx="0">
                  <c:v>Military - Aftermarket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'Market growth'!$A$35:$A$47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'Market growth'!$D$35:$D$47</c:f>
              <c:numCache>
                <c:formatCode>_-* #,##0_-;\-* #,##0_-;_-* "-"??_-;_-@_-</c:formatCode>
                <c:ptCount val="12"/>
                <c:pt idx="0">
                  <c:v>8018.968270902812</c:v>
                </c:pt>
                <c:pt idx="1">
                  <c:v>7938.2246018204987</c:v>
                </c:pt>
                <c:pt idx="2">
                  <c:v>7500.6255367544863</c:v>
                </c:pt>
                <c:pt idx="3">
                  <c:v>7603.7931230963313</c:v>
                </c:pt>
                <c:pt idx="4">
                  <c:v>7624.1792979404818</c:v>
                </c:pt>
                <c:pt idx="5">
                  <c:v>7796.6299342225939</c:v>
                </c:pt>
                <c:pt idx="6">
                  <c:v>7544.3775686326335</c:v>
                </c:pt>
                <c:pt idx="7">
                  <c:v>7483.3889988332312</c:v>
                </c:pt>
                <c:pt idx="8">
                  <c:v>8285.0855117985302</c:v>
                </c:pt>
                <c:pt idx="9">
                  <c:v>8306.3821283172238</c:v>
                </c:pt>
                <c:pt idx="10">
                  <c:v>8848.8102633460439</c:v>
                </c:pt>
                <c:pt idx="11">
                  <c:v>8953.5324162729903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3-4C40-800D-BCBE4D70409B}"/>
            </c:ext>
          </c:extLst>
        </c:ser>
        <c:ser>
          <c:idx val="3"/>
          <c:order val="3"/>
          <c:tx>
            <c:strRef>
              <c:f>'Market growth'!$E$32:$E$34</c:f>
              <c:strCache>
                <c:ptCount val="1"/>
                <c:pt idx="0">
                  <c:v>Military - OE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'Market growth'!$A$35:$A$47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'Market growth'!$E$35:$E$47</c:f>
              <c:numCache>
                <c:formatCode>_-* #,##0_-;\-* #,##0_-;_-* "-"??_-;_-@_-</c:formatCode>
                <c:ptCount val="12"/>
                <c:pt idx="0">
                  <c:v>2364.487109499999</c:v>
                </c:pt>
                <c:pt idx="1">
                  <c:v>2617.0013737499994</c:v>
                </c:pt>
                <c:pt idx="2">
                  <c:v>3125.9566682499953</c:v>
                </c:pt>
                <c:pt idx="3">
                  <c:v>3271.223536249995</c:v>
                </c:pt>
                <c:pt idx="4">
                  <c:v>3333.4896939999999</c:v>
                </c:pt>
                <c:pt idx="5">
                  <c:v>4218.0650069999901</c:v>
                </c:pt>
                <c:pt idx="6">
                  <c:v>4768.422787999998</c:v>
                </c:pt>
                <c:pt idx="7">
                  <c:v>4818.0109392499999</c:v>
                </c:pt>
                <c:pt idx="8">
                  <c:v>4821.0387234999989</c:v>
                </c:pt>
                <c:pt idx="9">
                  <c:v>4859.8467002499983</c:v>
                </c:pt>
                <c:pt idx="10">
                  <c:v>4672.1599757499971</c:v>
                </c:pt>
                <c:pt idx="11">
                  <c:v>4411.6083897499984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43-4C40-800D-BCBE4D704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07503"/>
        <c:axId val="1533507919"/>
      </c:areaChart>
      <c:catAx>
        <c:axId val="153350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919"/>
        <c:crosses val="autoZero"/>
        <c:auto val="1"/>
        <c:lblAlgn val="ctr"/>
        <c:lblOffset val="100"/>
        <c:noMultiLvlLbl val="0"/>
      </c:catAx>
      <c:valAx>
        <c:axId val="15335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 $</a:t>
                </a:r>
                <a:r>
                  <a:rPr lang="en-GB" baseline="0"/>
                  <a:t> Millions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507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363680</xdr:colOff>
      <xdr:row>17</xdr:row>
      <xdr:rowOff>31174</xdr:rowOff>
    </xdr:from>
    <xdr:to>
      <xdr:col>18</xdr:col>
      <xdr:colOff>1724886</xdr:colOff>
      <xdr:row>34</xdr:row>
      <xdr:rowOff>138546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ED1651-A350-65FA-300A-FE5E1DEE9F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285749</xdr:colOff>
      <xdr:row>56</xdr:row>
      <xdr:rowOff>61725</xdr:rowOff>
    </xdr:from>
    <xdr:to>
      <xdr:col>17</xdr:col>
      <xdr:colOff>180603</xdr:colOff>
      <xdr:row>73</xdr:row>
      <xdr:rowOff>71250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9D0E40-0B16-EA51-96E5-757236A359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565314</xdr:colOff>
      <xdr:row>72</xdr:row>
      <xdr:rowOff>172192</xdr:rowOff>
    </xdr:from>
    <xdr:to>
      <xdr:col>24</xdr:col>
      <xdr:colOff>585108</xdr:colOff>
      <xdr:row>89</xdr:row>
      <xdr:rowOff>122464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515E9C-24EA-D8D1-C0FE-F31AAD6B2A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789214</xdr:colOff>
      <xdr:row>1</xdr:row>
      <xdr:rowOff>119582</xdr:rowOff>
    </xdr:from>
    <xdr:to>
      <xdr:col>8</xdr:col>
      <xdr:colOff>870857</xdr:colOff>
      <xdr:row>16</xdr:row>
      <xdr:rowOff>5282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246AE07-2259-F171-663E-E88D0B233E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877660</xdr:colOff>
      <xdr:row>96</xdr:row>
      <xdr:rowOff>163286</xdr:rowOff>
    </xdr:from>
    <xdr:to>
      <xdr:col>26</xdr:col>
      <xdr:colOff>544285</xdr:colOff>
      <xdr:row>136</xdr:row>
      <xdr:rowOff>68036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B54D49F-F5D0-1916-D4DC-2BF55F4A8D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469847</xdr:colOff>
      <xdr:row>32</xdr:row>
      <xdr:rowOff>146477</xdr:rowOff>
    </xdr:from>
    <xdr:to>
      <xdr:col>12</xdr:col>
      <xdr:colOff>70438</xdr:colOff>
      <xdr:row>62</xdr:row>
      <xdr:rowOff>101653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804AA1A-B1B2-C566-A34C-6FADF4EC38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549853</xdr:colOff>
      <xdr:row>30</xdr:row>
      <xdr:rowOff>4329</xdr:rowOff>
    </xdr:from>
    <xdr:to>
      <xdr:col>22</xdr:col>
      <xdr:colOff>449037</xdr:colOff>
      <xdr:row>48</xdr:row>
      <xdr:rowOff>4329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A6E1E41-8BCA-4F8C-8084-90651093E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155864</xdr:colOff>
      <xdr:row>29</xdr:row>
      <xdr:rowOff>34635</xdr:rowOff>
    </xdr:from>
    <xdr:to>
      <xdr:col>20</xdr:col>
      <xdr:colOff>467592</xdr:colOff>
      <xdr:row>47</xdr:row>
      <xdr:rowOff>17318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CCDADFB-7FDD-41A3-8B4A-96A69D1D2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29</xdr:row>
      <xdr:rowOff>0</xdr:rowOff>
    </xdr:from>
    <xdr:to>
      <xdr:col>22</xdr:col>
      <xdr:colOff>398319</xdr:colOff>
      <xdr:row>47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A8C1BF1-22CA-4CCF-BCDA-EC8E26E51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26</xdr:row>
      <xdr:rowOff>163286</xdr:rowOff>
    </xdr:from>
    <xdr:to>
      <xdr:col>11</xdr:col>
      <xdr:colOff>734787</xdr:colOff>
      <xdr:row>44</xdr:row>
      <xdr:rowOff>163286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FA4AB2B-85EF-4113-9CEE-CE0268468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51</xdr:row>
      <xdr:rowOff>163286</xdr:rowOff>
    </xdr:from>
    <xdr:to>
      <xdr:col>8</xdr:col>
      <xdr:colOff>503464</xdr:colOff>
      <xdr:row>67</xdr:row>
      <xdr:rowOff>117703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64AC918-97AF-414A-B7AC-03B117450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311727</xdr:colOff>
      <xdr:row>30</xdr:row>
      <xdr:rowOff>17318</xdr:rowOff>
    </xdr:from>
    <xdr:to>
      <xdr:col>22</xdr:col>
      <xdr:colOff>277091</xdr:colOff>
      <xdr:row>47</xdr:row>
      <xdr:rowOff>17318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3E32317-8CAB-46F9-871C-BFE765309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103909</xdr:colOff>
      <xdr:row>29</xdr:row>
      <xdr:rowOff>121227</xdr:rowOff>
    </xdr:from>
    <xdr:to>
      <xdr:col>22</xdr:col>
      <xdr:colOff>69273</xdr:colOff>
      <xdr:row>47</xdr:row>
      <xdr:rowOff>121227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3FCFC7E-5F49-4F4F-A5BD-73F1F9FAD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257174</xdr:colOff>
      <xdr:row>65</xdr:row>
      <xdr:rowOff>109536</xdr:rowOff>
    </xdr:from>
    <xdr:to>
      <xdr:col>21</xdr:col>
      <xdr:colOff>133349</xdr:colOff>
      <xdr:row>84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930810-5502-44D9-9596-B8672D1937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266699</xdr:colOff>
      <xdr:row>0</xdr:row>
      <xdr:rowOff>142875</xdr:rowOff>
    </xdr:from>
    <xdr:to>
      <xdr:col>22</xdr:col>
      <xdr:colOff>352425</xdr:colOff>
      <xdr:row>19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1C7983-01E7-41CB-A46E-248EEEBDCD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700767</xdr:colOff>
      <xdr:row>30</xdr:row>
      <xdr:rowOff>152399</xdr:rowOff>
    </xdr:from>
    <xdr:to>
      <xdr:col>12</xdr:col>
      <xdr:colOff>857250</xdr:colOff>
      <xdr:row>46</xdr:row>
      <xdr:rowOff>122465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5F834C3-3F98-4752-B2B8-9C1C71CCE9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</xdr:row>
      <xdr:rowOff>109537</xdr:rowOff>
    </xdr:from>
    <xdr:to>
      <xdr:col>11</xdr:col>
      <xdr:colOff>200025</xdr:colOff>
      <xdr:row>22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9E83D8-1C95-404D-9CD8-6334654AC6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580438</xdr:colOff>
      <xdr:row>27</xdr:row>
      <xdr:rowOff>76734</xdr:rowOff>
    </xdr:from>
    <xdr:to>
      <xdr:col>21</xdr:col>
      <xdr:colOff>585201</xdr:colOff>
      <xdr:row>46</xdr:row>
      <xdr:rowOff>167222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9F7CA1-76F2-4D51-9758-DEBDD53C3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428881</xdr:colOff>
      <xdr:row>54</xdr:row>
      <xdr:rowOff>115216</xdr:rowOff>
    </xdr:from>
    <xdr:to>
      <xdr:col>9</xdr:col>
      <xdr:colOff>741626</xdr:colOff>
      <xdr:row>71</xdr:row>
      <xdr:rowOff>155864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90E0E97-1EAD-4E06-9EA0-8A4FBEF58F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414398</xdr:colOff>
      <xdr:row>28</xdr:row>
      <xdr:rowOff>101682</xdr:rowOff>
    </xdr:from>
    <xdr:to>
      <xdr:col>19</xdr:col>
      <xdr:colOff>299357</xdr:colOff>
      <xdr:row>46</xdr:row>
      <xdr:rowOff>176894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F29E61A-C23C-4F6A-A849-EC7C440958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340921</xdr:colOff>
      <xdr:row>55</xdr:row>
      <xdr:rowOff>101436</xdr:rowOff>
    </xdr:from>
    <xdr:to>
      <xdr:col>8</xdr:col>
      <xdr:colOff>353787</xdr:colOff>
      <xdr:row>70</xdr:row>
      <xdr:rowOff>54429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111A9E6-7E04-450F-9477-337B4E1A9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163287</xdr:colOff>
      <xdr:row>30</xdr:row>
      <xdr:rowOff>136072</xdr:rowOff>
    </xdr:from>
    <xdr:to>
      <xdr:col>21</xdr:col>
      <xdr:colOff>27215</xdr:colOff>
      <xdr:row>46</xdr:row>
      <xdr:rowOff>95251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53FE33C-FE4F-4A46-8DAC-CED36F4F4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658586</xdr:colOff>
      <xdr:row>53</xdr:row>
      <xdr:rowOff>40821</xdr:rowOff>
    </xdr:from>
    <xdr:to>
      <xdr:col>8</xdr:col>
      <xdr:colOff>762000</xdr:colOff>
      <xdr:row>71</xdr:row>
      <xdr:rowOff>149679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15A0D23-B5C3-44D8-AA16-170D3CDDE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381001</xdr:colOff>
      <xdr:row>27</xdr:row>
      <xdr:rowOff>121227</xdr:rowOff>
    </xdr:from>
    <xdr:to>
      <xdr:col>22</xdr:col>
      <xdr:colOff>190501</xdr:colOff>
      <xdr:row>47</xdr:row>
      <xdr:rowOff>34822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226F2EB-041D-407C-9C56-F127B0EF1C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432957</xdr:colOff>
      <xdr:row>54</xdr:row>
      <xdr:rowOff>86591</xdr:rowOff>
    </xdr:from>
    <xdr:to>
      <xdr:col>8</xdr:col>
      <xdr:colOff>1091046</xdr:colOff>
      <xdr:row>69</xdr:row>
      <xdr:rowOff>155865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3FCC182-E901-4E27-9775-9B65B6780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161802</xdr:colOff>
      <xdr:row>27</xdr:row>
      <xdr:rowOff>148442</xdr:rowOff>
    </xdr:from>
    <xdr:to>
      <xdr:col>22</xdr:col>
      <xdr:colOff>136073</xdr:colOff>
      <xdr:row>47</xdr:row>
      <xdr:rowOff>62037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87CAD7C-645D-4668-9D8B-0EFAE582B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refreshedBy="joanne" refreshedDate="45471.662363194446" backgroundQuery="1" createdVersion="6" refreshedVersion="8" minRefreshableVersion="3" recordCount="71617" xr:uid="{D0ED387D-069A-4C60-854D-65DF4185E22D}">
  <cacheSource type="external" connectionId="1"/>
  <cacheFields count="87">
    <cacheField name="row_count" numFmtId="0">
      <sharedItems count="1">
        <b v="1"/>
      </sharedItems>
    </cacheField>
    <cacheField name="report" numFmtId="0">
      <sharedItems count="1">
        <s v="Avionics"/>
      </sharedItems>
    </cacheField>
    <cacheField name="scenario_id" numFmtId="0">
      <sharedItems containsSemiMixedTypes="0" containsString="0" containsNumber="1" containsInteger="1" minValue="1" maxValue="2" count="2">
        <n v="1"/>
        <n v="2"/>
      </sharedItems>
    </cacheField>
    <cacheField name="scenario_report_alias" numFmtId="0">
      <sharedItems count="4">
        <s v="Pre-Covid"/>
        <s v="Post-Covid – Most Likely"/>
        <s v="Post-Covid – Best Case" u="1"/>
        <s v="Post-Covid – Worst Case" u="1"/>
      </sharedItems>
    </cacheField>
    <cacheField name="delivery_year" numFmtId="0">
      <sharedItems containsSemiMixedTypes="0" containsString="0" containsNumber="1" containsInteger="1" minValue="2019" maxValue="2091" count="73"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  <n v="2037"/>
        <n v="2038"/>
        <n v="2039"/>
        <n v="2040"/>
        <n v="2041"/>
        <n v="2042"/>
        <n v="2043"/>
        <n v="2044"/>
        <n v="2045"/>
        <n v="2046"/>
        <n v="2047"/>
        <n v="2048"/>
        <n v="2049"/>
        <n v="2050"/>
        <n v="2051"/>
        <n v="2052"/>
        <n v="2053"/>
        <n v="2054"/>
        <n v="2055"/>
        <n v="2056"/>
        <n v="2057"/>
        <n v="2058"/>
        <n v="2059"/>
        <n v="2060"/>
        <n v="2061"/>
        <n v="2062"/>
        <n v="2063"/>
        <n v="2064"/>
        <n v="2065"/>
        <n v="2066"/>
        <n v="2067"/>
        <n v="2068"/>
        <n v="2069"/>
        <n v="2070"/>
        <n v="2071"/>
        <n v="2072"/>
        <n v="2073"/>
        <n v="2074"/>
        <n v="2075"/>
        <n v="2076"/>
        <n v="2077"/>
        <n v="2078"/>
        <n v="2079"/>
        <n v="2080"/>
        <n v="2081"/>
        <n v="2082"/>
        <n v="2083"/>
        <n v="2084"/>
        <n v="2085"/>
        <n v="2086"/>
        <n v="2087"/>
        <n v="2088"/>
        <n v="2089"/>
        <n v="2090"/>
        <n v="2091"/>
        <n v="2020" u="1"/>
        <n v="2021" u="1"/>
        <n v="2019" u="1"/>
      </sharedItems>
    </cacheField>
    <cacheField name="market_name" numFmtId="0">
      <sharedItems count="3">
        <s v="OE"/>
        <s v="Repairs"/>
        <s v="Spares"/>
      </sharedItems>
    </cacheField>
    <cacheField name="cost_usd_millions" numFmtId="0">
      <sharedItems containsSemiMixedTypes="0" containsString="0" containsNumber="1" minValue="2.7176787000000006E-7" maxValue="362.91011235600001"/>
    </cacheField>
    <cacheField name="raw_material_cost_usd_millions" numFmtId="0">
      <sharedItems containsSemiMixedTypes="0" containsString="0" containsNumber="1" minValue="3.5667499999999996E-10" maxValue="7.1970205999999995E-3"/>
    </cacheField>
    <cacheField name="intermediate_material_cost_usd_millions" numFmtId="0">
      <sharedItems containsSemiMixedTypes="0" containsString="0" containsNumber="1" minValue="3.5667499999999996E-10" maxValue="7.1970205999999995E-3"/>
    </cacheField>
    <cacheField name="RawMaterialCostMultiplierPastFutureUsed" numFmtId="0">
      <sharedItems count="1">
        <s v="NONE"/>
      </sharedItems>
    </cacheField>
    <cacheField name="RawMaterialCostMultiplierPastFutureUsedValue" numFmtId="0">
      <sharedItems containsSemiMixedTypes="0" containsString="0" containsNumber="1" containsInteger="1" minValue="1" maxValue="1" count="1">
        <n v="1"/>
      </sharedItems>
    </cacheField>
    <cacheField name="RawMaterialCostMultiplierPastFutureUsedRawAndIntermediate" numFmtId="0">
      <sharedItems count="1">
        <s v="NONE"/>
      </sharedItems>
    </cacheField>
    <cacheField name="RawMaterialCostMultiplierPastFutureUsedRawAndIntermediateValue" numFmtId="0">
      <sharedItems containsSemiMixedTypes="0" containsString="0" containsNumber="1" containsInteger="1" minValue="1" maxValue="1" count="1">
        <n v="1"/>
      </sharedItems>
    </cacheField>
    <cacheField name="component_id" numFmtId="0">
      <sharedItems containsSemiMixedTypes="0" containsString="0" containsNumber="1" containsInteger="1" minValue="709" maxValue="1059"/>
    </cacheField>
    <cacheField name="component_level_1" numFmtId="0">
      <sharedItems count="1">
        <s v="Avionics"/>
      </sharedItems>
    </cacheField>
    <cacheField name="component_level_2" numFmtId="0">
      <sharedItems count="13">
        <s v="FMS"/>
        <s v="Auto-pilot"/>
        <s v="Data"/>
        <s v="Display"/>
        <s v="Navigation"/>
        <s v="Sensors"/>
        <s v="Communications"/>
        <s v="Surveillance"/>
        <s v="IMA"/>
        <s v="Software"/>
        <s v="Harnesses"/>
        <s v="Mission"/>
        <s v="FMGC" u="1"/>
      </sharedItems>
    </cacheField>
    <cacheField name="component_level_3" numFmtId="0">
      <sharedItems count="172">
        <s v="FMGC"/>
        <s v="MCDU"/>
        <s v="A/T Engine Control Unit"/>
        <s v="Data Base loader"/>
        <s v="ADIRS CDU"/>
        <s v="Air Data Modules (ADM)"/>
        <s v="Air data probes (pitot/static)"/>
        <s v="Multi Mode Receiver (MMR)"/>
        <s v="DME receivers"/>
        <s v="EFIS Control panel"/>
        <s v="HUD display system"/>
        <s v="Display Management Computer (DMC/EFIS)"/>
        <s v="Compass"/>
        <s v="Integrated Standby Instrument System"/>
        <s v="Comms Receivers VH (transceiver/antenna)"/>
        <s v="Comms Receivers UF (transceiver/antenna)"/>
        <s v="Radio Management Panel"/>
        <s v="ATC Mode S Transponders (TCAS)"/>
        <s v="Weather WX radar system"/>
        <s v="Ground Proximity Warning System (GPWS/EGPWS)"/>
        <s v="Cockpit Voice Recorder"/>
        <s v="CVR control panel"/>
        <s v="Flight Data Recorder"/>
        <s v="FD Interface Unit"/>
        <s v="Quick Access Recorder (QAR)"/>
        <s v="Electronic Flight Bags (EFBs)"/>
        <s v="Mode control Panel (Auto/Pilot control)"/>
        <s v="ADF radios"/>
        <s v="Radar altimeters"/>
        <s v="Multi Function Display"/>
        <s v="EICAS Crew alerting System"/>
        <s v="HF Radio"/>
        <s v="SATCOM"/>
        <s v="Wireless LAN data loader"/>
        <s v="Common Core processing"/>
        <s v="Common Data Network"/>
        <s v="IRU package"/>
        <s v="AHRS package"/>
        <s v="Intergated Nav Receivers (INRs)"/>
        <s v="Crew Info System/Maint System"/>
        <s v="Radio Tuning control Panels"/>
        <s v="HST 2100 "/>
        <s v="Comms Management Function (CMF)"/>
        <s v="Multi Scan Hazard Detection System"/>
        <s v="Remote Data concentrators"/>
        <s v="Flight Guidance System (A/Pilot)"/>
        <s v="Auto pilot system"/>
        <s v="Sensors IFF, other"/>
        <s v="Software"/>
        <s v="Surveillance Sensors"/>
        <s v="Cables and wires"/>
        <s v="Connectors &amp; back shells"/>
        <s v="Harnesses, cable assemblies &amp; racks"/>
        <s v="Relays, contactors &amp; other standard electrical parts"/>
        <s v="FCU"/>
        <s v="Flight Augmentation Computers"/>
        <s v="Flight Control Unit (FCU) panel"/>
        <s v="Flight Warning Computer (FWC)"/>
        <s v="ADIRU"/>
        <s v="ADF system"/>
        <s v="Primary Flight Display (EFIS)"/>
        <s v="Navigation display (EFIS)"/>
        <s v="ECAM display"/>
        <s v="ECAM Control panel"/>
        <s v="System Data Acquisition Concentrator (SDAC)"/>
        <s v="DDRMI display"/>
        <s v="Clock"/>
        <s v="Audio Management Unit"/>
        <s v="Radio management system"/>
        <s v="Audio Control Panel"/>
        <s v="ATC control box"/>
        <s v="Aircraft Intergated Data System (AIDS)"/>
        <s v="Air Traffic Services Unit (ATSU)"/>
        <s v="Display Controllers"/>
        <s v="IRS Gyroscope System"/>
        <s v="Modular Avionic Unit, 1,2 and 3"/>
        <s v="Radio Antennas"/>
        <s v="Pitot Static sensors"/>
        <s v="Cursor Control Device"/>
        <s v="Digital Voice &amp; Data Recorder"/>
        <s v="Integrated Electronic Standby System"/>
        <s v="Air data sensors"/>
        <s v="Data Management Unit"/>
        <s v="Main displays"/>
        <s v="Integrated Avionics computers (IACs)"/>
        <s v="Standby display unit"/>
        <s v="PFD Control panels"/>
        <s v="Inertial Ref Unit (IRU)"/>
        <s v="EICAS Controller panel"/>
        <s v="ATC Transponder"/>
        <s v="Radar Antenna (nose nounted)"/>
        <s v="Radio antenna, amplifier, sat data"/>
        <s v="Comms Management System"/>
        <s v="Sensor suite WX radar etc"/>
        <s v="Standby display"/>
        <s v="Engine/fuel/ displays"/>
        <s v="Embedded GPS/INS"/>
        <s v="Central Mission display"/>
        <s v="Dual axis dual system Auto-pilot"/>
        <s v="Combined cockpit voice and data recorder"/>
        <s v="Pilot Helmet Mounted Display System"/>
        <s v="Mission computers"/>
        <s v="Joint tactical radio system (JTRS),"/>
        <s v="Pilot Night Vision Sensors (PNVS) systems"/>
        <s v="Millimeter wave fire-control radar, frequency interferometer, fire-and-forget radar"/>
        <s v="Modernized Target Acquisition Designation Sight (M-TADS) "/>
        <s v="Interface maintenance data recorders"/>
        <s v="Target data acquisition"/>
        <s v="Radar warning receivers"/>
        <s v="Electronic Interferometer Frequency Radar Supports target acquisition systems"/>
        <s v="Infra-red countermeasure"/>
        <s v="Laser warning receiver"/>
        <s v="Radar jammer"/>
        <s v="Integrated data modem"/>
        <s v="Data Transfer module"/>
        <s v="Enhanced Vision system"/>
        <s v="IMA"/>
        <s v="Integrated Core Processor (ICP)"/>
        <s v="Communication, Navigation, Identification Unit AN/ASQ-242"/>
        <s v="Electronic Warfare suite AN/ASQ-239 (evasion, engagement,  jamming, c/measures)"/>
        <s v="Panoramic Display Cockpit Electronic Unit"/>
        <s v="Panormic Cockpit Display"/>
        <s v="Electro Optical Targeting System (FLIR &amp; IRST)"/>
        <s v="Multi function Advanced Data link AAA Array"/>
        <s v="AESA Radar"/>
        <s v="Aircraft memory system"/>
        <s v="Distributed Aperture System (electro-optical)"/>
        <s v="Antenna suite"/>
        <s v="High speed and fibre optics data/signalling network databuses"/>
        <s v="Radar altimeter"/>
        <s v="Stores management computer"/>
        <s v="Display processor"/>
        <s v="IN/GPS system "/>
        <s v="Multi mode radar"/>
        <s v="Air Data smart sensor"/>
        <s v="FLIR sensors"/>
        <s v="Navigation receiver"/>
        <s v="Radio receivers"/>
        <s v="Stores Management System"/>
        <s v="Dual redundant digital bus"/>
        <s v="Digital Data link/transfer"/>
        <s v="Inertial Reference System"/>
        <s v="Flight Management System"/>
        <s v="Keyboard cursor Control Units (KCCU)"/>
        <s v="Military Mission Management System"/>
        <s v="TACAN"/>
        <s v="Aircraft Environment Surveillance System (AESS)"/>
        <s v="HF-9500 High Frequency Communications System"/>
        <s v="AFDX databus"/>
        <s v="Avionics Comms Router (ACR)"/>
        <s v="Central Crypto System"/>
        <s v="Mulit InfraRed alerting System (MIRAS) Sensors"/>
        <s v="Directed InfraRed Counter Measures"/>
        <s v="Defensive Aids Computer"/>
        <s v="Defensive counter measures"/>
        <s v="Aircraft avionics management unit"/>
        <s v="Static/standby sensors"/>
        <s v="VOR receivers"/>
        <s v="Datalink cockpit Display Unit"/>
        <s v="Air Traffic Services Unit "/>
        <s v="Multi spectral camera"/>
        <s v="Electro-optical reconnaissance sesnor"/>
        <s v="Airborne Systems Intelligence Payload sensor"/>
        <s v="Enhanced Integrated Sensor Suite"/>
        <s v="Radio Altimeters"/>
        <s v="Digital recorder"/>
        <s v="UHF SATCOM antenna"/>
        <s v="GPS antenna"/>
        <s v="Differential GPS antenna"/>
        <s v="ARC 210 radios"/>
        <s v="Radio antenna receivers/transmitters"/>
        <s v="UHF LOS antennas"/>
      </sharedItems>
    </cacheField>
    <cacheField name="component_level_4" numFmtId="0">
      <sharedItems count="169">
        <s v="FMGC"/>
        <s v="MCDU"/>
        <s v="A/T Engine Control Unit"/>
        <s v="Data Base loader"/>
        <s v="ADIRS CDU"/>
        <s v="Air Data Modules (ADM)"/>
        <s v="Air data probes (pitot/static)"/>
        <s v="Multi Mode Receiver (MMR)"/>
        <s v="DME receivers"/>
        <s v="EFIS Control panel"/>
        <s v="HUD display system"/>
        <s v="Display Management Computer (DMC/EFIS)"/>
        <s v="Compass"/>
        <s v="Integrated Standby Instrument System"/>
        <s v="Comms Receivers VH (transceiver/antenna)"/>
        <s v="Comms Receivers UF (transceiver/antenna)"/>
        <s v="Radio Management Panel"/>
        <s v="ATC Mode S Transponders (TCAS)"/>
        <s v="Weather WX radar system"/>
        <s v="Ground Proximity Warning System (GPWS/EGPWS)"/>
        <s v="Cockpit Voice Recorder"/>
        <s v="CVR control panel"/>
        <s v="Flight Data Recorder"/>
        <s v="FD Interface Unit"/>
        <s v="Quick Access Recorder (QAR)"/>
        <s v="Electronic Flight Bags (EFBs)"/>
        <s v="Mode control Panel (Auto/Pilot control)"/>
        <s v="ADF radios"/>
        <s v="Radar altimeters"/>
        <s v="Multi Function Display"/>
        <s v="EICAS Crew alerting System"/>
        <s v="HF Radio"/>
        <s v="SATCOM"/>
        <s v="Wireless LAN data loader"/>
        <s v="Common Core processing"/>
        <s v="Common Data Network"/>
        <s v="IRU package"/>
        <s v="AHRS package"/>
        <s v="Intergated Nav Receivers (INRs)"/>
        <s v="Crew Info System/Maint System"/>
        <s v="Radio Tuning control Panels"/>
        <s v="HST 2100 "/>
        <s v="Comms Management Function (CMF)"/>
        <s v="Multi Scan Hazard Detection System"/>
        <s v="Remote Data concentrators"/>
        <s v="Flight Guidance System (A/Pilot)"/>
        <s v="Auto pilot system"/>
        <s v="Sensors IFF, other"/>
        <s v="Software"/>
        <s v="Surveillance Sensors"/>
        <s v="Avionics Harnesses"/>
        <s v="FCU"/>
        <s v="Flight Augmentation Computers"/>
        <s v="Flight Control Unit (FCU) panel"/>
        <s v="Flight Warning Computer (FWC)"/>
        <s v="ADIRU"/>
        <s v="ADF system"/>
        <s v="Primary Flight Display (EFIS)"/>
        <s v="Navigation display (EFIS)"/>
        <s v="ECAM display"/>
        <s v="ECAM Control panel"/>
        <s v="System Data Acquisition Concentrator (SDAC)"/>
        <s v="DDRMI display"/>
        <s v="Clock"/>
        <s v="Audio Management Unit"/>
        <s v="Radio management system"/>
        <s v="Audio Control Panel"/>
        <s v="ATC control box"/>
        <s v="Aircraft Intergated Data System (AIDS)"/>
        <s v="Air Traffic Services Unit (ATSU)"/>
        <s v="Display Controllers"/>
        <s v="IRS Gyroscope System"/>
        <s v="Modular Avionic Unit, 1,2 and 3"/>
        <s v="Radio Antennas"/>
        <s v="Pitot Static sensors"/>
        <s v="Cursor Control Device"/>
        <s v="Digital Voice &amp; Data Recorder"/>
        <s v="Integrated Electronic Standby System"/>
        <s v="Air data sensors"/>
        <s v="Data Management Unit"/>
        <s v="Main displays"/>
        <s v="Integrated Avionics computers (IACs)"/>
        <s v="Standby display unit"/>
        <s v="PFD Control panels"/>
        <s v="Inertial Ref Unit (IRU)"/>
        <s v="EICAS Controller panel"/>
        <s v="ATC Transponder"/>
        <s v="Radar Antenna (nose nounted)"/>
        <s v="Radio antenna, amplifier, sat data"/>
        <s v="Comms Management System"/>
        <s v="Sensor suite WX radar etc"/>
        <s v="Standby display"/>
        <s v="Engine/fuel/ displays"/>
        <s v="Embedded GPS/INS"/>
        <s v="Central Mission display"/>
        <s v="Dual axis dual system Auto-pilot"/>
        <s v="Combined cockpit voice and data recorder"/>
        <s v="Pilot Helmet Mounted Display System"/>
        <s v="Mission computers"/>
        <s v="Joint tactical radio system (JTRS),"/>
        <s v="Pilot Night Vision Sensors (PNVS) systems"/>
        <s v="Millimeter wave fire-control radar, frequency interferometer, fire-and-forget radar"/>
        <s v="Modernized Target Acquisition Designation Sight (M-TADS) "/>
        <s v="Interface maintenance data recorders"/>
        <s v="Target data acquisition"/>
        <s v="Radar warning receivers"/>
        <s v="Electronic Interferometer Frequency Radar Supports target acquisition systems"/>
        <s v="Infra-red countermeasure"/>
        <s v="Laser warning receiver"/>
        <s v="Radar jammer"/>
        <s v="Integrated data modem"/>
        <s v="Data Transfer module"/>
        <s v="Enhanced Vision system"/>
        <s v="IMA"/>
        <s v="Integrated Core Processor (ICP)"/>
        <s v="Communication, Navigation, Identification Unit AN/ASQ-242"/>
        <s v="Electronic Warfare suite AN/ASQ-239 (evasion, engagement,  jamming, c/measures)"/>
        <s v="Panoramic Display Cockpit Electronic Unit"/>
        <s v="Panormic Cockpit Display"/>
        <s v="Electro Optical Targeting System (FLIR &amp; IRST)"/>
        <s v="Multi function Advanced Data link AAA Array"/>
        <s v="AESA Radar"/>
        <s v="Aircraft memory system"/>
        <s v="Distributed Aperture System (electro-optical)"/>
        <s v="Antenna suite"/>
        <s v="High speed and fibre optics data/signalling network databuses"/>
        <s v="Radar altimeter"/>
        <s v="Stores management computer"/>
        <s v="Display processor"/>
        <s v="IN/GPS system "/>
        <s v="Multi mode radar"/>
        <s v="Air Data smart sensor"/>
        <s v="FLIR sensors"/>
        <s v="Navigation receiver"/>
        <s v="Radio receivers"/>
        <s v="Stores Management System"/>
        <s v="Dual redundant digital bus"/>
        <s v="Digital Data link/transfer"/>
        <s v="Inertial Reference System"/>
        <s v="Flight Management System"/>
        <s v="Keyboard cursor Control Units (KCCU)"/>
        <s v="Military Mission Management System"/>
        <s v="TACAN"/>
        <s v="Aircraft Environment Surveillance System (AESS)"/>
        <s v="HF-9500 High Frequency Communications System"/>
        <s v="AFDX databus"/>
        <s v="Avionics Comms Router (ACR)"/>
        <s v="Central Crypto System"/>
        <s v="Mulit InfraRed alerting System (MIRAS) Sensors"/>
        <s v="Directed InfraRed Counter Measures"/>
        <s v="Defensive Aids Computer"/>
        <s v="Defensive counter measures"/>
        <s v="Aircraft avionics management unit"/>
        <s v="Static/standby sensors"/>
        <s v="VOR receivers"/>
        <s v="Datalink cockpit Display Unit"/>
        <s v="Air Traffic Services Unit "/>
        <s v="Multi spectral camera"/>
        <s v="Electro-optical reconnaissance sesnor"/>
        <s v="Airborne Systems Intelligence Payload sensor"/>
        <s v="Enhanced Integrated Sensor Suite"/>
        <s v="Radio Altimeters"/>
        <s v="Digital recorder"/>
        <s v="UHF SATCOM antenna"/>
        <s v="GPS antenna"/>
        <s v="Differential GPS antenna"/>
        <s v="ARC 210 radios"/>
        <s v="Radio antenna receivers/transmitters"/>
        <s v="UHF LOS antennas"/>
      </sharedItems>
    </cacheField>
    <cacheField name="sort_level_1" numFmtId="0">
      <sharedItems containsSemiMixedTypes="0" containsString="0" containsNumber="1" containsInteger="1" minValue="0" maxValue="4" count="2">
        <n v="0"/>
        <n v="4"/>
      </sharedItems>
    </cacheField>
    <cacheField name="sort_level_2" numFmtId="0">
      <sharedItems containsSemiMixedTypes="0" containsString="0" containsNumber="1" containsInteger="1" minValue="0" maxValue="4" count="2">
        <n v="0"/>
        <n v="4"/>
      </sharedItems>
    </cacheField>
    <cacheField name="sort_level_3" numFmtId="0">
      <sharedItems containsSemiMixedTypes="0" containsString="0" containsNumber="1" containsInteger="1" minValue="0" maxValue="7" count="3">
        <n v="0"/>
        <n v="7"/>
        <n v="3"/>
      </sharedItems>
    </cacheField>
    <cacheField name="sort_level_4" numFmtId="0">
      <sharedItems containsSemiMixedTypes="0" containsString="0" containsNumber="1" containsInteger="1" minValue="0" maxValue="1" count="2">
        <n v="0"/>
        <n v="1"/>
      </sharedItems>
    </cacheField>
    <cacheField name="component_manufacturer_consortium_id" numFmtId="0">
      <sharedItems containsString="0" containsBlank="1" count="1">
        <m/>
      </sharedItems>
    </cacheField>
    <cacheField name="component_manufacturer_consortium_alias" numFmtId="0">
      <sharedItems containsString="0" containsBlank="1" count="1">
        <m/>
      </sharedItems>
    </cacheField>
    <cacheField name="component_manufacturer_id" numFmtId="0">
      <sharedItems containsString="0" containsBlank="1" count="1">
        <m/>
      </sharedItems>
    </cacheField>
    <cacheField name="component_manufacturer_level_1" numFmtId="0">
      <sharedItems containsString="0" containsBlank="1" count="1">
        <m/>
      </sharedItems>
    </cacheField>
    <cacheField name="component_manufacturer_level_2" numFmtId="0">
      <sharedItems containsString="0" containsBlank="1" count="1">
        <m/>
      </sharedItems>
    </cacheField>
    <cacheField name="component_manufacturer_level_3" numFmtId="0">
      <sharedItems containsString="0" containsBlank="1" count="1">
        <m/>
      </sharedItems>
    </cacheField>
    <cacheField name="component_manufacturer_country" numFmtId="0">
      <sharedItems containsString="0" containsBlank="1" count="1">
        <m/>
      </sharedItems>
    </cacheField>
    <cacheField name="component_manufacturer_countryname" numFmtId="0">
      <sharedItems containsString="0" containsBlank="1" count="1">
        <m/>
      </sharedItems>
    </cacheField>
    <cacheField name="component_manufacturer_countryregion" numFmtId="0">
      <sharedItems containsString="0" containsBlank="1" count="1">
        <m/>
      </sharedItems>
    </cacheField>
    <cacheField name="component_manufacturer_countrysubregion" numFmtId="0">
      <sharedItems containsString="0" containsBlank="1" count="1">
        <m/>
      </sharedItems>
    </cacheField>
    <cacheField name="component_manufacturer_enginereport_category" numFmtId="0">
      <sharedItems containsString="0" containsBlank="1" count="1">
        <m/>
      </sharedItems>
    </cacheField>
    <cacheField name="component_manufacturer_report_tier" numFmtId="0">
      <sharedItems containsString="0" containsBlank="1" count="1">
        <m/>
      </sharedItems>
    </cacheField>
    <cacheField name="aircraft_id" numFmtId="0">
      <sharedItems containsSemiMixedTypes="0" containsString="0" containsNumber="1" containsInteger="1" minValue="5" maxValue="907"/>
    </cacheField>
    <cacheField name="aircraft_role" numFmtId="0">
      <sharedItems count="2">
        <s v="Civil"/>
        <s v="Military"/>
      </sharedItems>
    </cacheField>
    <cacheField name="aircraft_level_1" numFmtId="0">
      <sharedItems count="10">
        <s v="Large Commercial Aircraft"/>
        <s v="Regional"/>
        <s v="Business Jet"/>
        <s v="Turbine GA"/>
        <s v="Helicopter"/>
        <s v="Fighters and Jet Trainers"/>
        <s v="Military Transport / Special Mission"/>
        <s v="Turboprop Trainers / Light Attack"/>
        <s v="UAV"/>
        <s v="Freighter"/>
      </sharedItems>
    </cacheField>
    <cacheField name="aircraft_level_2" numFmtId="0">
      <sharedItems count="26">
        <s v="Twin Aisle"/>
        <s v="Single Aisle"/>
        <s v="Regional Turboprop"/>
        <s v="Regional Jet"/>
        <s v="Mid Size Jet"/>
        <s v="Large Jet"/>
        <s v="Very Light Jet"/>
        <s v="Light Jet"/>
        <s v="Turbine GA"/>
        <s v="Transport &amp; Utility"/>
        <s v="Attack"/>
        <s v="Fighters and Jet Trainers"/>
        <s v="Stealth"/>
        <s v="Military Turboprop"/>
        <s v="Military Jet"/>
        <s v="Turboprop Trainers / Light Attack"/>
        <s v="MALE/HALE"/>
        <s v="Large Freighters"/>
        <s v="Medium Widebody Freighters"/>
        <s v="Turboprop Freighters"/>
        <s v="VTUAV"/>
        <s v="CUAV"/>
        <s v="TUAV"/>
        <s v="Very large aircraft"/>
        <s v="Standard body Freighters"/>
        <s v="UAV" u="1"/>
      </sharedItems>
    </cacheField>
    <cacheField name="aircraft_level_3" numFmtId="0">
      <sharedItems count="239">
        <s v="A350"/>
        <s v="Comac C919"/>
        <s v="Irkut MC-21"/>
        <s v="De Havilland Canada DHC-8"/>
        <s v="Embraer E170/190"/>
        <s v="ATR 42/72"/>
        <s v="Comac ARJ21"/>
        <s v="Sukhoi Superjet"/>
        <s v="Bombardier Challenger 300/350"/>
        <s v="Challenger 600 series"/>
        <s v="Global Express - 5000/6000"/>
        <s v="Global 7000"/>
        <s v="Citation XLS"/>
        <s v="Citation M2"/>
        <s v="Citation CJ3"/>
        <s v="Citation CJ4"/>
        <s v="Citation Latitude"/>
        <s v="Citation Longitude"/>
        <s v="Falcon 6X"/>
        <s v="Falcon 2000"/>
        <s v="Falcon 7X/8X"/>
        <s v="Phenom 100"/>
        <s v="Phenom 300"/>
        <s v="Legacy 450/Praetor 500"/>
        <s v="Legacy 500/Praetor 600"/>
        <s v="G550"/>
        <s v="G500/G600"/>
        <s v="G650"/>
        <s v="HondaJet"/>
        <s v="Learjet 70/75"/>
        <s v="PC-24"/>
        <s v="Lineage 1000"/>
        <s v="Piaggio P.180 Avanti"/>
        <s v="Piper PA-46"/>
        <s v="Pilatus PC-12"/>
        <s v="SOCATA TBM"/>
        <s v="Beechcraft King Air"/>
        <s v="Cessna Denali"/>
        <s v="Cessna 208 Caravan"/>
        <s v="Leonardo AW109"/>
        <s v="Leonardo AW119 Koala"/>
        <s v="TAI/Leonardo T129"/>
        <s v="Leonardo AW139"/>
        <s v="Leonardo AW189"/>
        <s v="Leonardo AW169"/>
        <s v="Bell 505 Jet Ranger X"/>
        <s v="Bell 407"/>
        <s v="Bell 429 GlobalRanger"/>
        <s v="AH-1"/>
        <s v="Bell 525 Relentless"/>
        <s v="UH-1"/>
        <s v="Leonardo AW609"/>
        <s v="V-22"/>
        <s v="AH-64"/>
        <s v="CH-47"/>
        <s v="H175"/>
        <s v="Leonardo AW101"/>
        <s v="H215 / H225"/>
        <s v="H125"/>
        <s v="H130"/>
        <s v="H160"/>
        <s v="H135"/>
        <s v="H145"/>
        <s v="KAI KUH-1 Surion"/>
        <s v="HAL Dhruv"/>
        <s v="MD 500/600"/>
        <s v="NH90"/>
        <s v="R66"/>
        <s v="S-76"/>
        <s v="S-92"/>
        <s v="Sikorsky CH-53K King Stallion"/>
        <s v="SH-60"/>
        <s v="UH-60"/>
        <s v="Future Attack Reconnaissance Aircraft"/>
        <s v="Leonardo AW159 Lynx"/>
        <s v="HAL Medium Lift"/>
        <s v="HAL Light Utility Helicopter"/>
        <s v="TAI T625"/>
        <s v="F-15"/>
        <s v="F-18"/>
        <s v="Dassault Rafale"/>
        <s v="Eurofighter Typhoon"/>
        <s v="Tejas"/>
        <s v="F-16"/>
        <s v="F-35"/>
        <s v="Gripen"/>
        <s v="B-21"/>
        <s v="A400M Atlas"/>
        <s v="A330 MRTT"/>
        <s v="CASA C-212 Aviocar"/>
        <s v="CASA/IPTN CN-235"/>
        <s v="EADS CASA C-295"/>
        <s v="Alenia C-27J"/>
        <s v="Boeing P-8 Poseidon"/>
        <s v="Boeing KC-46 Pegasus"/>
        <s v="Embraer KC-390"/>
        <s v="Kawasaki C-2"/>
        <s v="Kawasaki P-1"/>
        <s v="C-130J"/>
        <s v="E-2"/>
        <s v="M-345"/>
        <s v="M-346"/>
        <s v="Hawk"/>
        <s v="Beechcraft T-6 Texan II"/>
        <s v="Tucano"/>
        <s v="FMA IA 63 Pampa"/>
        <s v="Grob G 120TP"/>
        <s v="HJT-36 Sitara"/>
        <s v="KAI KT-1 Woongbi"/>
        <s v="KAI T-50 Golden Eagle"/>
        <s v="PC-9"/>
        <s v="Boeing/Saab T-X program"/>
        <s v="ShinMaywa US-2"/>
        <s v="PT6A powered light aircraft"/>
        <s v="Boeing 737MAX"/>
        <s v="Boeing 787"/>
        <s v="Boeing 777X"/>
        <s v="A320neo"/>
        <s v="A330"/>
        <s v="A220"/>
        <s v="Kawasaki BK 117"/>
        <s v="Dornier Do 228"/>
        <s v="Let L-410 Turbolet"/>
        <s v="Canadair CL-415"/>
        <s v="TAI Hürkus"/>
        <s v="Cessna 408 SkyCourier"/>
        <s v="MQ-4C Triton"/>
        <s v="MQ-9 Reaper"/>
        <s v="RQ-4A Global Hawk"/>
        <s v="G280"/>
        <s v="ACJ"/>
        <s v="BBJ"/>
        <s v="Air Tractor"/>
        <s v="Airvan 10"/>
        <s v="PAC P-750 XSTOL"/>
        <s v="Quest Kodiak"/>
        <s v="Ayres Thrush 510"/>
        <s v="Ayres Thrush SR2"/>
        <s v="Cirrus Vision Jet SF50"/>
        <s v="Wide body VIP"/>
        <s v="Boeing 747"/>
        <s v="Boeing 777"/>
        <s v="Boeing 767"/>
        <s v="Aero L-39NG"/>
        <s v="MH139"/>
        <s v="Bell 412"/>
        <s v="KAI KF-X"/>
        <s v="TAI TF-X"/>
        <s v="Falcon 10X"/>
        <s v="G700"/>
        <s v="Boeing New Single Aisle (NSA)"/>
        <s v="Embraer "/>
        <s v="Viking Twin Otter"/>
        <s v="AVIC MA700"/>
        <s v="Falcon 2X"/>
        <s v="Phenom 300X"/>
        <s v="G285X"/>
        <s v="BAES/Leonardo Tempest"/>
        <s v="X6"/>
        <s v="412X"/>
        <s v="ATR 42/72X"/>
        <s v="Bombardier Challenger 3500"/>
        <s v="G800"/>
        <s v="Falcon 900"/>
        <s v="H155"/>
        <s v="Hongdu K-8"/>
        <s v="Other Turboprop trainers/light attack"/>
        <s v="Kopter"/>
        <s v="AW 249"/>
        <s v="G400"/>
        <s v="Legacy 700"/>
        <s v="Eurodrone"/>
        <s v="AIDC T-5"/>
        <s v="B-52 Stratofortress"/>
        <s v="HHT-40"/>
        <s v="N-219"/>
        <s v="Epic E1000"/>
        <s v="Bayraktar TB-2"/>
        <s v="Other MALE/HALE"/>
        <s v="MQ-8"/>
        <s v="Other VTUAV"/>
        <s v="Other CUAV"/>
        <s v="RQ-7 Shadow"/>
        <s v="Other TUAV"/>
        <s v="A340"/>
        <s v="Hawker 400"/>
        <s v="Other light aircraft"/>
        <s v="Hawker 750/850/900"/>
        <s v="Hawker 4000"/>
        <s v="Citation V"/>
        <s v="Citation Mustang"/>
        <s v="Citation Sovereign"/>
        <s v="Citation X"/>
        <s v="G450"/>
        <s v="G100"/>
        <s v="Learjet 60"/>
        <s v="Eclipse 550"/>
        <s v="Challenger 850"/>
        <s v="Legacy 600/650"/>
        <s v="Reims-Cessna F406 Caravan II"/>
        <s v="Tiger"/>
        <s v="H355"/>
        <s v="H120 Colibri"/>
        <s v="Airbus UH-72 Lakota"/>
        <s v="Kawasaki OH-1"/>
        <s v="MD Explorer"/>
        <s v="F-22"/>
        <s v="Mitsubishi F-2"/>
        <s v="C-17"/>
        <s v="C-5"/>
        <s v="T-45"/>
        <s v="PC-7"/>
        <s v="OH-58"/>
        <s v="Boeing 737NG"/>
        <s v="A320ceo"/>
        <s v="A380"/>
        <s v="Bombardier CRJ"/>
        <s v="Boeing 757"/>
        <s v="Boeing 717"/>
        <s v="Airbus A300"/>
        <s v="Boeing 737 Classic"/>
        <s v="A300"/>
        <s v="Boeing C-40 Clipper "/>
        <s v="Boeing 737"/>
        <s v="ERJ 135/140/145"/>
        <s v="McDonnell Douglas KC-10"/>
        <s v="Boeing KC-135 Stratotanker"/>
        <s v="Dornier Do 328-100"/>
        <s v="Xian MA60"/>
        <s v="WAH-64"/>
        <s v="Heron-TP/Eitan" u="1"/>
        <s v="P-1HH Hammerhead" u="1"/>
        <s v="A330 LMXT" u="1"/>
        <s v="Falcon 9X" u="1"/>
        <s v="HA-440" u="1"/>
        <s v="Future Vertical Lift" u="1"/>
        <s v="Hongdu JL-8" u="1"/>
        <s v="McDonnell Douglas MD-11" u="1"/>
        <s v="Global 8000" u="1"/>
      </sharedItems>
    </cacheField>
    <cacheField name="aircraft_level_4" numFmtId="0">
      <sharedItems/>
    </cacheField>
    <cacheField name="aircraft_manufacturer_consortium_id" numFmtId="0">
      <sharedItems containsString="0" containsBlank="1" containsNumber="1" containsInteger="1" minValue="1" maxValue="877"/>
    </cacheField>
    <cacheField name="aircraft_manufacturer_consortium_alias" numFmtId="0">
      <sharedItems containsBlank="1"/>
    </cacheField>
    <cacheField name="aircraft_manufacturer_id" numFmtId="0">
      <sharedItems containsString="0" containsBlank="1" containsNumber="1" containsInteger="1" minValue="1" maxValue="1649"/>
    </cacheField>
    <cacheField name="aircraft_manufacturer_level_1" numFmtId="0">
      <sharedItems containsBlank="1"/>
    </cacheField>
    <cacheField name="aircraft_manufacturer_level_2" numFmtId="0">
      <sharedItems containsBlank="1"/>
    </cacheField>
    <cacheField name="aircraft_manufacturer_level_3" numFmtId="0">
      <sharedItems containsBlank="1"/>
    </cacheField>
    <cacheField name="aircraft_manufacturer_country" numFmtId="0">
      <sharedItems containsBlank="1" count="23">
        <s v="FR"/>
        <s v="CN"/>
        <s v="RU"/>
        <s v="CA"/>
        <s v="BR"/>
        <s v="IT"/>
        <s v="US"/>
        <s v="JP"/>
        <s v="CH"/>
        <s v="TR"/>
        <s v="KR"/>
        <s v="IN"/>
        <s v="UK"/>
        <m/>
        <s v="SE"/>
        <s v="ID"/>
        <s v="AR"/>
        <s v="DE"/>
        <s v="CZ"/>
        <s v="IL"/>
        <s v="AU"/>
        <s v="NZ"/>
        <s v="TW"/>
      </sharedItems>
    </cacheField>
    <cacheField name="aircraft_manufacturer_countryname" numFmtId="0">
      <sharedItems containsBlank="1" count="23">
        <s v="France"/>
        <s v="China"/>
        <s v="Russian Federation"/>
        <s v="Canada"/>
        <s v="Brazil"/>
        <s v="Italy"/>
        <s v="United States of America"/>
        <s v="Japan"/>
        <s v="Switzerland"/>
        <s v="Turkey"/>
        <s v="Korea, Republic of"/>
        <s v="India"/>
        <s v="United Kingdom"/>
        <m/>
        <s v="Sweden"/>
        <s v="Indonesia"/>
        <s v="Argentina"/>
        <s v="Germany"/>
        <s v="Czechia"/>
        <s v="Israel"/>
        <s v="Australia"/>
        <s v="New Zealand"/>
        <s v="Taiwan, Province of China"/>
      </sharedItems>
    </cacheField>
    <cacheField name="aircraft_manufacturer_countryregion" numFmtId="0">
      <sharedItems containsBlank="1" count="6">
        <s v="Europe"/>
        <s v="Asia"/>
        <s v="North America"/>
        <s v="Latin America and the Caribbean"/>
        <m/>
        <s v="Oceania"/>
      </sharedItems>
    </cacheField>
    <cacheField name="aircraft_manufacturer_countrysubregion" numFmtId="0">
      <sharedItems containsBlank="1" count="12">
        <s v="Western Europe"/>
        <s v="Eastern Asia"/>
        <s v="Eastern Europe"/>
        <s v="North America"/>
        <s v="Latin America and the Caribbean"/>
        <s v="Southern Europe"/>
        <s v="Western Asia"/>
        <s v="Southern Asia"/>
        <s v="Northern Europe"/>
        <m/>
        <s v="South-eastern Asia"/>
        <s v="Australia and New Zealand"/>
      </sharedItems>
    </cacheField>
    <cacheField name="aircraft_manufacturer_report_alias" numFmtId="0">
      <sharedItems containsString="0" containsBlank="1" count="1">
        <m/>
      </sharedItems>
    </cacheField>
    <cacheField name="material_id" numFmtId="0">
      <sharedItems containsString="0" containsBlank="1" count="1">
        <m/>
      </sharedItems>
    </cacheField>
    <cacheField name="material_level_1" numFmtId="0">
      <sharedItems count="1">
        <s v="unknown"/>
      </sharedItems>
    </cacheField>
    <cacheField name="material_level_2" numFmtId="0">
      <sharedItems count="1">
        <s v="unknown"/>
      </sharedItems>
    </cacheField>
    <cacheField name="material_level_3" numFmtId="0">
      <sharedItems count="1">
        <s v="unknown"/>
      </sharedItems>
    </cacheField>
    <cacheField name="material_level_4" numFmtId="0">
      <sharedItems count="1">
        <s v="unknown"/>
      </sharedItems>
    </cacheField>
    <cacheField name="engine_type_id" numFmtId="0">
      <sharedItems containsString="0" containsBlank="1" containsNumber="1" containsInteger="1" minValue="0" maxValue="13" count="9">
        <n v="13"/>
        <n v="4"/>
        <n v="7"/>
        <n v="5"/>
        <n v="6"/>
        <n v="8"/>
        <n v="0"/>
        <n v="2"/>
        <m/>
      </sharedItems>
    </cacheField>
    <cacheField name="engine_type_name" numFmtId="0">
      <sharedItems containsBlank="1" count="8">
        <s v="Large Turbofans (R-Royce)"/>
        <s v="Large Turbofans (excl. R-Royce)"/>
        <s v="Turboprops"/>
        <s v="Medium turbofans"/>
        <s v="Small turbofans"/>
        <s v="Turboshafts"/>
        <m/>
        <s v="Combat"/>
      </sharedItems>
    </cacheField>
    <cacheField name="blisk" numFmtId="0">
      <sharedItems containsString="0" containsBlank="1" containsNumber="1" containsInteger="1" minValue="0" maxValue="7" count="4">
        <n v="1"/>
        <n v="0"/>
        <m/>
        <n v="7"/>
      </sharedItems>
    </cacheField>
    <cacheField name="engine_id" numFmtId="0">
      <sharedItems containsString="0" containsBlank="1" containsNumber="1" containsInteger="1" minValue="2" maxValue="253"/>
    </cacheField>
    <cacheField name="engine_level_1" numFmtId="0">
      <sharedItems containsBlank="1" count="2">
        <s v="Aero"/>
        <m/>
      </sharedItems>
    </cacheField>
    <cacheField name="engine_level_2" numFmtId="0">
      <sharedItems containsBlank="1" count="7">
        <s v="Large turbofans"/>
        <s v="Turboprops"/>
        <s v="Medium turbofans"/>
        <s v="Small turbofans"/>
        <s v="Turboshafts"/>
        <s v="Combat"/>
        <m/>
      </sharedItems>
    </cacheField>
    <cacheField name="engine_level_3" numFmtId="0">
      <sharedItems containsBlank="1"/>
    </cacheField>
    <cacheField name="engine_level_4" numFmtId="0">
      <sharedItems containsBlank="1"/>
    </cacheField>
    <cacheField name="engine_manufacturer_consortium_id" numFmtId="0">
      <sharedItems containsString="0" containsBlank="1" containsNumber="1" containsInteger="1" minValue="32" maxValue="789" count="21">
        <n v="92"/>
        <n v="438"/>
        <n v="91"/>
        <n v="82"/>
        <n v="95"/>
        <n v="57"/>
        <n v="87"/>
        <n v="83"/>
        <n v="783"/>
        <n v="785"/>
        <m/>
        <n v="137"/>
        <n v="789"/>
        <n v="787"/>
        <n v="788"/>
        <n v="149"/>
        <n v="786"/>
        <n v="410"/>
        <n v="106"/>
        <n v="78"/>
        <n v="32"/>
      </sharedItems>
    </cacheField>
    <cacheField name="engine_manufacturer_consortium_alias" numFmtId="0">
      <sharedItems containsBlank="1" count="21">
        <s v="Rolls-Royce"/>
        <s v="CFM International (General Electric/Safran)"/>
        <s v="Pratt &amp; Whitney"/>
        <s v="General Electric "/>
        <s v="PowerJet (Safran/UnitedEngineCorp)"/>
        <s v="Honeywell"/>
        <s v="Williams International"/>
        <s v="GE Honda Aero Engines (Honda/GE)"/>
        <s v="Safran Helicopters"/>
        <s v="Rolls-Royce/Honeywell"/>
        <m/>
        <s v="Safran"/>
        <s v="Rolls-Royce/General Electric/MTU"/>
        <s v="MTU/Safran/Rolls-Royce"/>
        <s v="Pratt &amp; Whitney/MTU/JAEC (IAE)"/>
        <s v="IHI"/>
        <s v="Rolls-Royce/Safran Helicopters"/>
        <s v="NPO Saturn"/>
        <s v="General Electric/Avio"/>
        <s v="The Engine Alliance (Pratt &amp; Whitney/GE)"/>
        <s v="Mitsubishi"/>
      </sharedItems>
    </cacheField>
    <cacheField name="engine_manufacturer_id" numFmtId="0">
      <sharedItems containsString="0" containsBlank="1" containsNumber="1" containsInteger="1" minValue="35" maxValue="1626" count="22">
        <n v="107"/>
        <n v="466"/>
        <n v="467"/>
        <n v="106"/>
        <n v="100"/>
        <n v="109"/>
        <n v="110"/>
        <n v="67"/>
        <n v="104"/>
        <n v="101"/>
        <n v="102"/>
        <n v="105"/>
        <m/>
        <n v="153"/>
        <n v="1626"/>
        <n v="413"/>
        <n v="165"/>
        <n v="436"/>
        <n v="118"/>
        <n v="94"/>
        <n v="95"/>
        <n v="35"/>
      </sharedItems>
    </cacheField>
    <cacheField name="engine_manufacturer_level_1" numFmtId="0">
      <sharedItems containsBlank="1" count="13">
        <s v="Rolls-Royce"/>
        <s v="General Electric"/>
        <s v="Safran"/>
        <s v="Collins Aerospace"/>
        <s v="United Engine Corporation"/>
        <s v="Honeywell"/>
        <s v="Williams International"/>
        <s v="HONDA"/>
        <m/>
        <s v="MTU Aero Engines"/>
        <s v="Japanese Aero Engines Corporation"/>
        <s v="IHI Corporation"/>
        <s v="Mitsubishi"/>
      </sharedItems>
    </cacheField>
    <cacheField name="engine_manufacturer_level_2" numFmtId="0">
      <sharedItems containsBlank="1" count="16">
        <s v="Rolls-Royce"/>
        <s v="General Electric"/>
        <s v="Safran"/>
        <s v="Pratt &amp; Whitney"/>
        <s v="United Engine Corporation"/>
        <s v="Honeywell"/>
        <s v="Williams International"/>
        <s v="HONDA"/>
        <m/>
        <s v="MTU Aero Engines"/>
        <s v="Japanese Aero Engines Corporation"/>
        <s v="IHI Corporation"/>
        <s v="NPO Saturn"/>
        <s v="GE Aviation"/>
        <s v="UTC Aerospace Systems"/>
        <s v="Mitsubishi"/>
      </sharedItems>
    </cacheField>
    <cacheField name="engine_manufacturer_level_3" numFmtId="0">
      <sharedItems containsBlank="1" count="18">
        <s v="Rolls-Royce"/>
        <s v="CFM International"/>
        <s v="Pratt &amp; Whitney"/>
        <s v="General Electric"/>
        <s v="PowerJet"/>
        <s v="Honeywell Aerospace"/>
        <s v="Williams International"/>
        <s v="GE Honda Aero Engines"/>
        <s v="Safran Helicopter Engines"/>
        <m/>
        <s v="Safran"/>
        <s v="MTU"/>
        <s v="International Aero Engines"/>
        <s v="IHI Corporation"/>
        <s v="NPO Saturn"/>
        <s v="Avio"/>
        <s v="The Engine Alliance"/>
        <s v="Mitsubishi Aircraft Corporation"/>
      </sharedItems>
    </cacheField>
    <cacheField name="engine_manufacturer_country" numFmtId="0">
      <sharedItems containsBlank="1" count="8">
        <s v="UK"/>
        <s v="US"/>
        <s v="FR"/>
        <s v="RU"/>
        <s v="JP"/>
        <m/>
        <s v="DE"/>
        <s v="IT"/>
      </sharedItems>
    </cacheField>
    <cacheField name="engine_manufacturer_countryname" numFmtId="0">
      <sharedItems containsBlank="1" count="8">
        <s v="United Kingdom"/>
        <s v="United States of America"/>
        <s v="France"/>
        <s v="Russian Federation"/>
        <s v="Japan"/>
        <m/>
        <s v="Germany"/>
        <s v="Italy"/>
      </sharedItems>
    </cacheField>
    <cacheField name="engine_manufacturer_countryregion" numFmtId="0">
      <sharedItems containsBlank="1" count="4">
        <s v="Europe"/>
        <s v="North America"/>
        <s v="Asia"/>
        <m/>
      </sharedItems>
    </cacheField>
    <cacheField name="engine_manufacturer_countrysubregion" numFmtId="0">
      <sharedItems containsBlank="1" count="7">
        <s v="Northern Europe"/>
        <s v="North America"/>
        <s v="Western Europe"/>
        <s v="Eastern Europe"/>
        <s v="Eastern Asia"/>
        <m/>
        <s v="Southern Europe"/>
      </sharedItems>
    </cacheField>
    <cacheField name="material_pricing_model" numFmtId="0">
      <sharedItems count="3">
        <s v="Civil"/>
        <s v="Military"/>
        <s v="Military (Civil Variants)"/>
      </sharedItems>
    </cacheField>
    <cacheField name="manufacture_process" numFmtId="0">
      <sharedItems containsString="0" containsBlank="1" count="1">
        <m/>
      </sharedItems>
    </cacheField>
    <cacheField name="intermediate_material_type" numFmtId="0">
      <sharedItems containsString="0" containsBlank="1" count="1">
        <m/>
      </sharedItems>
    </cacheField>
    <cacheField name="Raw_Material_Supplier_ID" numFmtId="0">
      <sharedItems containsString="0" containsBlank="1" count="1">
        <m/>
      </sharedItems>
    </cacheField>
    <cacheField name="Raw_Material_Supplier_Level_1" numFmtId="0">
      <sharedItems containsString="0" containsBlank="1" count="1">
        <m/>
      </sharedItems>
    </cacheField>
    <cacheField name="Raw_Material_Supplier_Level_2" numFmtId="0">
      <sharedItems containsString="0" containsBlank="1" count="1">
        <m/>
      </sharedItems>
    </cacheField>
    <cacheField name="Raw_Material_Supplier_Level_3" numFmtId="0">
      <sharedItems containsString="0" containsBlank="1" count="1">
        <m/>
      </sharedItems>
    </cacheField>
    <cacheField name="Intermediate_Material_Supplier_ID" numFmtId="0">
      <sharedItems containsString="0" containsBlank="1" count="1">
        <m/>
      </sharedItems>
    </cacheField>
    <cacheField name="Intermediate_Material_Supplier_Level_1" numFmtId="0">
      <sharedItems containsString="0" containsBlank="1" count="1">
        <m/>
      </sharedItems>
    </cacheField>
    <cacheField name="Intermediate_Material_Supplier_Level_2" numFmtId="0">
      <sharedItems containsString="0" containsBlank="1" count="1">
        <m/>
      </sharedItems>
    </cacheField>
    <cacheField name="Intermediate_Material_Supplier_Level_3" numFmtId="0">
      <sharedItems containsString="0" containsBlank="1" count="1">
        <m/>
      </sharedItems>
    </cacheField>
    <cacheField name="AftermarketOrOE" numFmtId="0">
      <sharedItems count="2">
        <s v="OE"/>
        <s v="Aftermarket"/>
      </sharedItems>
    </cacheField>
    <cacheField name="cost_usd_billions" numFmtId="0">
      <sharedItems containsSemiMixedTypes="0" containsString="0" containsNumber="1" minValue="2.7176787000000006E-10" maxValue="0.362910112356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02A3EF-7F64-4097-83E4-E3BDF32F57B7}" name="PivotTable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4" fieldListSortAscending="1">
  <location ref="A117:CN130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h="1" m="1" x="72"/>
        <item h="1" m="1" x="70"/>
        <item h="1" m="1" x="71"/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27">
        <item x="10"/>
        <item x="21"/>
        <item x="11"/>
        <item x="17"/>
        <item x="5"/>
        <item x="7"/>
        <item x="16"/>
        <item x="18"/>
        <item x="4"/>
        <item x="14"/>
        <item x="13"/>
        <item x="3"/>
        <item x="2"/>
        <item x="1"/>
        <item x="24"/>
        <item x="12"/>
        <item x="9"/>
        <item x="22"/>
        <item x="8"/>
        <item x="19"/>
        <item x="15"/>
        <item x="0"/>
        <item m="1" x="25"/>
        <item x="23"/>
        <item x="6"/>
        <item x="20"/>
        <item t="default"/>
      </items>
    </pivotField>
    <pivotField axis="axisCol" showAll="0" sortType="descending">
      <items count="240">
        <item x="159"/>
        <item x="119"/>
        <item x="221"/>
        <item x="214"/>
        <item x="117"/>
        <item x="118"/>
        <item m="1" x="232"/>
        <item x="88"/>
        <item x="184"/>
        <item x="0"/>
        <item x="215"/>
        <item x="87"/>
        <item x="130"/>
        <item x="143"/>
        <item x="48"/>
        <item x="53"/>
        <item x="172"/>
        <item x="132"/>
        <item x="219"/>
        <item x="203"/>
        <item x="133"/>
        <item x="92"/>
        <item x="5"/>
        <item x="160"/>
        <item x="153"/>
        <item x="168"/>
        <item x="136"/>
        <item x="137"/>
        <item x="86"/>
        <item x="173"/>
        <item x="157"/>
        <item x="177"/>
        <item x="131"/>
        <item x="36"/>
        <item x="103"/>
        <item x="46"/>
        <item x="145"/>
        <item x="47"/>
        <item x="45"/>
        <item x="49"/>
        <item x="218"/>
        <item x="223"/>
        <item x="220"/>
        <item x="114"/>
        <item x="213"/>
        <item x="140"/>
        <item x="217"/>
        <item x="142"/>
        <item x="141"/>
        <item x="116"/>
        <item x="115"/>
        <item x="222"/>
        <item x="226"/>
        <item x="94"/>
        <item x="150"/>
        <item x="93"/>
        <item x="111"/>
        <item x="8"/>
        <item x="161"/>
        <item x="216"/>
        <item x="98"/>
        <item x="208"/>
        <item x="209"/>
        <item x="123"/>
        <item x="89"/>
        <item x="90"/>
        <item x="38"/>
        <item x="125"/>
        <item x="37"/>
        <item x="54"/>
        <item x="9"/>
        <item x="197"/>
        <item x="138"/>
        <item x="14"/>
        <item x="15"/>
        <item x="16"/>
        <item x="17"/>
        <item x="13"/>
        <item x="190"/>
        <item x="191"/>
        <item x="189"/>
        <item x="192"/>
        <item x="12"/>
        <item x="6"/>
        <item x="1"/>
        <item x="80"/>
        <item x="3"/>
        <item x="121"/>
        <item x="227"/>
        <item x="99"/>
        <item x="91"/>
        <item x="196"/>
        <item x="151"/>
        <item x="4"/>
        <item x="95"/>
        <item x="176"/>
        <item x="224"/>
        <item x="171"/>
        <item x="81"/>
        <item x="78"/>
        <item x="83"/>
        <item x="79"/>
        <item x="206"/>
        <item x="84"/>
        <item x="148"/>
        <item x="19"/>
        <item x="154"/>
        <item x="18"/>
        <item x="20"/>
        <item x="163"/>
        <item m="1" x="233"/>
        <item x="105"/>
        <item x="73"/>
        <item m="1" x="235"/>
        <item x="194"/>
        <item x="129"/>
        <item x="156"/>
        <item x="169"/>
        <item x="193"/>
        <item x="26"/>
        <item x="25"/>
        <item x="27"/>
        <item x="149"/>
        <item x="162"/>
        <item x="11"/>
        <item m="1" x="238"/>
        <item x="10"/>
        <item x="85"/>
        <item x="106"/>
        <item x="202"/>
        <item x="58"/>
        <item x="59"/>
        <item x="61"/>
        <item x="62"/>
        <item x="164"/>
        <item x="60"/>
        <item x="55"/>
        <item x="57"/>
        <item x="201"/>
        <item m="1" x="234"/>
        <item x="64"/>
        <item x="76"/>
        <item x="75"/>
        <item x="102"/>
        <item x="185"/>
        <item x="188"/>
        <item x="187"/>
        <item m="1" x="230"/>
        <item x="174"/>
        <item x="107"/>
        <item x="28"/>
        <item m="1" x="236"/>
        <item x="165"/>
        <item x="2"/>
        <item x="146"/>
        <item x="108"/>
        <item x="63"/>
        <item x="109"/>
        <item x="120"/>
        <item x="96"/>
        <item x="204"/>
        <item x="97"/>
        <item x="167"/>
        <item x="195"/>
        <item x="29"/>
        <item x="23"/>
        <item x="24"/>
        <item x="198"/>
        <item x="170"/>
        <item x="56"/>
        <item x="39"/>
        <item x="40"/>
        <item x="42"/>
        <item x="74"/>
        <item x="44"/>
        <item x="43"/>
        <item x="51"/>
        <item x="122"/>
        <item x="31"/>
        <item x="100"/>
        <item x="101"/>
        <item x="225"/>
        <item m="1" x="237"/>
        <item x="65"/>
        <item x="205"/>
        <item x="144"/>
        <item x="207"/>
        <item x="126"/>
        <item x="179"/>
        <item x="127"/>
        <item x="175"/>
        <item x="66"/>
        <item x="212"/>
        <item x="181"/>
        <item x="186"/>
        <item x="178"/>
        <item x="183"/>
        <item x="166"/>
        <item x="180"/>
        <item m="1" x="231"/>
        <item x="134"/>
        <item x="30"/>
        <item x="211"/>
        <item x="110"/>
        <item x="21"/>
        <item x="22"/>
        <item x="155"/>
        <item x="32"/>
        <item x="34"/>
        <item x="33"/>
        <item x="113"/>
        <item x="135"/>
        <item x="67"/>
        <item x="199"/>
        <item x="128"/>
        <item x="182"/>
        <item x="68"/>
        <item x="69"/>
        <item x="71"/>
        <item x="112"/>
        <item x="70"/>
        <item x="35"/>
        <item x="7"/>
        <item x="210"/>
        <item x="124"/>
        <item x="77"/>
        <item x="147"/>
        <item x="41"/>
        <item x="82"/>
        <item x="200"/>
        <item x="104"/>
        <item x="50"/>
        <item x="72"/>
        <item x="52"/>
        <item x="152"/>
        <item x="229"/>
        <item x="139"/>
        <item x="158"/>
        <item x="22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2"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8"/>
  </colFields>
  <colItems count="91">
    <i>
      <x v="103"/>
    </i>
    <i>
      <x v="196"/>
    </i>
    <i>
      <x v="100"/>
    </i>
    <i>
      <x v="101"/>
    </i>
    <i>
      <x v="15"/>
    </i>
    <i>
      <x v="232"/>
    </i>
    <i>
      <x v="98"/>
    </i>
    <i>
      <x v="99"/>
    </i>
    <i>
      <x v="60"/>
    </i>
    <i>
      <x v="85"/>
    </i>
    <i>
      <x v="90"/>
    </i>
    <i>
      <x v="157"/>
    </i>
    <i>
      <x v="189"/>
    </i>
    <i>
      <x v="69"/>
    </i>
    <i>
      <x v="56"/>
    </i>
    <i>
      <x v="127"/>
    </i>
    <i>
      <x v="187"/>
    </i>
    <i>
      <x v="34"/>
    </i>
    <i>
      <x v="61"/>
    </i>
    <i>
      <x v="53"/>
    </i>
    <i>
      <x v="65"/>
    </i>
    <i>
      <x v="218"/>
    </i>
    <i>
      <x v="55"/>
    </i>
    <i>
      <x v="233"/>
    </i>
    <i>
      <x v="191"/>
    </i>
    <i>
      <x v="156"/>
    </i>
    <i>
      <x v="52"/>
    </i>
    <i>
      <x v="102"/>
    </i>
    <i>
      <x v="140"/>
    </i>
    <i>
      <x v="11"/>
    </i>
    <i>
      <x v="64"/>
    </i>
    <i>
      <x v="31"/>
    </i>
    <i>
      <x v="19"/>
    </i>
    <i>
      <x v="21"/>
    </i>
    <i>
      <x v="89"/>
    </i>
    <i>
      <x v="143"/>
    </i>
    <i>
      <x v="14"/>
    </i>
    <i>
      <x v="180"/>
    </i>
    <i>
      <x v="29"/>
    </i>
    <i>
      <x v="128"/>
    </i>
    <i>
      <x v="203"/>
    </i>
    <i>
      <x v="230"/>
    </i>
    <i>
      <x v="152"/>
    </i>
    <i>
      <x v="186"/>
    </i>
    <i>
      <x v="7"/>
    </i>
    <i>
      <x v="220"/>
    </i>
    <i>
      <x v="154"/>
    </i>
    <i>
      <x v="141"/>
    </i>
    <i>
      <x v="229"/>
    </i>
    <i>
      <x v="94"/>
    </i>
    <i>
      <x v="228"/>
    </i>
    <i>
      <x v="62"/>
    </i>
    <i>
      <x v="195"/>
    </i>
    <i>
      <x v="155"/>
    </i>
    <i>
      <x v="214"/>
    </i>
    <i>
      <x v="231"/>
    </i>
    <i>
      <x v="161"/>
    </i>
    <i>
      <x v="227"/>
    </i>
    <i>
      <x v="169"/>
    </i>
    <i>
      <x v="149"/>
    </i>
    <i>
      <x v="173"/>
    </i>
    <i>
      <x v="16"/>
    </i>
    <i>
      <x v="223"/>
    </i>
    <i>
      <x v="159"/>
    </i>
    <i>
      <x v="202"/>
    </i>
    <i>
      <x v="28"/>
    </i>
    <i>
      <x v="13"/>
    </i>
    <i>
      <x v="198"/>
    </i>
    <i>
      <x v="112"/>
    </i>
    <i>
      <x v="142"/>
    </i>
    <i>
      <x v="193"/>
    </i>
    <i>
      <x v="225"/>
    </i>
    <i>
      <x v="179"/>
    </i>
    <i>
      <x v="181"/>
    </i>
    <i>
      <x v="51"/>
    </i>
    <i>
      <x v="97"/>
    </i>
    <i>
      <x v="235"/>
    </i>
    <i>
      <x v="185"/>
    </i>
    <i>
      <x v="148"/>
    </i>
    <i>
      <x v="25"/>
    </i>
    <i>
      <x v="30"/>
    </i>
    <i>
      <x v="219"/>
    </i>
    <i>
      <x v="224"/>
    </i>
    <i>
      <x v="226"/>
    </i>
    <i>
      <x v="215"/>
    </i>
    <i>
      <x v="197"/>
    </i>
    <i>
      <x v="111"/>
    </i>
    <i>
      <x v="160"/>
    </i>
    <i>
      <x v="188"/>
    </i>
    <i>
      <x v="192"/>
    </i>
    <i t="grand">
      <x/>
    </i>
  </colItems>
  <pageFields count="2">
    <pageField fld="3" item="1" hier="-1"/>
    <pageField fld="35" item="1" hier="-1"/>
  </pageFields>
  <dataFields count="1">
    <dataField name="Sum of cost_usd_millions" fld="6" baseField="0" baseItem="0" numFmtId="165"/>
  </dataFields>
  <formats count="1">
    <format dxfId="58">
      <pivotArea outline="0" collapsedLevelsAreSubtotals="1" fieldPosition="0"/>
    </format>
  </formats>
  <chartFormats count="119"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9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0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1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2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3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4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3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3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4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50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9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8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5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9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84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0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7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0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6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53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5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8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03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96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00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01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5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32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98"/>
          </reference>
        </references>
      </pivotArea>
    </chartFormat>
    <chartFormat chart="3" format="18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99"/>
          </reference>
        </references>
      </pivotArea>
    </chartFormat>
    <chartFormat chart="3" format="19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60"/>
          </reference>
        </references>
      </pivotArea>
    </chartFormat>
    <chartFormat chart="3" format="20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85"/>
          </reference>
        </references>
      </pivotArea>
    </chartFormat>
    <chartFormat chart="3" format="21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90"/>
          </reference>
        </references>
      </pivotArea>
    </chartFormat>
    <chartFormat chart="3" format="22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57"/>
          </reference>
        </references>
      </pivotArea>
    </chartFormat>
    <chartFormat chart="3" format="23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89"/>
          </reference>
        </references>
      </pivotArea>
    </chartFormat>
    <chartFormat chart="3" format="24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69"/>
          </reference>
        </references>
      </pivotArea>
    </chartFormat>
    <chartFormat chart="3" format="25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56"/>
          </reference>
        </references>
      </pivotArea>
    </chartFormat>
    <chartFormat chart="3" format="26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27"/>
          </reference>
        </references>
      </pivotArea>
    </chartFormat>
    <chartFormat chart="3" format="27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87"/>
          </reference>
        </references>
      </pivotArea>
    </chartFormat>
    <chartFormat chart="3" format="28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34"/>
          </reference>
        </references>
      </pivotArea>
    </chartFormat>
    <chartFormat chart="3" format="29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61"/>
          </reference>
        </references>
      </pivotArea>
    </chartFormat>
    <chartFormat chart="3" format="30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53"/>
          </reference>
        </references>
      </pivotArea>
    </chartFormat>
    <chartFormat chart="3" format="31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65"/>
          </reference>
        </references>
      </pivotArea>
    </chartFormat>
    <chartFormat chart="3" format="32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18"/>
          </reference>
        </references>
      </pivotArea>
    </chartFormat>
    <chartFormat chart="3" format="33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55"/>
          </reference>
        </references>
      </pivotArea>
    </chartFormat>
    <chartFormat chart="3" format="34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33"/>
          </reference>
        </references>
      </pivotArea>
    </chartFormat>
    <chartFormat chart="3" format="35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91"/>
          </reference>
        </references>
      </pivotArea>
    </chartFormat>
    <chartFormat chart="3" format="36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56"/>
          </reference>
        </references>
      </pivotArea>
    </chartFormat>
    <chartFormat chart="3" format="37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52"/>
          </reference>
        </references>
      </pivotArea>
    </chartFormat>
    <chartFormat chart="3" format="38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02"/>
          </reference>
        </references>
      </pivotArea>
    </chartFormat>
    <chartFormat chart="3" format="39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40"/>
          </reference>
        </references>
      </pivotArea>
    </chartFormat>
    <chartFormat chart="3" format="40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1"/>
          </reference>
        </references>
      </pivotArea>
    </chartFormat>
    <chartFormat chart="3" format="41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64"/>
          </reference>
        </references>
      </pivotArea>
    </chartFormat>
    <chartFormat chart="3" format="42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31"/>
          </reference>
        </references>
      </pivotArea>
    </chartFormat>
    <chartFormat chart="3" format="43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9"/>
          </reference>
        </references>
      </pivotArea>
    </chartFormat>
    <chartFormat chart="3" format="44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1"/>
          </reference>
        </references>
      </pivotArea>
    </chartFormat>
    <chartFormat chart="3" format="45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89"/>
          </reference>
        </references>
      </pivotArea>
    </chartFormat>
    <chartFormat chart="3" format="46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43"/>
          </reference>
        </references>
      </pivotArea>
    </chartFormat>
    <chartFormat chart="3" format="47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4"/>
          </reference>
        </references>
      </pivotArea>
    </chartFormat>
    <chartFormat chart="3" format="48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80"/>
          </reference>
        </references>
      </pivotArea>
    </chartFormat>
    <chartFormat chart="3" format="49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9"/>
          </reference>
        </references>
      </pivotArea>
    </chartFormat>
    <chartFormat chart="3" format="50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28"/>
          </reference>
        </references>
      </pivotArea>
    </chartFormat>
    <chartFormat chart="3" format="51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03"/>
          </reference>
        </references>
      </pivotArea>
    </chartFormat>
    <chartFormat chart="3" format="52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30"/>
          </reference>
        </references>
      </pivotArea>
    </chartFormat>
    <chartFormat chart="3" format="53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52"/>
          </reference>
        </references>
      </pivotArea>
    </chartFormat>
    <chartFormat chart="3" format="54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86"/>
          </reference>
        </references>
      </pivotArea>
    </chartFormat>
    <chartFormat chart="3" format="55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7"/>
          </reference>
        </references>
      </pivotArea>
    </chartFormat>
    <chartFormat chart="3" format="56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20"/>
          </reference>
        </references>
      </pivotArea>
    </chartFormat>
    <chartFormat chart="3" format="57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54"/>
          </reference>
        </references>
      </pivotArea>
    </chartFormat>
    <chartFormat chart="3" format="58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41"/>
          </reference>
        </references>
      </pivotArea>
    </chartFormat>
    <chartFormat chart="3" format="59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29"/>
          </reference>
        </references>
      </pivotArea>
    </chartFormat>
    <chartFormat chart="3" format="60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94"/>
          </reference>
        </references>
      </pivotArea>
    </chartFormat>
    <chartFormat chart="3" format="61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28"/>
          </reference>
        </references>
      </pivotArea>
    </chartFormat>
    <chartFormat chart="3" format="62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62"/>
          </reference>
        </references>
      </pivotArea>
    </chartFormat>
    <chartFormat chart="3" format="63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95"/>
          </reference>
        </references>
      </pivotArea>
    </chartFormat>
    <chartFormat chart="3" format="64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55"/>
          </reference>
        </references>
      </pivotArea>
    </chartFormat>
    <chartFormat chart="3" format="65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14"/>
          </reference>
        </references>
      </pivotArea>
    </chartFormat>
    <chartFormat chart="3" format="66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31"/>
          </reference>
        </references>
      </pivotArea>
    </chartFormat>
    <chartFormat chart="3" format="67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61"/>
          </reference>
        </references>
      </pivotArea>
    </chartFormat>
    <chartFormat chart="3" format="68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27"/>
          </reference>
        </references>
      </pivotArea>
    </chartFormat>
    <chartFormat chart="3" format="69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69"/>
          </reference>
        </references>
      </pivotArea>
    </chartFormat>
    <chartFormat chart="3" format="70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49"/>
          </reference>
        </references>
      </pivotArea>
    </chartFormat>
    <chartFormat chart="3" format="71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73"/>
          </reference>
        </references>
      </pivotArea>
    </chartFormat>
    <chartFormat chart="3" format="72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6"/>
          </reference>
        </references>
      </pivotArea>
    </chartFormat>
    <chartFormat chart="3" format="73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23"/>
          </reference>
        </references>
      </pivotArea>
    </chartFormat>
    <chartFormat chart="3" format="74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59"/>
          </reference>
        </references>
      </pivotArea>
    </chartFormat>
    <chartFormat chart="3" format="75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02"/>
          </reference>
        </references>
      </pivotArea>
    </chartFormat>
    <chartFormat chart="3" format="76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8"/>
          </reference>
        </references>
      </pivotArea>
    </chartFormat>
    <chartFormat chart="3" format="77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3"/>
          </reference>
        </references>
      </pivotArea>
    </chartFormat>
    <chartFormat chart="3" format="78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98"/>
          </reference>
        </references>
      </pivotArea>
    </chartFormat>
    <chartFormat chart="3" format="79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12"/>
          </reference>
        </references>
      </pivotArea>
    </chartFormat>
    <chartFormat chart="3" format="80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42"/>
          </reference>
        </references>
      </pivotArea>
    </chartFormat>
    <chartFormat chart="3" format="81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93"/>
          </reference>
        </references>
      </pivotArea>
    </chartFormat>
    <chartFormat chart="3" format="82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25"/>
          </reference>
        </references>
      </pivotArea>
    </chartFormat>
    <chartFormat chart="3" format="83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79"/>
          </reference>
        </references>
      </pivotArea>
    </chartFormat>
    <chartFormat chart="3" format="84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81"/>
          </reference>
        </references>
      </pivotArea>
    </chartFormat>
    <chartFormat chart="3" format="85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51"/>
          </reference>
        </references>
      </pivotArea>
    </chartFormat>
    <chartFormat chart="3" format="86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97"/>
          </reference>
        </references>
      </pivotArea>
    </chartFormat>
    <chartFormat chart="3" format="87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35"/>
          </reference>
        </references>
      </pivotArea>
    </chartFormat>
    <chartFormat chart="3" format="88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85"/>
          </reference>
        </references>
      </pivotArea>
    </chartFormat>
    <chartFormat chart="3" format="89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48"/>
          </reference>
        </references>
      </pivotArea>
    </chartFormat>
    <chartFormat chart="3" format="90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5"/>
          </reference>
        </references>
      </pivotArea>
    </chartFormat>
    <chartFormat chart="3" format="91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30"/>
          </reference>
        </references>
      </pivotArea>
    </chartFormat>
    <chartFormat chart="3" format="92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19"/>
          </reference>
        </references>
      </pivotArea>
    </chartFormat>
    <chartFormat chart="3" format="93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24"/>
          </reference>
        </references>
      </pivotArea>
    </chartFormat>
    <chartFormat chart="3" format="94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26"/>
          </reference>
        </references>
      </pivotArea>
    </chartFormat>
    <chartFormat chart="3" format="95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15"/>
          </reference>
        </references>
      </pivotArea>
    </chartFormat>
    <chartFormat chart="3" format="96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97"/>
          </reference>
        </references>
      </pivotArea>
    </chartFormat>
    <chartFormat chart="3" format="97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11"/>
          </reference>
        </references>
      </pivotArea>
    </chartFormat>
    <chartFormat chart="3" format="98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60"/>
          </reference>
        </references>
      </pivotArea>
    </chartFormat>
    <chartFormat chart="3" format="99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88"/>
          </reference>
        </references>
      </pivotArea>
    </chartFormat>
    <chartFormat chart="3" format="100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9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65754A-99B0-4B40-A93C-D3EA6481923B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Y5:AL9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Page" multipleItemSelectionAllowed="1" showAll="0">
      <items count="74">
        <item h="1" m="1" x="72"/>
        <item m="1" x="70"/>
        <item h="1" m="1" x="71"/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</pivotFields>
  <rowFields count="1">
    <field x="85"/>
  </rowFields>
  <rowItems count="3">
    <i>
      <x/>
    </i>
    <i>
      <x v="1"/>
    </i>
    <i t="grand">
      <x/>
    </i>
  </rowItems>
  <colFields count="1">
    <field x="15"/>
  </colFields>
  <colItems count="13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pageFields count="2">
    <pageField fld="4" hier="-1"/>
    <pageField fld="3" item="1" hier="-1"/>
  </pageFields>
  <dataFields count="1">
    <dataField name="Sum of cost_usd_millions" fld="6" baseField="0" baseItem="0" numFmtId="165"/>
  </dataFields>
  <formats count="1">
    <format dxfId="5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8A9966-48CF-4FA9-86B9-306B442C53C8}" name="PivotTable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G23:K35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Page" multipleItemSelectionAllowed="1" showAll="0">
      <items count="74">
        <item h="1" m="1" x="72"/>
        <item m="1" x="70"/>
        <item h="1" m="1" x="71"/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6"/>
  </rowFields>
  <rowItems count="11">
    <i>
      <x v="4"/>
    </i>
    <i>
      <x v="1"/>
    </i>
    <i>
      <x/>
    </i>
    <i>
      <x v="3"/>
    </i>
    <i>
      <x v="5"/>
    </i>
    <i>
      <x v="6"/>
    </i>
    <i>
      <x v="9"/>
    </i>
    <i>
      <x v="7"/>
    </i>
    <i>
      <x v="2"/>
    </i>
    <i>
      <x v="8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2">
    <pageField fld="4" hier="-1"/>
    <pageField fld="3" item="1" hier="-1"/>
  </pageFields>
  <dataFields count="1">
    <dataField name="Sum of cost_usd_millions" fld="6" baseField="0" baseItem="0" numFmtId="165"/>
  </dataFields>
  <formats count="1">
    <format dxfId="4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6AEEBC-C88A-4E6A-BF88-F22E51E3B1CF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G4:K18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Page" multipleItemSelectionAllowed="1" showAll="0">
      <items count="74">
        <item h="1" m="1" x="72"/>
        <item m="1" x="70"/>
        <item h="1" m="1" x="71"/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5"/>
  </rowFields>
  <rowItems count="13">
    <i>
      <x v="4"/>
    </i>
    <i>
      <x v="10"/>
    </i>
    <i>
      <x v="9"/>
    </i>
    <i>
      <x v="5"/>
    </i>
    <i>
      <x v="1"/>
    </i>
    <i>
      <x v="8"/>
    </i>
    <i>
      <x v="6"/>
    </i>
    <i>
      <x v="7"/>
    </i>
    <i>
      <x v="11"/>
    </i>
    <i>
      <x/>
    </i>
    <i>
      <x v="3"/>
    </i>
    <i>
      <x v="1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2">
    <pageField fld="4" hier="-1"/>
    <pageField fld="3" item="1" hier="-1"/>
  </pageFields>
  <dataFields count="1">
    <dataField name="Sum of cost_usd_millions" fld="6" baseField="0" baseItem="0" numFmtId="165"/>
  </dataFields>
  <formats count="5">
    <format dxfId="48">
      <pivotArea outline="0" collapsedLevelsAreSubtotals="1" fieldPosition="0"/>
    </format>
    <format dxfId="47">
      <pivotArea collapsedLevelsAreSubtotals="1" fieldPosition="0">
        <references count="2">
          <reference field="5" count="1">
            <x v="0"/>
          </reference>
          <reference field="15" count="6" selected="0">
            <x v="5"/>
            <x v="6"/>
            <x v="7"/>
            <x v="8"/>
            <x v="9"/>
            <x v="10"/>
          </reference>
        </references>
      </pivotArea>
    </format>
    <format dxfId="46">
      <pivotArea collapsedLevelsAreSubtotals="1" fieldPosition="0">
        <references count="2">
          <reference field="5" count="1">
            <x v="0"/>
          </reference>
          <reference field="15" count="6" selected="0">
            <x v="5"/>
            <x v="6"/>
            <x v="7"/>
            <x v="8"/>
            <x v="9"/>
            <x v="10"/>
          </reference>
        </references>
      </pivotArea>
    </format>
    <format dxfId="45">
      <pivotArea collapsedLevelsAreSubtotals="1" fieldPosition="0">
        <references count="2">
          <reference field="5" count="1">
            <x v="0"/>
          </reference>
          <reference field="15" count="1" selected="0">
            <x v="1"/>
          </reference>
        </references>
      </pivotArea>
    </format>
    <format dxfId="44">
      <pivotArea collapsedLevelsAreSubtotals="1" fieldPosition="0">
        <references count="2">
          <reference field="5" count="1">
            <x v="0"/>
          </reference>
          <reference field="15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BFD737-4237-407D-A50C-C31207001FB0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23:E35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Page" multipleItemSelectionAllowed="1" showAll="0">
      <items count="74">
        <item m="1" x="72"/>
        <item h="1" m="1" x="70"/>
        <item h="1" m="1" x="71"/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6"/>
  </rowFields>
  <rowItems count="11">
    <i>
      <x v="4"/>
    </i>
    <i>
      <x v="1"/>
    </i>
    <i>
      <x/>
    </i>
    <i>
      <x v="3"/>
    </i>
    <i>
      <x v="5"/>
    </i>
    <i>
      <x v="6"/>
    </i>
    <i>
      <x v="7"/>
    </i>
    <i>
      <x v="2"/>
    </i>
    <i>
      <x v="9"/>
    </i>
    <i>
      <x v="8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2">
    <pageField fld="4" hier="-1"/>
    <pageField fld="3" item="1" hier="-1"/>
  </pageFields>
  <dataFields count="1">
    <dataField name="Sum of cost_usd_millions" fld="6" baseField="0" baseItem="0" numFmtId="165"/>
  </dataFields>
  <formats count="1">
    <format dxfId="4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A0B3AF-696A-4557-AF8A-0EFCDEEC926B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compact="0" compactData="0" multipleFieldFilters="0" fieldListSortAscending="1">
  <location ref="A42:F47" firstHeaderRow="1" firstDataRow="3" firstDataCol="1" rowPageCount="1" colPageCount="1"/>
  <pivotFields count="87"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4">
        <item m="1" x="2"/>
        <item x="1"/>
        <item m="1"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 defaultSubtotal="0">
      <items count="73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3">
    <i>
      <x v="3"/>
    </i>
    <i>
      <x v="4"/>
    </i>
    <i t="grand">
      <x/>
    </i>
  </rowItems>
  <colFields count="2">
    <field x="35"/>
    <field x="85"/>
  </colFields>
  <colItems count="5">
    <i>
      <x/>
      <x/>
    </i>
    <i r="1">
      <x v="1"/>
    </i>
    <i>
      <x v="1"/>
      <x/>
    </i>
    <i r="1">
      <x v="1"/>
    </i>
    <i t="grand">
      <x/>
    </i>
  </colItems>
  <pageFields count="1">
    <pageField fld="3" item="1" hier="-1"/>
  </pageFields>
  <dataFields count="1">
    <dataField name="Sum of cost_usd_millions" fld="6" baseField="0" baseItem="0" numFmtId="165"/>
  </dataFields>
  <formats count="1">
    <format dxfId="5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2FE571-9DD9-4EEB-8849-B21589F887C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4:E18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Page" multipleItemSelectionAllowed="1" showAll="0">
      <items count="74">
        <item m="1" x="72"/>
        <item h="1" m="1" x="70"/>
        <item h="1" m="1" x="71"/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5"/>
  </rowFields>
  <rowItems count="13">
    <i>
      <x v="4"/>
    </i>
    <i>
      <x v="10"/>
    </i>
    <i>
      <x v="9"/>
    </i>
    <i>
      <x v="5"/>
    </i>
    <i>
      <x v="1"/>
    </i>
    <i>
      <x v="8"/>
    </i>
    <i>
      <x v="6"/>
    </i>
    <i>
      <x v="7"/>
    </i>
    <i>
      <x/>
    </i>
    <i>
      <x v="11"/>
    </i>
    <i>
      <x v="3"/>
    </i>
    <i>
      <x v="1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2">
    <pageField fld="4" hier="-1"/>
    <pageField fld="3" item="1" hier="-1"/>
  </pageFields>
  <dataFields count="1">
    <dataField name="Sum of cost_usd_millions" fld="6" baseField="0" baseItem="0" numFmtId="165"/>
  </dataFields>
  <formats count="5">
    <format dxfId="55">
      <pivotArea outline="0" collapsedLevelsAreSubtotals="1" fieldPosition="0"/>
    </format>
    <format dxfId="54">
      <pivotArea collapsedLevelsAreSubtotals="1" fieldPosition="0">
        <references count="2">
          <reference field="5" count="1">
            <x v="0"/>
          </reference>
          <reference field="15" count="6" selected="0">
            <x v="5"/>
            <x v="6"/>
            <x v="7"/>
            <x v="8"/>
            <x v="9"/>
            <x v="10"/>
          </reference>
        </references>
      </pivotArea>
    </format>
    <format dxfId="53">
      <pivotArea collapsedLevelsAreSubtotals="1" fieldPosition="0">
        <references count="2">
          <reference field="5" count="1">
            <x v="0"/>
          </reference>
          <reference field="15" count="6" selected="0">
            <x v="5"/>
            <x v="6"/>
            <x v="7"/>
            <x v="8"/>
            <x v="9"/>
            <x v="10"/>
          </reference>
        </references>
      </pivotArea>
    </format>
    <format dxfId="52">
      <pivotArea collapsedLevelsAreSubtotals="1" fieldPosition="0">
        <references count="2">
          <reference field="5" count="1">
            <x v="0"/>
          </reference>
          <reference field="15" count="1" selected="0">
            <x v="1"/>
          </reference>
        </references>
      </pivotArea>
    </format>
    <format dxfId="51">
      <pivotArea collapsedLevelsAreSubtotals="1" fieldPosition="0">
        <references count="2">
          <reference field="5" count="1">
            <x v="0"/>
          </reference>
          <reference field="15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A916C9-C7C5-42DC-8EF4-C80994B0DF19}" name="PivotTable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6" fieldListSortAscending="1">
  <location ref="A4:N18" firstHeaderRow="1" firstDataRow="2" firstDataCol="1" rowPageCount="1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15"/>
  </colFields>
  <colItems count="13">
    <i>
      <x v="4"/>
    </i>
    <i>
      <x v="10"/>
    </i>
    <i>
      <x v="9"/>
    </i>
    <i>
      <x v="5"/>
    </i>
    <i>
      <x v="1"/>
    </i>
    <i>
      <x v="6"/>
    </i>
    <i>
      <x v="8"/>
    </i>
    <i>
      <x v="7"/>
    </i>
    <i>
      <x v="11"/>
    </i>
    <i>
      <x/>
    </i>
    <i>
      <x v="3"/>
    </i>
    <i>
      <x v="12"/>
    </i>
    <i t="grand">
      <x/>
    </i>
  </colItems>
  <pageFields count="1">
    <pageField fld="3" item="1" hier="-1"/>
  </pageFields>
  <dataFields count="1">
    <dataField name="Sum of cost_usd_millions" fld="6" baseField="0" baseItem="0" numFmtId="165"/>
  </dataFields>
  <formats count="1">
    <format dxfId="41">
      <pivotArea outline="0" collapsedLevelsAreSubtotals="1" fieldPosition="0"/>
    </format>
  </formats>
  <chartFormats count="1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C23A30-2FDF-48F9-9029-B60E149628DF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compact="0" compactData="0" multipleFieldFilters="0" chartFormat="10" fieldListSortAscending="1">
  <location ref="A32:F47" firstHeaderRow="1" firstDataRow="3" firstDataCol="1" rowPageCount="1" colPageCount="1"/>
  <pivotFields count="87"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4">
        <item m="1" x="2"/>
        <item x="1"/>
        <item m="1"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 defaultSubtotal="0">
      <items count="73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2">
    <field x="35"/>
    <field x="85"/>
  </colFields>
  <colItems count="5">
    <i>
      <x/>
      <x/>
    </i>
    <i r="1">
      <x v="1"/>
    </i>
    <i>
      <x v="1"/>
      <x/>
    </i>
    <i r="1">
      <x v="1"/>
    </i>
    <i t="grand">
      <x/>
    </i>
  </colItems>
  <pageFields count="1">
    <pageField fld="3" item="1" hier="-1"/>
  </pageFields>
  <dataFields count="1">
    <dataField name="Sum of cost_usd_millions" fld="6" baseField="0" baseItem="0" numFmtId="165"/>
  </dataFields>
  <formats count="1">
    <format dxfId="42">
      <pivotArea outline="0" collapsedLevelsAreSubtotals="1" fieldPosition="0"/>
    </format>
  </formats>
  <chartFormats count="20">
    <chartFormat chart="0" format="11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0"/>
          </reference>
          <reference field="85" count="1" selected="0">
            <x v="0"/>
          </reference>
        </references>
      </pivotArea>
    </chartFormat>
    <chartFormat chart="0" format="12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0"/>
          </reference>
          <reference field="85" count="1" selected="0">
            <x v="1"/>
          </reference>
        </references>
      </pivotArea>
    </chartFormat>
    <chartFormat chart="0" format="13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1"/>
          </reference>
          <reference field="85" count="1" selected="0">
            <x v="0"/>
          </reference>
        </references>
      </pivotArea>
    </chartFormat>
    <chartFormat chart="0" format="14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1"/>
          </reference>
          <reference field="85" count="1" selected="0">
            <x v="1"/>
          </reference>
        </references>
      </pivotArea>
    </chartFormat>
    <chartFormat chart="3" format="19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0"/>
          </reference>
          <reference field="85" count="1" selected="0">
            <x v="0"/>
          </reference>
        </references>
      </pivotArea>
    </chartFormat>
    <chartFormat chart="3" format="20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0"/>
          </reference>
          <reference field="85" count="1" selected="0">
            <x v="1"/>
          </reference>
        </references>
      </pivotArea>
    </chartFormat>
    <chartFormat chart="3" format="21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1"/>
          </reference>
          <reference field="85" count="1" selected="0">
            <x v="0"/>
          </reference>
        </references>
      </pivotArea>
    </chartFormat>
    <chartFormat chart="3" format="22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1"/>
          </reference>
          <reference field="85" count="1" selected="0">
            <x v="1"/>
          </reference>
        </references>
      </pivotArea>
    </chartFormat>
    <chartFormat chart="4" format="19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0"/>
          </reference>
          <reference field="85" count="1" selected="0">
            <x v="0"/>
          </reference>
        </references>
      </pivotArea>
    </chartFormat>
    <chartFormat chart="4" format="20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0"/>
          </reference>
          <reference field="85" count="1" selected="0">
            <x v="1"/>
          </reference>
        </references>
      </pivotArea>
    </chartFormat>
    <chartFormat chart="4" format="21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1"/>
          </reference>
          <reference field="85" count="1" selected="0">
            <x v="0"/>
          </reference>
        </references>
      </pivotArea>
    </chartFormat>
    <chartFormat chart="4" format="22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1"/>
          </reference>
          <reference field="85" count="1" selected="0">
            <x v="1"/>
          </reference>
        </references>
      </pivotArea>
    </chartFormat>
    <chartFormat chart="5" format="15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0"/>
          </reference>
          <reference field="85" count="1" selected="0">
            <x v="0"/>
          </reference>
        </references>
      </pivotArea>
    </chartFormat>
    <chartFormat chart="5" format="16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0"/>
          </reference>
          <reference field="85" count="1" selected="0">
            <x v="1"/>
          </reference>
        </references>
      </pivotArea>
    </chartFormat>
    <chartFormat chart="5" format="17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1"/>
          </reference>
          <reference field="85" count="1" selected="0">
            <x v="0"/>
          </reference>
        </references>
      </pivotArea>
    </chartFormat>
    <chartFormat chart="5" format="18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1"/>
          </reference>
          <reference field="85" count="1" selected="0">
            <x v="1"/>
          </reference>
        </references>
      </pivotArea>
    </chartFormat>
    <chartFormat chart="6" format="19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0"/>
          </reference>
          <reference field="85" count="1" selected="0">
            <x v="0"/>
          </reference>
        </references>
      </pivotArea>
    </chartFormat>
    <chartFormat chart="6" format="20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0"/>
          </reference>
          <reference field="85" count="1" selected="0">
            <x v="1"/>
          </reference>
        </references>
      </pivotArea>
    </chartFormat>
    <chartFormat chart="6" format="21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1"/>
          </reference>
          <reference field="85" count="1" selected="0">
            <x v="0"/>
          </reference>
        </references>
      </pivotArea>
    </chartFormat>
    <chartFormat chart="6" format="22" series="1">
      <pivotArea type="data" outline="0" fieldPosition="0">
        <references count="3">
          <reference field="4294967294" count="1" selected="0">
            <x v="0"/>
          </reference>
          <reference field="35" count="1" selected="0">
            <x v="1"/>
          </reference>
          <reference field="8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8CA48C-AD8A-4216-92C0-4F861230C4EB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 fieldListSortAscending="1">
  <location ref="A7:G21" firstHeaderRow="1" firstDataRow="2" firstDataCol="1" rowPageCount="5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howAll="0" sortType="descending">
      <items count="27">
        <item x="10"/>
        <item x="11"/>
        <item x="17"/>
        <item x="5"/>
        <item x="7"/>
        <item x="18"/>
        <item x="4"/>
        <item x="14"/>
        <item x="13"/>
        <item x="3"/>
        <item x="2"/>
        <item x="1"/>
        <item x="24"/>
        <item x="12"/>
        <item x="9"/>
        <item x="8"/>
        <item x="15"/>
        <item x="0"/>
        <item m="1" x="25"/>
        <item x="23"/>
        <item x="6"/>
        <item x="19"/>
        <item x="16"/>
        <item x="20"/>
        <item x="21"/>
        <item x="2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 sortType="descending">
      <items count="240">
        <item x="119"/>
        <item x="221"/>
        <item x="214"/>
        <item x="117"/>
        <item x="118"/>
        <item x="88"/>
        <item x="184"/>
        <item x="0"/>
        <item x="215"/>
        <item x="87"/>
        <item x="130"/>
        <item x="143"/>
        <item x="48"/>
        <item x="53"/>
        <item x="132"/>
        <item x="219"/>
        <item x="203"/>
        <item x="133"/>
        <item x="92"/>
        <item x="5"/>
        <item x="153"/>
        <item x="136"/>
        <item x="137"/>
        <item x="86"/>
        <item x="131"/>
        <item x="36"/>
        <item x="103"/>
        <item x="46"/>
        <item x="145"/>
        <item x="47"/>
        <item x="45"/>
        <item x="49"/>
        <item x="218"/>
        <item x="223"/>
        <item x="220"/>
        <item x="114"/>
        <item x="213"/>
        <item x="140"/>
        <item x="217"/>
        <item x="142"/>
        <item x="141"/>
        <item x="116"/>
        <item x="115"/>
        <item x="222"/>
        <item x="226"/>
        <item x="94"/>
        <item x="150"/>
        <item x="93"/>
        <item x="111"/>
        <item x="8"/>
        <item x="216"/>
        <item x="98"/>
        <item x="208"/>
        <item x="209"/>
        <item x="123"/>
        <item x="89"/>
        <item x="90"/>
        <item x="38"/>
        <item x="125"/>
        <item x="37"/>
        <item x="54"/>
        <item x="9"/>
        <item x="197"/>
        <item x="138"/>
        <item x="14"/>
        <item x="15"/>
        <item x="16"/>
        <item x="17"/>
        <item x="13"/>
        <item x="190"/>
        <item x="191"/>
        <item x="189"/>
        <item x="192"/>
        <item x="12"/>
        <item x="6"/>
        <item x="1"/>
        <item x="80"/>
        <item x="3"/>
        <item x="121"/>
        <item x="227"/>
        <item x="99"/>
        <item x="91"/>
        <item x="196"/>
        <item x="151"/>
        <item x="4"/>
        <item x="95"/>
        <item x="224"/>
        <item x="81"/>
        <item x="78"/>
        <item x="83"/>
        <item x="79"/>
        <item x="206"/>
        <item x="84"/>
        <item x="19"/>
        <item x="18"/>
        <item x="20"/>
        <item x="163"/>
        <item m="1" x="233"/>
        <item x="105"/>
        <item m="1" x="235"/>
        <item x="194"/>
        <item x="129"/>
        <item x="193"/>
        <item x="26"/>
        <item x="25"/>
        <item x="27"/>
        <item x="149"/>
        <item x="11"/>
        <item m="1" x="238"/>
        <item x="10"/>
        <item x="85"/>
        <item x="106"/>
        <item x="202"/>
        <item x="58"/>
        <item x="59"/>
        <item x="61"/>
        <item x="62"/>
        <item x="164"/>
        <item x="60"/>
        <item x="55"/>
        <item x="57"/>
        <item x="201"/>
        <item m="1" x="234"/>
        <item x="64"/>
        <item x="76"/>
        <item x="75"/>
        <item x="102"/>
        <item x="185"/>
        <item x="188"/>
        <item x="187"/>
        <item m="1" x="230"/>
        <item x="107"/>
        <item x="28"/>
        <item m="1" x="236"/>
        <item x="2"/>
        <item x="146"/>
        <item x="108"/>
        <item x="63"/>
        <item x="109"/>
        <item x="120"/>
        <item x="96"/>
        <item x="204"/>
        <item x="97"/>
        <item x="167"/>
        <item x="195"/>
        <item x="29"/>
        <item x="23"/>
        <item x="24"/>
        <item x="198"/>
        <item x="56"/>
        <item x="39"/>
        <item x="40"/>
        <item x="42"/>
        <item x="74"/>
        <item x="44"/>
        <item x="43"/>
        <item x="51"/>
        <item x="122"/>
        <item x="31"/>
        <item x="100"/>
        <item x="101"/>
        <item x="225"/>
        <item m="1" x="237"/>
        <item x="65"/>
        <item x="205"/>
        <item x="144"/>
        <item x="207"/>
        <item x="126"/>
        <item x="127"/>
        <item x="66"/>
        <item x="212"/>
        <item x="186"/>
        <item x="166"/>
        <item m="1" x="231"/>
        <item x="134"/>
        <item x="30"/>
        <item x="211"/>
        <item x="110"/>
        <item x="21"/>
        <item x="22"/>
        <item x="32"/>
        <item x="34"/>
        <item x="33"/>
        <item x="113"/>
        <item x="135"/>
        <item x="67"/>
        <item x="199"/>
        <item x="128"/>
        <item x="68"/>
        <item x="69"/>
        <item x="71"/>
        <item x="112"/>
        <item x="70"/>
        <item x="35"/>
        <item x="7"/>
        <item x="210"/>
        <item x="124"/>
        <item x="77"/>
        <item x="147"/>
        <item x="41"/>
        <item x="82"/>
        <item x="200"/>
        <item x="104"/>
        <item x="50"/>
        <item x="72"/>
        <item x="52"/>
        <item x="152"/>
        <item x="139"/>
        <item x="228"/>
        <item x="73"/>
        <item x="165"/>
        <item x="148"/>
        <item x="154"/>
        <item x="155"/>
        <item x="156"/>
        <item x="157"/>
        <item x="159"/>
        <item x="160"/>
        <item x="168"/>
        <item x="161"/>
        <item x="169"/>
        <item x="170"/>
        <item m="1" x="232"/>
        <item x="162"/>
        <item x="171"/>
        <item x="172"/>
        <item x="173"/>
        <item x="174"/>
        <item x="229"/>
        <item x="158"/>
        <item x="175"/>
        <item x="176"/>
        <item x="177"/>
        <item x="178"/>
        <item x="179"/>
        <item x="180"/>
        <item x="181"/>
        <item x="182"/>
        <item x="18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3">
        <item x="1"/>
        <item x="0"/>
        <item t="default"/>
      </items>
    </pivotField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8"/>
  </colFields>
  <colItems count="6">
    <i>
      <x v="3"/>
    </i>
    <i>
      <x v="35"/>
    </i>
    <i>
      <x/>
    </i>
    <i>
      <x v="75"/>
    </i>
    <i>
      <x v="134"/>
    </i>
    <i t="grand">
      <x/>
    </i>
  </colItems>
  <pageFields count="5">
    <pageField fld="3" item="1" hier="-1"/>
    <pageField fld="15" hier="-1"/>
    <pageField fld="85" item="1" hier="-1"/>
    <pageField fld="36" item="4" hier="-1"/>
    <pageField fld="37" item="11" hier="-1"/>
  </pageFields>
  <dataFields count="1">
    <dataField name="Sum of cost_usd_millions" fld="6" baseField="0" baseItem="0" numFmtId="165"/>
  </dataFields>
  <formats count="1">
    <format dxfId="40">
      <pivotArea outline="0" collapsedLevelsAreSubtotals="1" fieldPosition="0"/>
    </format>
  </formats>
  <chartFormats count="5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1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1"/>
          </reference>
        </references>
      </pivotArea>
    </chartFormat>
    <chartFormat chart="1" format="22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2"/>
          </reference>
        </references>
      </pivotArea>
    </chartFormat>
    <chartFormat chart="1" format="23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3"/>
          </reference>
        </references>
      </pivotArea>
    </chartFormat>
    <chartFormat chart="1" format="24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4"/>
          </reference>
        </references>
      </pivotArea>
    </chartFormat>
    <chartFormat chart="1" format="25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5"/>
          </reference>
        </references>
      </pivotArea>
    </chartFormat>
    <chartFormat chart="1" format="26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6"/>
          </reference>
        </references>
      </pivotArea>
    </chartFormat>
    <chartFormat chart="1" format="27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7"/>
          </reference>
        </references>
      </pivotArea>
    </chartFormat>
    <chartFormat chart="1" format="28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8"/>
          </reference>
        </references>
      </pivotArea>
    </chartFormat>
    <chartFormat chart="1" format="29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9"/>
          </reference>
        </references>
      </pivotArea>
    </chartFormat>
    <chartFormat chart="1" format="30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10"/>
          </reference>
        </references>
      </pivotArea>
    </chartFormat>
    <chartFormat chart="1" format="31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11"/>
          </reference>
        </references>
      </pivotArea>
    </chartFormat>
    <chartFormat chart="1" format="32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12"/>
          </reference>
        </references>
      </pivotArea>
    </chartFormat>
    <chartFormat chart="1" format="33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13"/>
          </reference>
        </references>
      </pivotArea>
    </chartFormat>
    <chartFormat chart="1" format="34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14"/>
          </reference>
        </references>
      </pivotArea>
    </chartFormat>
    <chartFormat chart="1" format="35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15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16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17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18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19"/>
          </reference>
        </references>
      </pivotArea>
    </chartFormat>
    <chartFormat chart="1" format="40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20"/>
          </reference>
        </references>
      </pivotArea>
    </chartFormat>
    <chartFormat chart="1" format="429" series="1">
      <pivotArea type="data" outline="0" fieldPosition="0">
        <references count="2">
          <reference field="4294967294" count="1" selected="0">
            <x v="0"/>
          </reference>
          <reference field="37" count="1" selected="0">
            <x v="0"/>
          </reference>
        </references>
      </pivotArea>
    </chartFormat>
    <chartFormat chart="1" format="430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36"/>
          </reference>
        </references>
      </pivotArea>
    </chartFormat>
    <chartFormat chart="1" format="431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3"/>
          </reference>
        </references>
      </pivotArea>
    </chartFormat>
    <chartFormat chart="1" format="432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35"/>
          </reference>
        </references>
      </pivotArea>
    </chartFormat>
    <chartFormat chart="1" format="433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0"/>
          </reference>
        </references>
      </pivotArea>
    </chartFormat>
    <chartFormat chart="1" format="434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38"/>
          </reference>
        </references>
      </pivotArea>
    </chartFormat>
    <chartFormat chart="1" format="435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32"/>
          </reference>
        </references>
      </pivotArea>
    </chartFormat>
    <chartFormat chart="1" format="436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34"/>
          </reference>
        </references>
      </pivotArea>
    </chartFormat>
    <chartFormat chart="1" format="437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75"/>
          </reference>
        </references>
      </pivotArea>
    </chartFormat>
    <chartFormat chart="1" format="438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6"/>
          </reference>
        </references>
      </pivotArea>
    </chartFormat>
    <chartFormat chart="1" format="439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34"/>
          </reference>
        </references>
      </pivotArea>
    </chartFormat>
    <chartFormat chart="1" format="440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747599-C24A-46BC-8FCD-382B265AAF5E}" name="PivotTable1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42" fieldListSortAscending="1">
  <location ref="A32:K46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6"/>
  </colFields>
  <colItems count="10">
    <i>
      <x v="4"/>
    </i>
    <i>
      <x v="1"/>
    </i>
    <i>
      <x/>
    </i>
    <i>
      <x v="3"/>
    </i>
    <i>
      <x v="6"/>
    </i>
    <i>
      <x v="5"/>
    </i>
    <i>
      <x v="7"/>
    </i>
    <i>
      <x v="2"/>
    </i>
    <i>
      <x v="8"/>
    </i>
    <i t="grand">
      <x/>
    </i>
  </colItems>
  <pageFields count="2">
    <pageField fld="3" item="1" hier="-1"/>
    <pageField fld="15" item="4" hier="-1"/>
  </pageFields>
  <dataFields count="1">
    <dataField name="Sum of cost_usd_millions" fld="6" baseField="0" baseItem="0" numFmtId="165"/>
  </dataFields>
  <formats count="1">
    <format dxfId="35">
      <pivotArea outline="0" collapsedLevelsAreSubtotals="1" fieldPosition="0"/>
    </format>
  </formats>
  <chartFormats count="2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24CC74-C2EB-4829-B8B4-4D1073C44B7F}" name="PivotTable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3" fieldListSortAscending="1">
  <location ref="A97:T110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h="1" m="1" x="72"/>
        <item h="1" m="1" x="70"/>
        <item h="1" m="1" x="71"/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27">
        <item x="10"/>
        <item x="21"/>
        <item x="11"/>
        <item x="17"/>
        <item x="5"/>
        <item x="7"/>
        <item x="16"/>
        <item x="18"/>
        <item x="4"/>
        <item x="14"/>
        <item x="13"/>
        <item x="3"/>
        <item x="2"/>
        <item x="1"/>
        <item x="24"/>
        <item x="12"/>
        <item x="9"/>
        <item x="22"/>
        <item x="8"/>
        <item x="19"/>
        <item x="15"/>
        <item x="0"/>
        <item m="1" x="25"/>
        <item x="23"/>
        <item x="6"/>
        <item x="20"/>
        <item t="default"/>
      </items>
    </pivotField>
    <pivotField axis="axisCol" showAll="0" sortType="descending">
      <items count="240">
        <item x="159"/>
        <item x="119"/>
        <item x="221"/>
        <item x="214"/>
        <item x="117"/>
        <item x="118"/>
        <item m="1" x="232"/>
        <item x="88"/>
        <item x="184"/>
        <item x="0"/>
        <item x="215"/>
        <item x="87"/>
        <item x="130"/>
        <item x="143"/>
        <item x="48"/>
        <item x="53"/>
        <item x="172"/>
        <item x="132"/>
        <item x="219"/>
        <item x="203"/>
        <item x="133"/>
        <item x="92"/>
        <item x="5"/>
        <item x="160"/>
        <item x="153"/>
        <item x="168"/>
        <item x="136"/>
        <item x="137"/>
        <item x="86"/>
        <item x="173"/>
        <item x="157"/>
        <item x="177"/>
        <item x="131"/>
        <item x="36"/>
        <item x="103"/>
        <item x="46"/>
        <item x="145"/>
        <item x="47"/>
        <item x="45"/>
        <item x="49"/>
        <item x="218"/>
        <item x="223"/>
        <item x="220"/>
        <item x="114"/>
        <item x="213"/>
        <item x="140"/>
        <item x="217"/>
        <item x="142"/>
        <item x="141"/>
        <item x="116"/>
        <item x="115"/>
        <item x="222"/>
        <item x="226"/>
        <item x="94"/>
        <item x="150"/>
        <item x="93"/>
        <item x="111"/>
        <item x="8"/>
        <item x="161"/>
        <item x="216"/>
        <item x="98"/>
        <item x="208"/>
        <item x="209"/>
        <item x="123"/>
        <item x="89"/>
        <item x="90"/>
        <item x="38"/>
        <item x="125"/>
        <item x="37"/>
        <item x="54"/>
        <item x="9"/>
        <item x="197"/>
        <item x="138"/>
        <item x="14"/>
        <item x="15"/>
        <item x="16"/>
        <item x="17"/>
        <item x="13"/>
        <item x="190"/>
        <item x="191"/>
        <item x="189"/>
        <item x="192"/>
        <item x="12"/>
        <item x="6"/>
        <item x="1"/>
        <item x="80"/>
        <item x="3"/>
        <item x="121"/>
        <item x="227"/>
        <item x="99"/>
        <item x="91"/>
        <item x="196"/>
        <item x="151"/>
        <item x="4"/>
        <item x="95"/>
        <item x="176"/>
        <item x="224"/>
        <item x="171"/>
        <item x="81"/>
        <item x="78"/>
        <item x="83"/>
        <item x="79"/>
        <item x="206"/>
        <item x="84"/>
        <item x="148"/>
        <item x="19"/>
        <item x="154"/>
        <item x="18"/>
        <item x="20"/>
        <item x="163"/>
        <item m="1" x="233"/>
        <item x="105"/>
        <item x="73"/>
        <item m="1" x="235"/>
        <item x="194"/>
        <item x="129"/>
        <item x="156"/>
        <item x="169"/>
        <item x="193"/>
        <item x="26"/>
        <item x="25"/>
        <item x="27"/>
        <item x="149"/>
        <item x="162"/>
        <item x="11"/>
        <item m="1" x="238"/>
        <item x="10"/>
        <item x="85"/>
        <item x="106"/>
        <item x="202"/>
        <item x="58"/>
        <item x="59"/>
        <item x="61"/>
        <item x="62"/>
        <item x="164"/>
        <item x="60"/>
        <item x="55"/>
        <item x="57"/>
        <item x="201"/>
        <item m="1" x="234"/>
        <item x="64"/>
        <item x="76"/>
        <item x="75"/>
        <item x="102"/>
        <item x="185"/>
        <item x="188"/>
        <item x="187"/>
        <item m="1" x="230"/>
        <item x="174"/>
        <item x="107"/>
        <item x="28"/>
        <item m="1" x="236"/>
        <item x="165"/>
        <item x="2"/>
        <item x="146"/>
        <item x="108"/>
        <item x="63"/>
        <item x="109"/>
        <item x="120"/>
        <item x="96"/>
        <item x="204"/>
        <item x="97"/>
        <item x="167"/>
        <item x="195"/>
        <item x="29"/>
        <item x="23"/>
        <item x="24"/>
        <item x="198"/>
        <item x="170"/>
        <item x="56"/>
        <item x="39"/>
        <item x="40"/>
        <item x="42"/>
        <item x="74"/>
        <item x="44"/>
        <item x="43"/>
        <item x="51"/>
        <item x="122"/>
        <item x="31"/>
        <item x="100"/>
        <item x="101"/>
        <item x="225"/>
        <item m="1" x="237"/>
        <item x="65"/>
        <item x="205"/>
        <item x="144"/>
        <item x="207"/>
        <item x="126"/>
        <item x="179"/>
        <item x="127"/>
        <item x="175"/>
        <item x="66"/>
        <item x="212"/>
        <item x="181"/>
        <item x="186"/>
        <item x="178"/>
        <item x="183"/>
        <item x="166"/>
        <item x="180"/>
        <item m="1" x="231"/>
        <item x="134"/>
        <item x="30"/>
        <item x="211"/>
        <item x="110"/>
        <item x="21"/>
        <item x="22"/>
        <item x="155"/>
        <item x="32"/>
        <item x="34"/>
        <item x="33"/>
        <item x="113"/>
        <item x="135"/>
        <item x="67"/>
        <item x="199"/>
        <item x="128"/>
        <item x="182"/>
        <item x="68"/>
        <item x="69"/>
        <item x="71"/>
        <item x="112"/>
        <item x="70"/>
        <item x="35"/>
        <item x="7"/>
        <item x="210"/>
        <item x="124"/>
        <item x="77"/>
        <item x="147"/>
        <item x="41"/>
        <item x="82"/>
        <item x="200"/>
        <item x="104"/>
        <item x="50"/>
        <item x="72"/>
        <item x="52"/>
        <item x="152"/>
        <item x="229"/>
        <item x="139"/>
        <item x="158"/>
        <item x="22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2"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8"/>
  </colFields>
  <colItems count="19">
    <i>
      <x v="4"/>
    </i>
    <i>
      <x v="43"/>
    </i>
    <i>
      <x v="3"/>
    </i>
    <i>
      <x v="44"/>
    </i>
    <i>
      <x v="50"/>
    </i>
    <i>
      <x v="9"/>
    </i>
    <i>
      <x v="48"/>
    </i>
    <i>
      <x v="5"/>
    </i>
    <i>
      <x v="1"/>
    </i>
    <i>
      <x v="49"/>
    </i>
    <i>
      <x v="84"/>
    </i>
    <i>
      <x v="10"/>
    </i>
    <i>
      <x v="47"/>
    </i>
    <i>
      <x v="40"/>
    </i>
    <i>
      <x v="46"/>
    </i>
    <i>
      <x v="153"/>
    </i>
    <i>
      <x v="45"/>
    </i>
    <i>
      <x v="8"/>
    </i>
    <i t="grand">
      <x/>
    </i>
  </colItems>
  <pageFields count="2">
    <pageField fld="3" item="1" hier="-1"/>
    <pageField fld="36" item="4" hier="-1"/>
  </pageFields>
  <dataFields count="1">
    <dataField name="Sum of cost_usd_millions" fld="6" baseField="0" baseItem="0" numFmtId="165"/>
  </dataFields>
  <formats count="1">
    <format dxfId="59">
      <pivotArea outline="0" collapsedLevelsAreSubtotals="1" fieldPosition="0"/>
    </format>
  </formats>
  <chartFormats count="39"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9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0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1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2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3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4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" format="2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3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3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4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50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9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8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5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9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84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0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7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0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6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53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5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B84558-30EC-4148-AEC1-F670C9DD6D85}" name="PivotTable1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4:D9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4" hier="-1"/>
  </pageFields>
  <dataFields count="1">
    <dataField name="Sum of cost_usd_millions" fld="6" baseField="0" baseItem="0"/>
  </dataFields>
  <formats count="1">
    <format dxfId="3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1A324D-689D-4BDB-B26B-AB29F589C35A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78:D114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</pivotField>
    <pivotField axis="axisRow" showAll="0">
      <items count="173">
        <item x="2"/>
        <item x="27"/>
        <item x="59"/>
        <item x="4"/>
        <item x="58"/>
        <item x="124"/>
        <item x="148"/>
        <item x="37"/>
        <item x="5"/>
        <item x="6"/>
        <item x="81"/>
        <item x="134"/>
        <item x="159"/>
        <item x="72"/>
        <item x="162"/>
        <item x="155"/>
        <item x="146"/>
        <item x="71"/>
        <item x="125"/>
        <item x="127"/>
        <item x="169"/>
        <item x="70"/>
        <item x="17"/>
        <item x="89"/>
        <item x="69"/>
        <item x="67"/>
        <item x="46"/>
        <item x="149"/>
        <item x="50"/>
        <item x="150"/>
        <item x="97"/>
        <item x="66"/>
        <item x="20"/>
        <item x="99"/>
        <item x="34"/>
        <item x="35"/>
        <item x="42"/>
        <item x="92"/>
        <item x="15"/>
        <item x="14"/>
        <item x="118"/>
        <item x="12"/>
        <item x="51"/>
        <item x="39"/>
        <item x="78"/>
        <item x="21"/>
        <item x="3"/>
        <item x="82"/>
        <item x="114"/>
        <item x="158"/>
        <item x="65"/>
        <item x="153"/>
        <item x="154"/>
        <item x="168"/>
        <item x="140"/>
        <item x="165"/>
        <item x="79"/>
        <item x="152"/>
        <item x="73"/>
        <item x="11"/>
        <item x="131"/>
        <item x="126"/>
        <item x="8"/>
        <item x="98"/>
        <item x="139"/>
        <item x="63"/>
        <item x="62"/>
        <item x="9"/>
        <item x="88"/>
        <item x="30"/>
        <item x="122"/>
        <item x="25"/>
        <item x="109"/>
        <item x="119"/>
        <item x="161"/>
        <item x="96"/>
        <item x="95"/>
        <item x="163"/>
        <item x="115"/>
        <item x="54"/>
        <item x="23"/>
        <item x="55"/>
        <item x="56"/>
        <item x="22"/>
        <item x="45"/>
        <item x="142"/>
        <item x="57"/>
        <item x="135"/>
        <item x="0"/>
        <item x="167"/>
        <item x="19"/>
        <item x="52"/>
        <item x="31"/>
        <item x="147"/>
        <item x="128"/>
        <item x="41"/>
        <item x="10"/>
        <item x="116"/>
        <item x="132"/>
        <item x="87"/>
        <item x="141"/>
        <item x="110"/>
        <item x="84"/>
        <item x="117"/>
        <item x="113"/>
        <item x="80"/>
        <item x="13"/>
        <item x="106"/>
        <item x="38"/>
        <item x="74"/>
        <item x="36"/>
        <item x="102"/>
        <item x="143"/>
        <item x="111"/>
        <item x="83"/>
        <item x="1"/>
        <item x="144"/>
        <item x="104"/>
        <item x="101"/>
        <item x="26"/>
        <item x="105"/>
        <item x="75"/>
        <item x="151"/>
        <item x="123"/>
        <item x="29"/>
        <item x="133"/>
        <item x="7"/>
        <item x="43"/>
        <item x="160"/>
        <item x="61"/>
        <item x="136"/>
        <item x="120"/>
        <item x="121"/>
        <item x="86"/>
        <item x="100"/>
        <item x="103"/>
        <item x="77"/>
        <item x="60"/>
        <item x="24"/>
        <item x="129"/>
        <item x="28"/>
        <item x="90"/>
        <item x="112"/>
        <item x="108"/>
        <item x="164"/>
        <item x="170"/>
        <item x="91"/>
        <item x="76"/>
        <item x="16"/>
        <item x="68"/>
        <item x="137"/>
        <item x="40"/>
        <item x="53"/>
        <item x="44"/>
        <item x="32"/>
        <item x="93"/>
        <item x="47"/>
        <item x="48"/>
        <item x="94"/>
        <item x="85"/>
        <item x="156"/>
        <item x="130"/>
        <item x="138"/>
        <item x="49"/>
        <item x="64"/>
        <item x="145"/>
        <item x="107"/>
        <item x="171"/>
        <item x="166"/>
        <item x="157"/>
        <item x="18"/>
        <item x="3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6"/>
  </rowFields>
  <rowItems count="35">
    <i>
      <x v="3"/>
    </i>
    <i>
      <x v="30"/>
    </i>
    <i>
      <x v="31"/>
    </i>
    <i>
      <x v="41"/>
    </i>
    <i>
      <x v="43"/>
    </i>
    <i>
      <x v="44"/>
    </i>
    <i>
      <x v="49"/>
    </i>
    <i>
      <x v="50"/>
    </i>
    <i>
      <x v="58"/>
    </i>
    <i>
      <x v="59"/>
    </i>
    <i>
      <x v="60"/>
    </i>
    <i>
      <x v="64"/>
    </i>
    <i>
      <x v="65"/>
    </i>
    <i>
      <x v="66"/>
    </i>
    <i>
      <x v="67"/>
    </i>
    <i>
      <x v="68"/>
    </i>
    <i>
      <x v="69"/>
    </i>
    <i>
      <x v="76"/>
    </i>
    <i>
      <x v="96"/>
    </i>
    <i>
      <x v="105"/>
    </i>
    <i>
      <x v="106"/>
    </i>
    <i>
      <x v="112"/>
    </i>
    <i>
      <x v="114"/>
    </i>
    <i>
      <x v="124"/>
    </i>
    <i>
      <x v="129"/>
    </i>
    <i>
      <x v="131"/>
    </i>
    <i>
      <x v="132"/>
    </i>
    <i>
      <x v="133"/>
    </i>
    <i>
      <x v="134"/>
    </i>
    <i>
      <x v="135"/>
    </i>
    <i>
      <x v="137"/>
    </i>
    <i>
      <x v="158"/>
    </i>
    <i>
      <x v="159"/>
    </i>
    <i>
      <x v="164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4" hier="-1"/>
  </pageFields>
  <dataFields count="1">
    <dataField name="Sum of cost_usd_millions" fld="6" baseField="0" baseItem="0"/>
  </dataFields>
  <formats count="1">
    <format dxfId="3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B054F7-B04B-4063-BC1F-67F25AB8405C}" name="PivotTable1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34" fieldListSortAscending="1">
  <location ref="A57:E71" firstHeaderRow="1" firstDataRow="2" firstDataCol="1" rowPageCount="3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3">
    <pageField fld="3" item="1" hier="-1"/>
    <pageField fld="15" item="4" hier="-1"/>
    <pageField fld="36" hier="-1"/>
  </pageFields>
  <dataFields count="1">
    <dataField name="Sum of cost_usd_millions" fld="6" baseField="0" baseItem="0" numFmtId="165"/>
  </dataFields>
  <formats count="1">
    <format dxfId="38">
      <pivotArea outline="0" collapsedLevelsAreSubtotals="1" fieldPosition="0"/>
    </format>
  </formats>
  <chartFormats count="3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2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877E4A-7789-40AC-9882-B63377AD5DF2}" name="PivotTable1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15:D26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6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4" hier="-1"/>
  </pageFields>
  <dataFields count="1">
    <dataField name="Sum of cost_usd_millions" fld="6" baseField="0" baseItem="0" numFmtId="165"/>
  </dataFields>
  <formats count="1">
    <format dxfId="3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74FBD0-B733-45F8-A301-68ED07FBAC29}" name="PivotTable19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6" fieldListSortAscending="1">
  <location ref="A32:J46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6"/>
  </colFields>
  <colItems count="9">
    <i>
      <x v="1"/>
    </i>
    <i>
      <x v="4"/>
    </i>
    <i>
      <x/>
    </i>
    <i>
      <x v="6"/>
    </i>
    <i>
      <x v="5"/>
    </i>
    <i>
      <x v="2"/>
    </i>
    <i>
      <x v="3"/>
    </i>
    <i>
      <x v="7"/>
    </i>
    <i t="grand">
      <x/>
    </i>
  </colItems>
  <pageFields count="2">
    <pageField fld="3" item="1" hier="-1"/>
    <pageField fld="15" item="1" hier="-1"/>
  </pageFields>
  <dataFields count="1">
    <dataField name="Sum of cost_usd_millions" fld="6" baseField="0" baseItem="0" numFmtId="165"/>
  </dataFields>
  <formats count="1">
    <format dxfId="31">
      <pivotArea outline="0" collapsedLevelsAreSubtotals="1" fieldPosition="0"/>
    </format>
  </formats>
  <chartFormats count="37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9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9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9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9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9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9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9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9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9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0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0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0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0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0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0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0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0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8B81D7-30C9-4A3A-8930-62742965EF21}" name="PivotTable1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0" fieldListSortAscending="1">
  <location ref="A56:E70" firstHeaderRow="1" firstDataRow="2" firstDataCol="1" rowPageCount="3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3">
    <pageField fld="3" item="1" hier="-1"/>
    <pageField fld="15" item="1" hier="-1"/>
    <pageField fld="36" hier="-1"/>
  </pageFields>
  <dataFields count="1">
    <dataField name="Sum of cost_usd_millions" fld="6" baseField="0" baseItem="0" numFmtId="165"/>
  </dataFields>
  <formats count="1">
    <format dxfId="32">
      <pivotArea outline="0" collapsedLevelsAreSubtotals="1" fieldPosition="0"/>
    </format>
  </formats>
  <chartFormats count="5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7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7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7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7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7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7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7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7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7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8" format="3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8" format="4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8" format="4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8" format="4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8" format="4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8" format="4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8" format="4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8" format="4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8" format="4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48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8" format="49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8" format="5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C07BA3-1C1C-42B1-8DB3-0C7FCC8AAE4D}" name="PivotTable2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15:D25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6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1" hier="-1"/>
  </pageFields>
  <dataFields count="1">
    <dataField name="Sum of cost_usd_millions" fld="6" baseField="0" baseItem="0" numFmtId="165"/>
  </dataFields>
  <formats count="1">
    <format dxfId="3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053D44-D309-46FB-AD3A-FB5B634979BB}" name="PivotTable20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4:D9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1" hier="-1"/>
  </pageFields>
  <dataFields count="1">
    <dataField name="Sum of cost_usd_millions" fld="6" baseField="0" baseItem="0" numFmtId="165"/>
  </dataFields>
  <formats count="1">
    <format dxfId="3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1FAF1B-F0A9-4FB6-92CD-6B5DA33A221E}" name="PivotTable2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4:D9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10" hier="-1"/>
  </pageFields>
  <dataFields count="1">
    <dataField name="Sum of cost_usd_millions" fld="6" baseField="0" baseItem="0" numFmtId="165"/>
  </dataFields>
  <formats count="1">
    <format dxfId="2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FF4253-2E4D-4BC8-8DBC-E4C74E708A61}" name="PivotTable2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3" fieldListSortAscending="1">
  <location ref="A32:K46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6"/>
  </colFields>
  <colItems count="10">
    <i>
      <x v="1"/>
    </i>
    <i>
      <x v="4"/>
    </i>
    <i>
      <x v="3"/>
    </i>
    <i>
      <x/>
    </i>
    <i>
      <x v="9"/>
    </i>
    <i>
      <x v="5"/>
    </i>
    <i>
      <x v="6"/>
    </i>
    <i>
      <x v="2"/>
    </i>
    <i>
      <x v="7"/>
    </i>
    <i t="grand">
      <x/>
    </i>
  </colItems>
  <pageFields count="2">
    <pageField fld="3" item="1" hier="-1"/>
    <pageField fld="15" item="10" hier="-1"/>
  </pageFields>
  <dataFields count="1">
    <dataField name="Sum of cost_usd_millions" fld="6" baseField="0" baseItem="0" numFmtId="165"/>
  </dataFields>
  <formats count="1">
    <format dxfId="28">
      <pivotArea outline="0" collapsedLevelsAreSubtotals="1" fieldPosition="0"/>
    </format>
  </formats>
  <chartFormats count="47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9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9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9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9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9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9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9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9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9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1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1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1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1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1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1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1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1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1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2" format="4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2" format="4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2" format="4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2" format="5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2" format="5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2" format="5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2" format="5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12" format="5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2" format="5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3EC0DD-F5DE-4731-AC34-7F4D44BF02A3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 fieldListSortAscending="1">
  <location ref="A3:E16" firstHeaderRow="1" firstDataRow="2" firstDataCol="1" rowPageCount="1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h="1" m="1" x="72"/>
        <item h="1" m="1" x="70"/>
        <item h="1" m="1" x="71"/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Col" showAll="0" sortType="descending">
      <items count="4"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2"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5"/>
  </colFields>
  <colItems count="4">
    <i>
      <x v="2"/>
    </i>
    <i>
      <x/>
    </i>
    <i>
      <x v="1"/>
    </i>
    <i t="grand">
      <x/>
    </i>
  </colItems>
  <pageFields count="1">
    <pageField fld="3" item="1" hier="-1"/>
  </pageFields>
  <dataFields count="1">
    <dataField name="Sum of cost_usd_millions" fld="6" baseField="0" baseItem="0" numFmtId="165"/>
  </dataFields>
  <formats count="1">
    <format dxfId="60">
      <pivotArea outline="0" collapsedLevelsAreSubtotals="1" fieldPosition="0"/>
    </format>
  </formats>
  <chartFormats count="14"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9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0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1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2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3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4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B27325-995D-45C5-8044-BE80C174DD7E}" name="PivotTable2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6" fieldListSortAscending="1">
  <location ref="A56:E70" firstHeaderRow="1" firstDataRow="2" firstDataCol="1" rowPageCount="3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3">
    <pageField fld="3" item="1" hier="-1"/>
    <pageField fld="15" item="10" hier="-1"/>
    <pageField fld="36" hier="-1"/>
  </pageFields>
  <dataFields count="1">
    <dataField name="Sum of cost_usd_millions" fld="6" baseField="0" baseItem="0" numFmtId="165"/>
  </dataFields>
  <formats count="1">
    <format dxfId="29">
      <pivotArea outline="0" collapsedLevelsAreSubtotals="1" fieldPosition="0"/>
    </format>
  </formats>
  <chartFormats count="6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7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7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7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7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7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7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7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7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7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9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9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9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9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9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9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9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9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9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0" format="5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0" format="5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0" format="5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0" format="5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0" format="5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0" format="6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0" format="6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10" format="6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0" format="6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0" format="6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6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10" format="6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10" format="6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729622-8AD4-40DD-9F4F-C4659EB75543}" name="PivotTable2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15:D26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6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10" hier="-1"/>
  </pageFields>
  <dataFields count="1">
    <dataField name="Sum of cost_usd_millions" fld="6" baseField="0" baseItem="0" numFmtId="165"/>
  </dataFields>
  <formats count="1">
    <format dxfId="3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04FC96-BF97-4E7F-BA80-C7A3AF412A16}" name="PivotTable30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4:D9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5" hier="-1"/>
  </pageFields>
  <dataFields count="1">
    <dataField name="Sum of cost_usd_millions" fld="6" baseField="0" baseItem="0" numFmtId="165"/>
  </dataFields>
  <formats count="1">
    <format dxfId="2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969E2E-BCBE-4312-B980-E7BFD7F62B81}" name="PivotTable29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1" fieldListSortAscending="1">
  <location ref="A32:L46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6"/>
  </colFields>
  <colItems count="11">
    <i>
      <x v="4"/>
    </i>
    <i>
      <x/>
    </i>
    <i>
      <x v="3"/>
    </i>
    <i>
      <x v="7"/>
    </i>
    <i>
      <x v="9"/>
    </i>
    <i>
      <x v="6"/>
    </i>
    <i>
      <x v="1"/>
    </i>
    <i>
      <x v="5"/>
    </i>
    <i>
      <x v="2"/>
    </i>
    <i>
      <x v="8"/>
    </i>
    <i t="grand">
      <x/>
    </i>
  </colItems>
  <pageFields count="2">
    <pageField fld="3" item="1" hier="-1"/>
    <pageField fld="15" item="5" hier="-1"/>
  </pageFields>
  <dataFields count="1">
    <dataField name="Sum of cost_usd_millions" fld="6" baseField="0" baseItem="0" numFmtId="165"/>
  </dataFields>
  <formats count="1">
    <format dxfId="24">
      <pivotArea outline="0" collapsedLevelsAreSubtotals="1" fieldPosition="0"/>
    </format>
  </formats>
  <chartFormats count="57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9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9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9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9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9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9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9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9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9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1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1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1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1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1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1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1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1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1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3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3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3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3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3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3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3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3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3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4" format="4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4" format="4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4" format="4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4" format="5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4" format="5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4" format="5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4" format="5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4" format="5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4" format="5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14" format="5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F9A709-2E07-444C-8A7C-E86387C5BE72}" name="PivotTable2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9" fieldListSortAscending="1">
  <location ref="A56:E70" firstHeaderRow="1" firstDataRow="2" firstDataCol="1" rowPageCount="3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3">
    <pageField fld="3" item="1" hier="-1"/>
    <pageField fld="15" item="5" hier="-1"/>
    <pageField fld="36" hier="-1"/>
  </pageFields>
  <dataFields count="1">
    <dataField name="Sum of cost_usd_millions" fld="6" baseField="0" baseItem="0" numFmtId="165"/>
  </dataFields>
  <formats count="1">
    <format dxfId="25">
      <pivotArea outline="0" collapsedLevelsAreSubtotals="1" fieldPosition="0"/>
    </format>
  </formats>
  <chartFormats count="7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7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7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7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7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7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7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7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7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7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9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9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9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9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9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9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9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9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9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1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1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1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1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1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1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1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1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1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2" format="4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2" format="4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2" format="4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2" format="5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2" format="5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2" format="5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2" format="5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2" format="5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2" format="5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12" format="5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2" format="5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58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12" format="59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12" format="6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0FA458-EE09-4BC8-A9E4-5F5798CB12B8}" name="PivotTable3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15:D27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6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5" hier="-1"/>
  </pageFields>
  <dataFields count="1">
    <dataField name="Sum of cost_usd_millions" fld="6" baseField="0" baseItem="0" numFmtId="165"/>
  </dataFields>
  <formats count="1">
    <format dxfId="2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07C70C-27FF-4245-94A2-D77FF0B57AA1}" name="PivotTable3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7" fieldListSortAscending="1">
  <location ref="A32:L46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6"/>
  </colFields>
  <colItems count="11">
    <i>
      <x v="4"/>
    </i>
    <i>
      <x/>
    </i>
    <i>
      <x v="9"/>
    </i>
    <i>
      <x v="1"/>
    </i>
    <i>
      <x v="3"/>
    </i>
    <i>
      <x v="5"/>
    </i>
    <i>
      <x v="6"/>
    </i>
    <i>
      <x v="2"/>
    </i>
    <i>
      <x v="8"/>
    </i>
    <i>
      <x v="7"/>
    </i>
    <i t="grand">
      <x/>
    </i>
  </colItems>
  <pageFields count="2">
    <pageField fld="3" item="1" hier="-1"/>
    <pageField fld="15" item="6" hier="-1"/>
  </pageFields>
  <dataFields count="1">
    <dataField name="Sum of cost_usd_millions" fld="6" baseField="0" baseItem="0" numFmtId="165"/>
  </dataFields>
  <formats count="1">
    <format dxfId="20">
      <pivotArea outline="0" collapsedLevelsAreSubtotals="1" fieldPosition="0"/>
    </format>
  </formats>
  <chartFormats count="7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9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9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9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9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9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9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9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9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9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1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1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1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1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1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1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1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1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1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3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3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3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3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3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3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3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3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3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5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5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5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5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5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5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5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5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5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6" format="4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6" format="4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6" format="4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6" format="5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6" format="5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6" format="5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6" format="5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6" format="5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16" format="5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25" format="5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25" format="5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25" format="5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25" format="5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25" format="6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25" format="6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25" format="6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25" format="6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25" format="6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6" format="5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25" format="6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02A55C-AE74-4C4E-89DC-5C91E0B773C9}" name="PivotTable3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15:D27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6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6" hier="-1"/>
  </pageFields>
  <dataFields count="1">
    <dataField name="Sum of cost_usd_millions" fld="6" baseField="0" baseItem="0" numFmtId="165"/>
  </dataFields>
  <formats count="1">
    <format dxfId="2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89C882-2D11-4916-90CF-2449D64FEFCB}" name="PivotTable3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4:D9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6" hier="-1"/>
  </pageFields>
  <dataFields count="1">
    <dataField name="Sum of cost_usd_millions" fld="6" baseField="0" baseItem="0" numFmtId="165"/>
  </dataFields>
  <formats count="1">
    <format dxfId="2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6A2D1F-110D-4B74-94BB-15E36B42DD30}" name="PivotTable4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15:D27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6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7" hier="-1"/>
  </pageFields>
  <dataFields count="1">
    <dataField name="Sum of cost_usd_millions" fld="6" baseField="0" baseItem="0" numFmtId="165"/>
  </dataFields>
  <formats count="1">
    <format dxfId="1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970298-7E96-4638-8B43-7161F46F5AD8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3" fieldListSortAscending="1">
  <location ref="A77:T90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h="1" m="1" x="72"/>
        <item h="1" m="1" x="70"/>
        <item h="1" m="1" x="71"/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27">
        <item x="10"/>
        <item x="21"/>
        <item x="11"/>
        <item x="17"/>
        <item x="5"/>
        <item x="7"/>
        <item x="16"/>
        <item x="18"/>
        <item x="4"/>
        <item x="14"/>
        <item x="13"/>
        <item x="3"/>
        <item x="2"/>
        <item x="1"/>
        <item x="24"/>
        <item x="12"/>
        <item x="9"/>
        <item x="22"/>
        <item x="8"/>
        <item x="19"/>
        <item x="15"/>
        <item x="0"/>
        <item m="1" x="25"/>
        <item x="23"/>
        <item x="6"/>
        <item x="20"/>
        <item t="default"/>
      </items>
    </pivotField>
    <pivotField axis="axisCol" showAll="0" sortType="descending">
      <items count="240">
        <item x="159"/>
        <item x="119"/>
        <item x="221"/>
        <item x="214"/>
        <item x="117"/>
        <item x="118"/>
        <item m="1" x="232"/>
        <item x="88"/>
        <item x="184"/>
        <item x="0"/>
        <item x="215"/>
        <item x="87"/>
        <item x="130"/>
        <item x="143"/>
        <item x="48"/>
        <item x="53"/>
        <item x="172"/>
        <item x="132"/>
        <item x="219"/>
        <item x="203"/>
        <item x="133"/>
        <item x="92"/>
        <item x="5"/>
        <item x="160"/>
        <item x="153"/>
        <item x="168"/>
        <item x="136"/>
        <item x="137"/>
        <item x="86"/>
        <item x="173"/>
        <item x="157"/>
        <item x="177"/>
        <item x="131"/>
        <item x="36"/>
        <item x="103"/>
        <item x="46"/>
        <item x="145"/>
        <item x="47"/>
        <item x="45"/>
        <item x="49"/>
        <item x="218"/>
        <item x="223"/>
        <item x="220"/>
        <item x="114"/>
        <item x="213"/>
        <item x="140"/>
        <item x="217"/>
        <item x="142"/>
        <item x="141"/>
        <item x="116"/>
        <item x="115"/>
        <item x="222"/>
        <item x="226"/>
        <item x="94"/>
        <item x="150"/>
        <item x="93"/>
        <item x="111"/>
        <item x="8"/>
        <item x="161"/>
        <item x="216"/>
        <item x="98"/>
        <item x="208"/>
        <item x="209"/>
        <item x="123"/>
        <item x="89"/>
        <item x="90"/>
        <item x="38"/>
        <item x="125"/>
        <item x="37"/>
        <item x="54"/>
        <item x="9"/>
        <item x="197"/>
        <item x="138"/>
        <item x="14"/>
        <item x="15"/>
        <item x="16"/>
        <item x="17"/>
        <item x="13"/>
        <item x="190"/>
        <item x="191"/>
        <item x="189"/>
        <item x="192"/>
        <item x="12"/>
        <item x="6"/>
        <item x="1"/>
        <item x="80"/>
        <item x="3"/>
        <item x="121"/>
        <item x="227"/>
        <item x="99"/>
        <item x="91"/>
        <item x="196"/>
        <item x="151"/>
        <item x="4"/>
        <item x="95"/>
        <item x="176"/>
        <item x="224"/>
        <item x="171"/>
        <item x="81"/>
        <item x="78"/>
        <item x="83"/>
        <item x="79"/>
        <item x="206"/>
        <item x="84"/>
        <item x="148"/>
        <item x="19"/>
        <item x="154"/>
        <item x="18"/>
        <item x="20"/>
        <item x="163"/>
        <item m="1" x="233"/>
        <item x="105"/>
        <item x="73"/>
        <item m="1" x="235"/>
        <item x="194"/>
        <item x="129"/>
        <item x="156"/>
        <item x="169"/>
        <item x="193"/>
        <item x="26"/>
        <item x="25"/>
        <item x="27"/>
        <item x="149"/>
        <item x="162"/>
        <item x="11"/>
        <item m="1" x="238"/>
        <item x="10"/>
        <item x="85"/>
        <item x="106"/>
        <item x="202"/>
        <item x="58"/>
        <item x="59"/>
        <item x="61"/>
        <item x="62"/>
        <item x="164"/>
        <item x="60"/>
        <item x="55"/>
        <item x="57"/>
        <item x="201"/>
        <item m="1" x="234"/>
        <item x="64"/>
        <item x="76"/>
        <item x="75"/>
        <item x="102"/>
        <item x="185"/>
        <item x="188"/>
        <item x="187"/>
        <item m="1" x="230"/>
        <item x="174"/>
        <item x="107"/>
        <item x="28"/>
        <item m="1" x="236"/>
        <item x="165"/>
        <item x="2"/>
        <item x="146"/>
        <item x="108"/>
        <item x="63"/>
        <item x="109"/>
        <item x="120"/>
        <item x="96"/>
        <item x="204"/>
        <item x="97"/>
        <item x="167"/>
        <item x="195"/>
        <item x="29"/>
        <item x="23"/>
        <item x="24"/>
        <item x="198"/>
        <item x="170"/>
        <item x="56"/>
        <item x="39"/>
        <item x="40"/>
        <item x="42"/>
        <item x="74"/>
        <item x="44"/>
        <item x="43"/>
        <item x="51"/>
        <item x="122"/>
        <item x="31"/>
        <item x="100"/>
        <item x="101"/>
        <item x="225"/>
        <item m="1" x="237"/>
        <item x="65"/>
        <item x="205"/>
        <item x="144"/>
        <item x="207"/>
        <item x="126"/>
        <item x="179"/>
        <item x="127"/>
        <item x="175"/>
        <item x="66"/>
        <item x="212"/>
        <item x="181"/>
        <item x="186"/>
        <item x="178"/>
        <item x="183"/>
        <item x="166"/>
        <item x="180"/>
        <item m="1" x="231"/>
        <item x="134"/>
        <item x="30"/>
        <item x="211"/>
        <item x="110"/>
        <item x="21"/>
        <item x="22"/>
        <item x="155"/>
        <item x="32"/>
        <item x="34"/>
        <item x="33"/>
        <item x="113"/>
        <item x="135"/>
        <item x="67"/>
        <item x="199"/>
        <item x="128"/>
        <item x="182"/>
        <item x="68"/>
        <item x="69"/>
        <item x="71"/>
        <item x="112"/>
        <item x="70"/>
        <item x="35"/>
        <item x="7"/>
        <item x="210"/>
        <item x="124"/>
        <item x="77"/>
        <item x="147"/>
        <item x="41"/>
        <item x="82"/>
        <item x="200"/>
        <item x="104"/>
        <item x="50"/>
        <item x="72"/>
        <item x="52"/>
        <item x="152"/>
        <item x="229"/>
        <item x="139"/>
        <item x="158"/>
        <item x="22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2"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8"/>
  </colFields>
  <colItems count="19">
    <i>
      <x v="4"/>
    </i>
    <i>
      <x v="43"/>
    </i>
    <i>
      <x v="3"/>
    </i>
    <i>
      <x v="44"/>
    </i>
    <i>
      <x v="50"/>
    </i>
    <i>
      <x v="9"/>
    </i>
    <i>
      <x v="48"/>
    </i>
    <i>
      <x v="5"/>
    </i>
    <i>
      <x v="1"/>
    </i>
    <i>
      <x v="49"/>
    </i>
    <i>
      <x v="84"/>
    </i>
    <i>
      <x v="10"/>
    </i>
    <i>
      <x v="47"/>
    </i>
    <i>
      <x v="40"/>
    </i>
    <i>
      <x v="46"/>
    </i>
    <i>
      <x v="153"/>
    </i>
    <i>
      <x v="45"/>
    </i>
    <i>
      <x v="8"/>
    </i>
    <i t="grand">
      <x/>
    </i>
  </colItems>
  <pageFields count="2">
    <pageField fld="3" item="1" hier="-1"/>
    <pageField fld="36" item="4" hier="-1"/>
  </pageFields>
  <dataFields count="1">
    <dataField name="Sum of cost_usd_millions" fld="6" baseField="0" baseItem="0" numFmtId="165"/>
  </dataFields>
  <formats count="1">
    <format dxfId="61">
      <pivotArea outline="0" collapsedLevelsAreSubtotals="1" fieldPosition="0"/>
    </format>
  </formats>
  <chartFormats count="39"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9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0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1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2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3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4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" format="2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3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3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4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50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9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8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5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9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84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0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7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0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6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153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45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0"/>
          </reference>
          <reference field="38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969A00-E64E-472C-8082-09621737556D}" name="PivotTable40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4:D9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7" hier="-1"/>
  </pageFields>
  <dataFields count="1">
    <dataField name="Sum of cost_usd_millions" fld="6" baseField="0" baseItem="0" numFmtId="165"/>
  </dataFields>
  <formats count="1">
    <format dxfId="1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A191C7-9375-4B8E-97A7-9A0539DFDAD7}" name="PivotTable39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6" fieldListSortAscending="1">
  <location ref="A32:L46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6"/>
  </colFields>
  <colItems count="11">
    <i>
      <x v="4"/>
    </i>
    <i>
      <x v="1"/>
    </i>
    <i>
      <x v="9"/>
    </i>
    <i>
      <x v="3"/>
    </i>
    <i>
      <x/>
    </i>
    <i>
      <x v="5"/>
    </i>
    <i>
      <x v="6"/>
    </i>
    <i>
      <x v="2"/>
    </i>
    <i>
      <x v="7"/>
    </i>
    <i>
      <x v="8"/>
    </i>
    <i t="grand">
      <x/>
    </i>
  </colItems>
  <pageFields count="2">
    <pageField fld="3" item="1" hier="-1"/>
    <pageField fld="15" item="7" hier="-1"/>
  </pageFields>
  <dataFields count="1">
    <dataField name="Sum of cost_usd_millions" fld="6" baseField="0" baseItem="0" numFmtId="165"/>
  </dataFields>
  <formats count="1">
    <format dxfId="19">
      <pivotArea outline="0" collapsedLevelsAreSubtotals="1" fieldPosition="0"/>
    </format>
  </formats>
  <chartFormats count="7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9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9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9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9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9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9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9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9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9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1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1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1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1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1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1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1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1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1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3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3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3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3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3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3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3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3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3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5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5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5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5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5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5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5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5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5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7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7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7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7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7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7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7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7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7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8" format="5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8" format="5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8" format="5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8" format="5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8" format="6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8" format="6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8" format="6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18" format="6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8" format="6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8" format="6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2D9D7A-58E8-4647-A49C-3269D27F8B6E}" name="PivotTable4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15:D26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6"/>
  </rowFields>
  <rowItems count="10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3" hier="-1"/>
  </pageFields>
  <dataFields count="1">
    <dataField name="Sum of cost_usd_millions" fld="6" baseField="0" baseItem="0" numFmtId="165"/>
  </dataFields>
  <formats count="1">
    <format dxfId="1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9A241A-2996-47CC-ABDB-E1E521C27904}" name="PivotTable4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9" fieldListSortAscending="1">
  <location ref="A32:K46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6"/>
  </colFields>
  <colItems count="10">
    <i>
      <x v="4"/>
    </i>
    <i>
      <x v="3"/>
    </i>
    <i>
      <x/>
    </i>
    <i>
      <x v="9"/>
    </i>
    <i>
      <x v="7"/>
    </i>
    <i>
      <x v="5"/>
    </i>
    <i>
      <x v="6"/>
    </i>
    <i>
      <x v="2"/>
    </i>
    <i>
      <x v="8"/>
    </i>
    <i t="grand">
      <x/>
    </i>
  </colItems>
  <pageFields count="2">
    <pageField fld="3" item="1" hier="-1"/>
    <pageField fld="15" item="3" hier="-1"/>
  </pageFields>
  <dataFields count="1">
    <dataField name="Sum of cost_usd_millions" fld="6" baseField="0" baseItem="0" numFmtId="165"/>
  </dataFields>
  <formats count="1">
    <format dxfId="15">
      <pivotArea outline="0" collapsedLevelsAreSubtotals="1" fieldPosition="0"/>
    </format>
  </formats>
  <chartFormats count="8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9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9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9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9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9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9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9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9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9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1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1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1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1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1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1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1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1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1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3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3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3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3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3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3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3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3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3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5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5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5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5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5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5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5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5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5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7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7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7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7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7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7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7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7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7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8" format="5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8" format="5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8" format="5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8" format="5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8" format="6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9" format="6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9" format="6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9" format="6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9" format="6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9" format="6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8" format="6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8" format="6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18" format="6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8" format="6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8" format="6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9" format="7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9" format="7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19" format="7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9" format="7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9" format="7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0C38C6-0603-44E9-B5AC-D211BDA6B0B2}" name="PivotTable4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4:D9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3" hier="-1"/>
  </pageFields>
  <dataFields count="1">
    <dataField name="Sum of cost_usd_millions" fld="6" baseField="0" baseItem="0" numFmtId="165"/>
  </dataFields>
  <formats count="1">
    <format dxfId="1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6B3036-7582-4AD3-87A5-EB6FAA91E53C}" name="PivotTable4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15:D27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6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0" hier="-1"/>
  </pageFields>
  <dataFields count="1">
    <dataField name="Sum of cost_usd_millions" fld="6" baseField="0" baseItem="0" numFmtId="165"/>
  </dataFields>
  <formats count="1"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DA5551-B7DC-425C-B6DF-0C9709AFA6DC}" name="PivotTable49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4" fieldListSortAscending="1">
  <location ref="A32:L46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6"/>
  </colFields>
  <colItems count="11">
    <i>
      <x v="4"/>
    </i>
    <i>
      <x v="1"/>
    </i>
    <i>
      <x v="3"/>
    </i>
    <i>
      <x/>
    </i>
    <i>
      <x v="9"/>
    </i>
    <i>
      <x v="5"/>
    </i>
    <i>
      <x v="7"/>
    </i>
    <i>
      <x v="6"/>
    </i>
    <i>
      <x v="2"/>
    </i>
    <i>
      <x v="8"/>
    </i>
    <i t="grand">
      <x/>
    </i>
  </colItems>
  <pageFields count="2">
    <pageField fld="3" item="1" hier="-1"/>
    <pageField fld="15" item="0" hier="-1"/>
  </pageFields>
  <dataFields count="1">
    <dataField name="Sum of cost_usd_millions" fld="6" baseField="0" baseItem="0" numFmtId="165"/>
  </dataFields>
  <formats count="1">
    <format dxfId="12">
      <pivotArea outline="0" collapsedLevelsAreSubtotals="1" fieldPosition="0"/>
    </format>
  </formats>
  <chartFormats count="7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9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9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9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9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9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9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9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9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9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1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1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1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1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1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1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1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1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1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3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3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3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3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3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3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3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3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3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5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5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5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5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5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5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5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5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5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7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7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7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7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7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7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7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7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7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8" format="5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8" format="5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8" format="5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8" format="5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8" format="6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8" format="6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8" format="6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8" format="6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8" format="6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18" format="6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8E7BBA-5845-4BDF-B802-B3944D44E655}" name="PivotTable48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4:D9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0" hier="-1"/>
  </pageFields>
  <dataFields count="1">
    <dataField name="Sum of cost_usd_millions" fld="6" baseField="0" baseItem="0" numFmtId="165"/>
  </dataFields>
  <formats count="1">
    <format dxfId="1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AA5FE8-CB3F-4356-9953-36519B9348CF}" name="PivotTable5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15:D22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6"/>
  </rowFields>
  <rowItems count="6">
    <i>
      <x v="1"/>
    </i>
    <i>
      <x v="3"/>
    </i>
    <i>
      <x v="5"/>
    </i>
    <i>
      <x v="8"/>
    </i>
    <i>
      <x v="9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9" hier="-1"/>
  </pageFields>
  <dataFields count="1">
    <dataField name="Sum of cost_usd_millions" fld="6" baseField="0" baseItem="0" numFmtId="165"/>
  </dataFields>
  <formats count="1">
    <format dxfId="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A1169C-2D33-45B2-BC0B-60E51A58D2EC}" name="PivotTable5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2" fieldListSortAscending="1">
  <location ref="A53:E67" firstHeaderRow="1" firstDataRow="2" firstDataCol="1" rowPageCount="3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3">
    <pageField fld="3" item="1" hier="-1"/>
    <pageField fld="15" item="9" hier="-1"/>
    <pageField fld="36" hier="-1"/>
  </pageFields>
  <dataFields count="1">
    <dataField name="Sum of cost_usd_millions" fld="6" baseField="0" baseItem="0" numFmtId="165"/>
  </dataFields>
  <formats count="1">
    <format dxfId="8">
      <pivotArea outline="0" collapsedLevelsAreSubtotals="1" fieldPosition="0"/>
    </format>
  </formats>
  <chartFormats count="8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7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7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7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7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7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7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7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7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7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9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9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9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9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9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9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9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9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9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1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1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1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1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1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1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1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1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1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3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3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3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3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3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3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3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3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3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5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5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5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5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5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5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5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5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5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6" format="6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6" format="6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6" format="6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6" format="6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6" format="6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16" format="7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7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16" format="7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16" format="7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511E0C-2B9B-48C3-B385-75D6B995FA57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8" fieldListSortAscending="1">
  <location ref="A59:L72" firstHeaderRow="1" firstDataRow="2" firstDataCol="1" rowPageCount="1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h="1" m="1" x="72"/>
        <item h="1" m="1" x="70"/>
        <item h="1" m="1" x="71"/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2"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6"/>
  </colFields>
  <colItems count="11">
    <i>
      <x v="4"/>
    </i>
    <i>
      <x v="1"/>
    </i>
    <i>
      <x v="3"/>
    </i>
    <i>
      <x/>
    </i>
    <i>
      <x v="9"/>
    </i>
    <i>
      <x v="5"/>
    </i>
    <i>
      <x v="6"/>
    </i>
    <i>
      <x v="7"/>
    </i>
    <i>
      <x v="2"/>
    </i>
    <i>
      <x v="8"/>
    </i>
    <i t="grand">
      <x/>
    </i>
  </colItems>
  <pageFields count="1">
    <pageField fld="3" item="1" hier="-1"/>
  </pageFields>
  <dataFields count="1">
    <dataField name="Sum of cost_usd_millions" fld="6" baseField="0" baseItem="0" numFmtId="165"/>
  </dataFields>
  <formats count="1">
    <format dxfId="62">
      <pivotArea outline="0" collapsedLevelsAreSubtotals="1" fieldPosition="0"/>
    </format>
  </formats>
  <chartFormats count="21"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9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0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1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2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3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4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" format="2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CBDD45-D655-4498-9B22-A082DA3F304B}" name="PivotTable5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4" fieldListSortAscending="1">
  <location ref="A32:G46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6"/>
  </colFields>
  <colItems count="6">
    <i>
      <x v="1"/>
    </i>
    <i>
      <x v="3"/>
    </i>
    <i>
      <x v="5"/>
    </i>
    <i>
      <x v="9"/>
    </i>
    <i>
      <x v="8"/>
    </i>
    <i t="grand">
      <x/>
    </i>
  </colItems>
  <pageFields count="2">
    <pageField fld="3" item="1" hier="-1"/>
    <pageField fld="15" item="9" hier="-1"/>
  </pageFields>
  <dataFields count="1">
    <dataField name="Sum of cost_usd_millions" fld="6" baseField="0" baseItem="0" numFmtId="165"/>
  </dataFields>
  <formats count="1">
    <format dxfId="9">
      <pivotArea outline="0" collapsedLevelsAreSubtotals="1" fieldPosition="0"/>
    </format>
  </formats>
  <chartFormats count="7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9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9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9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9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9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9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9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9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9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1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1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1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1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1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1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1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1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1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3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3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3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3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3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3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3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3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3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5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5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5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5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5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5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5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5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5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7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7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7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7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7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7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7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7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7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8" format="5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8" format="5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8" format="5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8" format="5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8" format="6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1F360D-5C81-42D8-8879-08A49C12BAB3}" name="PivotTable5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4:D9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9" hier="-1"/>
  </pageFields>
  <dataFields count="1">
    <dataField name="Sum of cost_usd_millions" fld="6" baseField="0" baseItem="0" numFmtId="165"/>
  </dataFields>
  <formats count="1"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2EDB81-E747-4B69-816C-D1E0A72451E7}" name="PivotTable5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15:D27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6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8" hier="-1"/>
  </pageFields>
  <dataFields count="1">
    <dataField name="Sum of cost_usd_millions" fld="6" baseField="0" baseItem="0" numFmtId="165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81BDBA-1E98-4F27-AA72-5900D1F2F8F7}" name="PivotTable59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9" fieldListSortAscending="1">
  <location ref="A32:L46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6"/>
  </colFields>
  <colItems count="11">
    <i>
      <x v="4"/>
    </i>
    <i>
      <x/>
    </i>
    <i>
      <x v="1"/>
    </i>
    <i>
      <x v="3"/>
    </i>
    <i>
      <x v="9"/>
    </i>
    <i>
      <x v="5"/>
    </i>
    <i>
      <x v="2"/>
    </i>
    <i>
      <x v="6"/>
    </i>
    <i>
      <x v="7"/>
    </i>
    <i>
      <x v="8"/>
    </i>
    <i t="grand">
      <x/>
    </i>
  </colItems>
  <pageFields count="2">
    <pageField fld="3" item="1" hier="-1"/>
    <pageField fld="15" item="8" hier="-1"/>
  </pageFields>
  <dataFields count="1">
    <dataField name="Sum of cost_usd_millions" fld="6" baseField="0" baseItem="0" numFmtId="165"/>
  </dataFields>
  <formats count="1">
    <format dxfId="5">
      <pivotArea outline="0" collapsedLevelsAreSubtotals="1" fieldPosition="0"/>
    </format>
  </formats>
  <chartFormats count="7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9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9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9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9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9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9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9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9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9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1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1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1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1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1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1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1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1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1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3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3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3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3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3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3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3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3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3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5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5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5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5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5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5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5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5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5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7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7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7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7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7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7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7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7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7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8" format="5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8" format="5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8" format="5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8" format="5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8" format="6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8" format="6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8" format="6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8" format="6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8" format="6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8" format="6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462854-2B17-40DB-BBFD-71D4D6745D17}" name="PivotTable58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4:D9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8" hier="-1"/>
  </pageFields>
  <dataFields count="1">
    <dataField name="Sum of cost_usd_millions" fld="6" baseField="0" baseItem="0" numFmtId="165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686717-E6F6-4F0F-87B7-160FD2C1035F}" name="PivotTable6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30" fieldListSortAscending="1">
  <location ref="A32:K46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6"/>
  </colFields>
  <colItems count="10">
    <i>
      <x v="4"/>
    </i>
    <i>
      <x v="3"/>
    </i>
    <i>
      <x/>
    </i>
    <i>
      <x v="9"/>
    </i>
    <i>
      <x v="7"/>
    </i>
    <i>
      <x v="5"/>
    </i>
    <i>
      <x v="6"/>
    </i>
    <i>
      <x v="2"/>
    </i>
    <i>
      <x v="8"/>
    </i>
    <i t="grand">
      <x/>
    </i>
  </colItems>
  <pageFields count="2">
    <pageField fld="3" item="1" hier="-1"/>
    <pageField fld="15" item="3" hier="-1"/>
  </pageFields>
  <dataFields count="1">
    <dataField name="Sum of cost_usd_millions" fld="6" baseField="0" baseItem="0" numFmtId="165"/>
  </dataFields>
  <formats count="1">
    <format dxfId="1">
      <pivotArea outline="0" collapsedLevelsAreSubtotals="1" fieldPosition="0"/>
    </format>
  </formats>
  <chartFormats count="10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9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9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9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9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9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9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9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9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9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1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1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1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1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1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1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1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1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1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3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3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3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3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3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3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3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3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3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5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5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5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5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5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5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5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5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5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17" format="2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7" format="3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7" format="3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7" format="3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7" format="3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7" format="3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7" format="3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7" format="3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7" format="3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23" format="6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23" format="6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23" format="6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23" format="6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23" format="7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23" format="7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23" format="7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23" format="7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23" format="7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23" format="7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24" format="5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24" format="5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24" format="5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24" format="5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24" format="6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24" format="6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24" format="6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24" format="6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24" format="6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24" format="6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25" format="6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25" format="6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25" format="6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25" format="6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25" format="7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25" format="7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25" format="7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25" format="7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25" format="7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25" format="7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26" format="7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26" format="7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26" format="7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26" format="7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26" format="80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26" format="8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26" format="8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26" format="8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  <chartFormat chart="26" format="8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9"/>
          </reference>
        </references>
      </pivotArea>
    </chartFormat>
    <chartFormat chart="26" format="8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973F2F-9DDA-497B-B83A-D08E918AF43C}" name="PivotTable6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15:D26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6"/>
  </rowFields>
  <rowItems count="10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3" hier="-1"/>
  </pageFields>
  <dataFields count="1">
    <dataField name="Sum of cost_usd_millions" fld="6" baseField="0" baseItem="0" numFmtId="165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9B0B9B-C35E-4177-9FB0-6E19440BC2B5}" name="PivotTable6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A4:D9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Col" multipleItemSelectionAllowed="1" showAll="0">
      <items count="74">
        <item h="1" m="1" x="72"/>
        <item h="1" m="1" x="70"/>
        <item h="1" m="1" x="71"/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4"/>
  </colFields>
  <colItems count="3">
    <i>
      <x v="3"/>
    </i>
    <i>
      <x v="4"/>
    </i>
    <i t="grand">
      <x/>
    </i>
  </colItems>
  <pageFields count="2">
    <pageField fld="3" item="1" hier="-1"/>
    <pageField fld="15" item="3" hier="-1"/>
  </pageFields>
  <dataFields count="1">
    <dataField name="Sum of cost_usd_millions" fld="6" baseField="0" baseItem="0" numFmtId="165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2A1289-9164-47C6-96DB-94A2C5398695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42" fieldListSortAscending="1">
  <location ref="A4:K15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m="1" x="72"/>
        <item m="1" x="70"/>
        <item m="1" x="71"/>
        <item x="0"/>
        <item x="1"/>
        <item x="2"/>
        <item x="3"/>
        <item x="4"/>
        <item x="5"/>
        <item x="6"/>
        <item x="7"/>
        <item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sortType="descending">
      <items count="11">
        <item x="2"/>
        <item x="5"/>
        <item x="9"/>
        <item x="4"/>
        <item x="0"/>
        <item x="6"/>
        <item x="1"/>
        <item x="3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0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36"/>
  </colFields>
  <colItems count="10">
    <i>
      <x v="4"/>
    </i>
    <i>
      <x v="1"/>
    </i>
    <i>
      <x/>
    </i>
    <i>
      <x v="3"/>
    </i>
    <i>
      <x v="6"/>
    </i>
    <i>
      <x v="5"/>
    </i>
    <i>
      <x v="7"/>
    </i>
    <i>
      <x v="2"/>
    </i>
    <i>
      <x v="8"/>
    </i>
    <i t="grand">
      <x/>
    </i>
  </colItems>
  <pageFields count="2">
    <pageField fld="3" item="1" hier="-1"/>
    <pageField fld="15" item="4" hier="-1"/>
  </pageFields>
  <dataFields count="1">
    <dataField name="Sum of cost_usd_millions" fld="6" baseField="0" baseItem="0" numFmtId="165"/>
  </dataFields>
  <formats count="1">
    <format dxfId="0">
      <pivotArea outline="0" collapsedLevelsAreSubtotals="1" fieldPosition="0"/>
    </format>
  </formats>
  <chartFormats count="2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2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6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7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36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A6D81B-D522-43E6-8E29-6D14F45786BF}" name="PivotTable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 fieldListSortAscending="1">
  <location ref="L3:O16" firstHeaderRow="1" firstDataRow="2" firstDataCol="1" rowPageCount="1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h="1" m="1" x="72"/>
        <item h="1" m="1" x="70"/>
        <item h="1" m="1" x="71"/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 sortType="descending">
      <items count="4"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2"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5"/>
  </colFields>
  <colItems count="3">
    <i>
      <x/>
    </i>
    <i>
      <x v="1"/>
    </i>
    <i t="grand">
      <x/>
    </i>
  </colItems>
  <pageFields count="1">
    <pageField fld="3" item="1" hier="-1"/>
  </pageFields>
  <dataFields count="1">
    <dataField name="Sum of cost_usd_millions" fld="6" baseField="0" baseItem="0" numFmtId="165"/>
  </dataFields>
  <formats count="1">
    <format dxfId="63">
      <pivotArea outline="0" collapsedLevelsAreSubtotals="1" fieldPosition="0"/>
    </format>
  </formats>
  <chartFormats count="11"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9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0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1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2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3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E55074-A594-4818-B07D-09D38F3EC802}" name="PivotTable8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 fieldListSortAscending="1">
  <location ref="A40:FO53" firstHeaderRow="1" firstDataRow="2" firstDataCol="1" rowPageCount="1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h="1" m="1" x="72"/>
        <item h="1" m="1" x="70"/>
        <item h="1" m="1" x="71"/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items count="173">
        <item x="2"/>
        <item x="27"/>
        <item x="59"/>
        <item x="4"/>
        <item x="58"/>
        <item x="124"/>
        <item x="148"/>
        <item x="37"/>
        <item x="5"/>
        <item x="6"/>
        <item x="81"/>
        <item x="134"/>
        <item x="159"/>
        <item x="72"/>
        <item x="162"/>
        <item x="155"/>
        <item x="146"/>
        <item x="71"/>
        <item x="125"/>
        <item x="127"/>
        <item x="169"/>
        <item x="70"/>
        <item x="17"/>
        <item x="89"/>
        <item x="69"/>
        <item x="67"/>
        <item x="46"/>
        <item x="149"/>
        <item x="50"/>
        <item x="150"/>
        <item x="97"/>
        <item x="66"/>
        <item x="20"/>
        <item x="99"/>
        <item x="34"/>
        <item x="35"/>
        <item x="42"/>
        <item x="92"/>
        <item x="15"/>
        <item x="14"/>
        <item x="118"/>
        <item x="12"/>
        <item x="51"/>
        <item x="39"/>
        <item x="78"/>
        <item x="21"/>
        <item x="3"/>
        <item x="82"/>
        <item x="114"/>
        <item x="158"/>
        <item x="65"/>
        <item x="153"/>
        <item x="154"/>
        <item x="168"/>
        <item x="140"/>
        <item x="165"/>
        <item x="79"/>
        <item x="152"/>
        <item x="73"/>
        <item x="11"/>
        <item x="131"/>
        <item x="126"/>
        <item x="8"/>
        <item x="98"/>
        <item x="139"/>
        <item x="63"/>
        <item x="62"/>
        <item x="9"/>
        <item x="88"/>
        <item x="30"/>
        <item x="122"/>
        <item x="25"/>
        <item x="109"/>
        <item x="119"/>
        <item x="161"/>
        <item x="96"/>
        <item x="95"/>
        <item x="163"/>
        <item x="115"/>
        <item x="54"/>
        <item x="23"/>
        <item x="55"/>
        <item x="56"/>
        <item x="22"/>
        <item x="45"/>
        <item x="142"/>
        <item x="57"/>
        <item x="135"/>
        <item x="0"/>
        <item x="167"/>
        <item x="19"/>
        <item x="52"/>
        <item x="31"/>
        <item x="147"/>
        <item x="128"/>
        <item x="41"/>
        <item x="10"/>
        <item x="116"/>
        <item x="132"/>
        <item x="87"/>
        <item x="141"/>
        <item x="110"/>
        <item x="84"/>
        <item x="117"/>
        <item x="113"/>
        <item x="80"/>
        <item x="13"/>
        <item x="106"/>
        <item x="38"/>
        <item x="74"/>
        <item x="36"/>
        <item x="102"/>
        <item x="143"/>
        <item x="111"/>
        <item x="83"/>
        <item x="1"/>
        <item x="144"/>
        <item x="104"/>
        <item x="101"/>
        <item x="26"/>
        <item x="105"/>
        <item x="75"/>
        <item x="151"/>
        <item x="123"/>
        <item x="29"/>
        <item x="133"/>
        <item x="7"/>
        <item x="43"/>
        <item x="160"/>
        <item x="61"/>
        <item x="136"/>
        <item x="120"/>
        <item x="121"/>
        <item x="86"/>
        <item x="100"/>
        <item x="103"/>
        <item x="77"/>
        <item x="60"/>
        <item x="24"/>
        <item x="129"/>
        <item x="28"/>
        <item x="90"/>
        <item x="112"/>
        <item x="108"/>
        <item x="164"/>
        <item x="170"/>
        <item x="91"/>
        <item x="76"/>
        <item x="16"/>
        <item x="68"/>
        <item x="137"/>
        <item x="40"/>
        <item x="53"/>
        <item x="44"/>
        <item x="32"/>
        <item x="93"/>
        <item x="47"/>
        <item x="48"/>
        <item x="94"/>
        <item x="85"/>
        <item x="156"/>
        <item x="130"/>
        <item x="138"/>
        <item x="49"/>
        <item x="64"/>
        <item x="145"/>
        <item x="107"/>
        <item x="171"/>
        <item x="166"/>
        <item x="157"/>
        <item x="18"/>
        <item x="3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 sortType="descending">
      <items count="170">
        <item x="2"/>
        <item x="27"/>
        <item x="56"/>
        <item x="4"/>
        <item x="55"/>
        <item x="121"/>
        <item x="145"/>
        <item x="37"/>
        <item x="5"/>
        <item x="6"/>
        <item x="78"/>
        <item x="131"/>
        <item x="156"/>
        <item x="69"/>
        <item x="159"/>
        <item x="152"/>
        <item x="143"/>
        <item x="68"/>
        <item x="122"/>
        <item x="124"/>
        <item x="166"/>
        <item x="67"/>
        <item x="17"/>
        <item x="86"/>
        <item x="66"/>
        <item x="64"/>
        <item x="46"/>
        <item x="146"/>
        <item x="50"/>
        <item x="147"/>
        <item x="94"/>
        <item x="63"/>
        <item x="20"/>
        <item x="96"/>
        <item x="34"/>
        <item x="35"/>
        <item x="42"/>
        <item x="89"/>
        <item x="15"/>
        <item x="14"/>
        <item x="115"/>
        <item x="12"/>
        <item x="39"/>
        <item x="75"/>
        <item x="21"/>
        <item x="3"/>
        <item x="79"/>
        <item x="111"/>
        <item x="155"/>
        <item x="62"/>
        <item x="150"/>
        <item x="151"/>
        <item x="165"/>
        <item x="137"/>
        <item x="162"/>
        <item x="76"/>
        <item x="149"/>
        <item x="70"/>
        <item x="11"/>
        <item x="128"/>
        <item x="123"/>
        <item x="8"/>
        <item x="95"/>
        <item x="136"/>
        <item x="60"/>
        <item x="59"/>
        <item x="9"/>
        <item x="85"/>
        <item x="30"/>
        <item x="119"/>
        <item x="25"/>
        <item x="106"/>
        <item x="116"/>
        <item x="158"/>
        <item x="93"/>
        <item x="92"/>
        <item x="160"/>
        <item x="112"/>
        <item x="51"/>
        <item x="23"/>
        <item x="52"/>
        <item x="53"/>
        <item x="22"/>
        <item x="45"/>
        <item x="139"/>
        <item x="54"/>
        <item x="132"/>
        <item x="0"/>
        <item x="164"/>
        <item x="19"/>
        <item x="31"/>
        <item x="144"/>
        <item x="125"/>
        <item x="41"/>
        <item x="10"/>
        <item x="113"/>
        <item x="129"/>
        <item x="84"/>
        <item x="138"/>
        <item x="107"/>
        <item x="81"/>
        <item x="114"/>
        <item x="110"/>
        <item x="77"/>
        <item x="13"/>
        <item x="103"/>
        <item x="38"/>
        <item x="71"/>
        <item x="36"/>
        <item x="99"/>
        <item x="140"/>
        <item x="108"/>
        <item x="80"/>
        <item x="1"/>
        <item x="141"/>
        <item x="101"/>
        <item x="98"/>
        <item x="26"/>
        <item x="102"/>
        <item x="72"/>
        <item x="148"/>
        <item x="120"/>
        <item x="29"/>
        <item x="130"/>
        <item x="7"/>
        <item x="43"/>
        <item x="157"/>
        <item x="58"/>
        <item x="133"/>
        <item x="117"/>
        <item x="118"/>
        <item x="83"/>
        <item x="97"/>
        <item x="100"/>
        <item x="74"/>
        <item x="57"/>
        <item x="24"/>
        <item x="126"/>
        <item x="28"/>
        <item x="87"/>
        <item x="109"/>
        <item x="105"/>
        <item x="161"/>
        <item x="167"/>
        <item x="88"/>
        <item x="73"/>
        <item x="16"/>
        <item x="65"/>
        <item x="134"/>
        <item x="40"/>
        <item x="44"/>
        <item x="32"/>
        <item x="90"/>
        <item x="47"/>
        <item x="48"/>
        <item x="91"/>
        <item x="82"/>
        <item x="153"/>
        <item x="127"/>
        <item x="135"/>
        <item x="49"/>
        <item x="61"/>
        <item x="142"/>
        <item x="104"/>
        <item x="168"/>
        <item x="163"/>
        <item x="154"/>
        <item x="18"/>
        <item x="3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2"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17"/>
  </colFields>
  <colItems count="170">
    <i>
      <x v="154"/>
    </i>
    <i>
      <x v="116"/>
    </i>
    <i>
      <x v="122"/>
    </i>
    <i>
      <x v="87"/>
    </i>
    <i>
      <x v="8"/>
    </i>
    <i>
      <x v="135"/>
    </i>
    <i>
      <x v="94"/>
    </i>
    <i>
      <x v="9"/>
    </i>
    <i>
      <x v="58"/>
    </i>
    <i>
      <x v="10"/>
    </i>
    <i>
      <x v="158"/>
    </i>
    <i>
      <x v="4"/>
    </i>
    <i>
      <x v="26"/>
    </i>
    <i>
      <x v="112"/>
    </i>
    <i>
      <x v="74"/>
    </i>
    <i>
      <x v="60"/>
    </i>
    <i>
      <x v="127"/>
    </i>
    <i>
      <x v="113"/>
    </i>
    <i>
      <x v="101"/>
    </i>
    <i>
      <x v="69"/>
    </i>
    <i>
      <x v="150"/>
    </i>
    <i>
      <x v="28"/>
    </i>
    <i>
      <x v="132"/>
    </i>
    <i>
      <x v="46"/>
    </i>
    <i>
      <x v="153"/>
    </i>
    <i>
      <x v="77"/>
    </i>
    <i>
      <x v="34"/>
    </i>
    <i>
      <x v="100"/>
    </i>
    <i>
      <x v="5"/>
    </i>
    <i>
      <x v="129"/>
    </i>
    <i>
      <x v="167"/>
    </i>
    <i>
      <x v="124"/>
    </i>
    <i>
      <x v="22"/>
    </i>
    <i>
      <x v="70"/>
    </i>
    <i>
      <x v="160"/>
    </i>
    <i>
      <x v="51"/>
    </i>
    <i>
      <x v="65"/>
    </i>
    <i>
      <x v="126"/>
    </i>
    <i>
      <x v="40"/>
    </i>
    <i>
      <x v="89"/>
    </i>
    <i>
      <x v="130"/>
    </i>
    <i>
      <x v="97"/>
    </i>
    <i>
      <x v="95"/>
    </i>
    <i>
      <x v="72"/>
    </i>
    <i>
      <x v="114"/>
    </i>
    <i>
      <x v="119"/>
    </i>
    <i>
      <x v="104"/>
    </i>
    <i>
      <x v="80"/>
    </i>
    <i>
      <x v="45"/>
    </i>
    <i>
      <x v="139"/>
    </i>
    <i>
      <x v="144"/>
    </i>
    <i>
      <x v="161"/>
    </i>
    <i>
      <x v="145"/>
    </i>
    <i>
      <x v="136"/>
    </i>
    <i>
      <x/>
    </i>
    <i>
      <x v="141"/>
    </i>
    <i>
      <x v="159"/>
    </i>
    <i>
      <x v="75"/>
    </i>
    <i>
      <x v="81"/>
    </i>
    <i>
      <x v="115"/>
    </i>
    <i>
      <x v="76"/>
    </i>
    <i>
      <x v="82"/>
    </i>
    <i>
      <x v="39"/>
    </i>
    <i>
      <x v="99"/>
    </i>
    <i>
      <x v="152"/>
    </i>
    <i>
      <x v="57"/>
    </i>
    <i>
      <x v="38"/>
    </i>
    <i>
      <x v="71"/>
    </i>
    <i>
      <x v="35"/>
    </i>
    <i>
      <x v="118"/>
    </i>
    <i>
      <x v="32"/>
    </i>
    <i>
      <x v="61"/>
    </i>
    <i>
      <x v="83"/>
    </i>
    <i>
      <x v="56"/>
    </i>
    <i>
      <x v="147"/>
    </i>
    <i>
      <x v="92"/>
    </i>
    <i>
      <x v="73"/>
    </i>
    <i>
      <x v="85"/>
    </i>
    <i>
      <x v="62"/>
    </i>
    <i>
      <x v="50"/>
    </i>
    <i>
      <x v="15"/>
    </i>
    <i>
      <x v="123"/>
    </i>
    <i>
      <x v="18"/>
    </i>
    <i>
      <x v="138"/>
    </i>
    <i>
      <x v="30"/>
    </i>
    <i>
      <x v="66"/>
    </i>
    <i>
      <x v="2"/>
    </i>
    <i>
      <x v="140"/>
    </i>
    <i>
      <x v="155"/>
    </i>
    <i>
      <x v="151"/>
    </i>
    <i>
      <x v="13"/>
    </i>
    <i>
      <x v="120"/>
    </i>
    <i>
      <x v="3"/>
    </i>
    <i>
      <x v="33"/>
    </i>
    <i>
      <x v="107"/>
    </i>
    <i>
      <x v="20"/>
    </i>
    <i>
      <x v="78"/>
    </i>
    <i>
      <x v="19"/>
    </i>
    <i>
      <x v="143"/>
    </i>
    <i>
      <x v="111"/>
    </i>
    <i>
      <x v="17"/>
    </i>
    <i>
      <x v="37"/>
    </i>
    <i>
      <x v="47"/>
    </i>
    <i>
      <x v="14"/>
    </i>
    <i>
      <x v="64"/>
    </i>
    <i>
      <x v="142"/>
    </i>
    <i>
      <x v="109"/>
    </i>
    <i>
      <x v="108"/>
    </i>
    <i>
      <x v="23"/>
    </i>
    <i>
      <x v="52"/>
    </i>
    <i>
      <x v="49"/>
    </i>
    <i>
      <x v="102"/>
    </i>
    <i>
      <x v="84"/>
    </i>
    <i>
      <x v="98"/>
    </i>
    <i>
      <x v="41"/>
    </i>
    <i>
      <x v="156"/>
    </i>
    <i>
      <x v="7"/>
    </i>
    <i>
      <x v="6"/>
    </i>
    <i>
      <x v="79"/>
    </i>
    <i>
      <x v="53"/>
    </i>
    <i>
      <x v="16"/>
    </i>
    <i>
      <x v="105"/>
    </i>
    <i>
      <x v="88"/>
    </i>
    <i>
      <x v="134"/>
    </i>
    <i>
      <x v="31"/>
    </i>
    <i>
      <x v="42"/>
    </i>
    <i>
      <x v="25"/>
    </i>
    <i>
      <x v="148"/>
    </i>
    <i>
      <x v="24"/>
    </i>
    <i>
      <x v="164"/>
    </i>
    <i>
      <x v="146"/>
    </i>
    <i>
      <x v="149"/>
    </i>
    <i>
      <x v="54"/>
    </i>
    <i>
      <x v="68"/>
    </i>
    <i>
      <x v="168"/>
    </i>
    <i>
      <x v="165"/>
    </i>
    <i>
      <x v="121"/>
    </i>
    <i>
      <x v="131"/>
    </i>
    <i>
      <x v="125"/>
    </i>
    <i>
      <x v="44"/>
    </i>
    <i>
      <x v="27"/>
    </i>
    <i>
      <x v="11"/>
    </i>
    <i>
      <x v="163"/>
    </i>
    <i>
      <x v="86"/>
    </i>
    <i>
      <x v="91"/>
    </i>
    <i>
      <x v="133"/>
    </i>
    <i>
      <x v="93"/>
    </i>
    <i>
      <x v="55"/>
    </i>
    <i>
      <x v="137"/>
    </i>
    <i>
      <x v="21"/>
    </i>
    <i>
      <x v="90"/>
    </i>
    <i>
      <x v="29"/>
    </i>
    <i>
      <x v="106"/>
    </i>
    <i>
      <x v="117"/>
    </i>
    <i>
      <x v="96"/>
    </i>
    <i>
      <x v="103"/>
    </i>
    <i>
      <x v="1"/>
    </i>
    <i>
      <x v="48"/>
    </i>
    <i>
      <x v="157"/>
    </i>
    <i>
      <x v="36"/>
    </i>
    <i>
      <x v="110"/>
    </i>
    <i>
      <x v="162"/>
    </i>
    <i>
      <x v="63"/>
    </i>
    <i>
      <x v="67"/>
    </i>
    <i>
      <x v="59"/>
    </i>
    <i>
      <x v="166"/>
    </i>
    <i>
      <x v="12"/>
    </i>
    <i>
      <x v="128"/>
    </i>
    <i>
      <x v="43"/>
    </i>
    <i t="grand">
      <x/>
    </i>
  </colItems>
  <pageFields count="1">
    <pageField fld="3" item="1" hier="-1"/>
  </pageFields>
  <dataFields count="1">
    <dataField name="Sum of cost_usd_millions" fld="6" baseField="0" baseItem="0" numFmtId="165"/>
  </dataFields>
  <formats count="1">
    <format dxfId="64">
      <pivotArea outline="0" collapsedLevelsAreSubtotals="1" fieldPosition="0"/>
    </format>
  </formats>
  <chartFormats count="181"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9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0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1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2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3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4"/>
          </reference>
        </references>
      </pivotArea>
    </chartFormat>
    <chartFormat chart="1" format="18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8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  <chartFormat chart="1" format="18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2"/>
          </reference>
        </references>
      </pivotArea>
    </chartFormat>
    <chartFormat chart="1" format="18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3"/>
          </reference>
        </references>
      </pivotArea>
    </chartFormat>
    <chartFormat chart="1" format="18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4"/>
          </reference>
        </references>
      </pivotArea>
    </chartFormat>
    <chartFormat chart="1" format="18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5"/>
          </reference>
        </references>
      </pivotArea>
    </chartFormat>
    <chartFormat chart="1" format="18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6"/>
          </reference>
        </references>
      </pivotArea>
    </chartFormat>
    <chartFormat chart="1" format="19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7"/>
          </reference>
        </references>
      </pivotArea>
    </chartFormat>
    <chartFormat chart="1" format="19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8"/>
          </reference>
        </references>
      </pivotArea>
    </chartFormat>
    <chartFormat chart="1" format="19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9"/>
          </reference>
        </references>
      </pivotArea>
    </chartFormat>
    <chartFormat chart="1" format="19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0"/>
          </reference>
        </references>
      </pivotArea>
    </chartFormat>
    <chartFormat chart="1" format="19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1"/>
          </reference>
        </references>
      </pivotArea>
    </chartFormat>
    <chartFormat chart="1" format="19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2"/>
          </reference>
        </references>
      </pivotArea>
    </chartFormat>
    <chartFormat chart="1" format="19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3"/>
          </reference>
        </references>
      </pivotArea>
    </chartFormat>
    <chartFormat chart="1" format="19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4"/>
          </reference>
        </references>
      </pivotArea>
    </chartFormat>
    <chartFormat chart="1" format="19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5"/>
          </reference>
        </references>
      </pivotArea>
    </chartFormat>
    <chartFormat chart="1" format="19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6"/>
          </reference>
        </references>
      </pivotArea>
    </chartFormat>
    <chartFormat chart="1" format="20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7"/>
          </reference>
        </references>
      </pivotArea>
    </chartFormat>
    <chartFormat chart="1" format="20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8"/>
          </reference>
        </references>
      </pivotArea>
    </chartFormat>
    <chartFormat chart="1" format="20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9"/>
          </reference>
        </references>
      </pivotArea>
    </chartFormat>
    <chartFormat chart="1" format="20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20"/>
          </reference>
        </references>
      </pivotArea>
    </chartFormat>
    <chartFormat chart="1" format="20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21"/>
          </reference>
        </references>
      </pivotArea>
    </chartFormat>
    <chartFormat chart="1" format="20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22"/>
          </reference>
        </references>
      </pivotArea>
    </chartFormat>
    <chartFormat chart="1" format="20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23"/>
          </reference>
        </references>
      </pivotArea>
    </chartFormat>
    <chartFormat chart="1" format="20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24"/>
          </reference>
        </references>
      </pivotArea>
    </chartFormat>
    <chartFormat chart="1" format="20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25"/>
          </reference>
        </references>
      </pivotArea>
    </chartFormat>
    <chartFormat chart="1" format="20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26"/>
          </reference>
        </references>
      </pivotArea>
    </chartFormat>
    <chartFormat chart="1" format="21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27"/>
          </reference>
        </references>
      </pivotArea>
    </chartFormat>
    <chartFormat chart="1" format="21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28"/>
          </reference>
        </references>
      </pivotArea>
    </chartFormat>
    <chartFormat chart="1" format="21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29"/>
          </reference>
        </references>
      </pivotArea>
    </chartFormat>
    <chartFormat chart="1" format="21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30"/>
          </reference>
        </references>
      </pivotArea>
    </chartFormat>
    <chartFormat chart="1" format="21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31"/>
          </reference>
        </references>
      </pivotArea>
    </chartFormat>
    <chartFormat chart="1" format="21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32"/>
          </reference>
        </references>
      </pivotArea>
    </chartFormat>
    <chartFormat chart="1" format="21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33"/>
          </reference>
        </references>
      </pivotArea>
    </chartFormat>
    <chartFormat chart="1" format="21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34"/>
          </reference>
        </references>
      </pivotArea>
    </chartFormat>
    <chartFormat chart="1" format="21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35"/>
          </reference>
        </references>
      </pivotArea>
    </chartFormat>
    <chartFormat chart="1" format="21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36"/>
          </reference>
        </references>
      </pivotArea>
    </chartFormat>
    <chartFormat chart="1" format="22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37"/>
          </reference>
        </references>
      </pivotArea>
    </chartFormat>
    <chartFormat chart="1" format="22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38"/>
          </reference>
        </references>
      </pivotArea>
    </chartFormat>
    <chartFormat chart="1" format="22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39"/>
          </reference>
        </references>
      </pivotArea>
    </chartFormat>
    <chartFormat chart="1" format="22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40"/>
          </reference>
        </references>
      </pivotArea>
    </chartFormat>
    <chartFormat chart="1" format="22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41"/>
          </reference>
        </references>
      </pivotArea>
    </chartFormat>
    <chartFormat chart="1" format="22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42"/>
          </reference>
        </references>
      </pivotArea>
    </chartFormat>
    <chartFormat chart="1" format="22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43"/>
          </reference>
        </references>
      </pivotArea>
    </chartFormat>
    <chartFormat chart="1" format="22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44"/>
          </reference>
        </references>
      </pivotArea>
    </chartFormat>
    <chartFormat chart="1" format="22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45"/>
          </reference>
        </references>
      </pivotArea>
    </chartFormat>
    <chartFormat chart="1" format="22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46"/>
          </reference>
        </references>
      </pivotArea>
    </chartFormat>
    <chartFormat chart="1" format="23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47"/>
          </reference>
        </references>
      </pivotArea>
    </chartFormat>
    <chartFormat chart="1" format="23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48"/>
          </reference>
        </references>
      </pivotArea>
    </chartFormat>
    <chartFormat chart="1" format="23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49"/>
          </reference>
        </references>
      </pivotArea>
    </chartFormat>
    <chartFormat chart="1" format="23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50"/>
          </reference>
        </references>
      </pivotArea>
    </chartFormat>
    <chartFormat chart="1" format="23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51"/>
          </reference>
        </references>
      </pivotArea>
    </chartFormat>
    <chartFormat chart="1" format="23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52"/>
          </reference>
        </references>
      </pivotArea>
    </chartFormat>
    <chartFormat chart="1" format="23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53"/>
          </reference>
        </references>
      </pivotArea>
    </chartFormat>
    <chartFormat chart="1" format="23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54"/>
          </reference>
        </references>
      </pivotArea>
    </chartFormat>
    <chartFormat chart="1" format="23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55"/>
          </reference>
        </references>
      </pivotArea>
    </chartFormat>
    <chartFormat chart="1" format="23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56"/>
          </reference>
        </references>
      </pivotArea>
    </chartFormat>
    <chartFormat chart="1" format="24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57"/>
          </reference>
        </references>
      </pivotArea>
    </chartFormat>
    <chartFormat chart="1" format="24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58"/>
          </reference>
        </references>
      </pivotArea>
    </chartFormat>
    <chartFormat chart="1" format="24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59"/>
          </reference>
        </references>
      </pivotArea>
    </chartFormat>
    <chartFormat chart="1" format="24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60"/>
          </reference>
        </references>
      </pivotArea>
    </chartFormat>
    <chartFormat chart="1" format="24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61"/>
          </reference>
        </references>
      </pivotArea>
    </chartFormat>
    <chartFormat chart="1" format="24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62"/>
          </reference>
        </references>
      </pivotArea>
    </chartFormat>
    <chartFormat chart="1" format="24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63"/>
          </reference>
        </references>
      </pivotArea>
    </chartFormat>
    <chartFormat chart="1" format="24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64"/>
          </reference>
        </references>
      </pivotArea>
    </chartFormat>
    <chartFormat chart="1" format="24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65"/>
          </reference>
        </references>
      </pivotArea>
    </chartFormat>
    <chartFormat chart="1" format="24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66"/>
          </reference>
        </references>
      </pivotArea>
    </chartFormat>
    <chartFormat chart="1" format="25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67"/>
          </reference>
        </references>
      </pivotArea>
    </chartFormat>
    <chartFormat chart="1" format="25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68"/>
          </reference>
        </references>
      </pivotArea>
    </chartFormat>
    <chartFormat chart="1" format="25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69"/>
          </reference>
        </references>
      </pivotArea>
    </chartFormat>
    <chartFormat chart="1" format="25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70"/>
          </reference>
        </references>
      </pivotArea>
    </chartFormat>
    <chartFormat chart="1" format="25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71"/>
          </reference>
        </references>
      </pivotArea>
    </chartFormat>
    <chartFormat chart="1" format="25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72"/>
          </reference>
        </references>
      </pivotArea>
    </chartFormat>
    <chartFormat chart="1" format="25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73"/>
          </reference>
        </references>
      </pivotArea>
    </chartFormat>
    <chartFormat chart="1" format="25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74"/>
          </reference>
        </references>
      </pivotArea>
    </chartFormat>
    <chartFormat chart="1" format="25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75"/>
          </reference>
        </references>
      </pivotArea>
    </chartFormat>
    <chartFormat chart="1" format="25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76"/>
          </reference>
        </references>
      </pivotArea>
    </chartFormat>
    <chartFormat chart="1" format="26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77"/>
          </reference>
        </references>
      </pivotArea>
    </chartFormat>
    <chartFormat chart="1" format="26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78"/>
          </reference>
        </references>
      </pivotArea>
    </chartFormat>
    <chartFormat chart="1" format="26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79"/>
          </reference>
        </references>
      </pivotArea>
    </chartFormat>
    <chartFormat chart="1" format="26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80"/>
          </reference>
        </references>
      </pivotArea>
    </chartFormat>
    <chartFormat chart="1" format="26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81"/>
          </reference>
        </references>
      </pivotArea>
    </chartFormat>
    <chartFormat chart="1" format="26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82"/>
          </reference>
        </references>
      </pivotArea>
    </chartFormat>
    <chartFormat chart="1" format="26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83"/>
          </reference>
        </references>
      </pivotArea>
    </chartFormat>
    <chartFormat chart="1" format="26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84"/>
          </reference>
        </references>
      </pivotArea>
    </chartFormat>
    <chartFormat chart="1" format="26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85"/>
          </reference>
        </references>
      </pivotArea>
    </chartFormat>
    <chartFormat chart="1" format="26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86"/>
          </reference>
        </references>
      </pivotArea>
    </chartFormat>
    <chartFormat chart="1" format="27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87"/>
          </reference>
        </references>
      </pivotArea>
    </chartFormat>
    <chartFormat chart="1" format="27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88"/>
          </reference>
        </references>
      </pivotArea>
    </chartFormat>
    <chartFormat chart="1" format="27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89"/>
          </reference>
        </references>
      </pivotArea>
    </chartFormat>
    <chartFormat chart="1" format="27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90"/>
          </reference>
        </references>
      </pivotArea>
    </chartFormat>
    <chartFormat chart="1" format="27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91"/>
          </reference>
        </references>
      </pivotArea>
    </chartFormat>
    <chartFormat chart="1" format="27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92"/>
          </reference>
        </references>
      </pivotArea>
    </chartFormat>
    <chartFormat chart="1" format="27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93"/>
          </reference>
        </references>
      </pivotArea>
    </chartFormat>
    <chartFormat chart="1" format="27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94"/>
          </reference>
        </references>
      </pivotArea>
    </chartFormat>
    <chartFormat chart="1" format="27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95"/>
          </reference>
        </references>
      </pivotArea>
    </chartFormat>
    <chartFormat chart="1" format="27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96"/>
          </reference>
        </references>
      </pivotArea>
    </chartFormat>
    <chartFormat chart="1" format="28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97"/>
          </reference>
        </references>
      </pivotArea>
    </chartFormat>
    <chartFormat chart="1" format="28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98"/>
          </reference>
        </references>
      </pivotArea>
    </chartFormat>
    <chartFormat chart="1" format="28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99"/>
          </reference>
        </references>
      </pivotArea>
    </chartFormat>
    <chartFormat chart="1" format="28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00"/>
          </reference>
        </references>
      </pivotArea>
    </chartFormat>
    <chartFormat chart="1" format="28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01"/>
          </reference>
        </references>
      </pivotArea>
    </chartFormat>
    <chartFormat chart="1" format="28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02"/>
          </reference>
        </references>
      </pivotArea>
    </chartFormat>
    <chartFormat chart="1" format="28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03"/>
          </reference>
        </references>
      </pivotArea>
    </chartFormat>
    <chartFormat chart="1" format="28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04"/>
          </reference>
        </references>
      </pivotArea>
    </chartFormat>
    <chartFormat chart="1" format="28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05"/>
          </reference>
        </references>
      </pivotArea>
    </chartFormat>
    <chartFormat chart="1" format="28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06"/>
          </reference>
        </references>
      </pivotArea>
    </chartFormat>
    <chartFormat chart="1" format="29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07"/>
          </reference>
        </references>
      </pivotArea>
    </chartFormat>
    <chartFormat chart="1" format="29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08"/>
          </reference>
        </references>
      </pivotArea>
    </chartFormat>
    <chartFormat chart="1" format="29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09"/>
          </reference>
        </references>
      </pivotArea>
    </chartFormat>
    <chartFormat chart="1" format="29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10"/>
          </reference>
        </references>
      </pivotArea>
    </chartFormat>
    <chartFormat chart="1" format="29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11"/>
          </reference>
        </references>
      </pivotArea>
    </chartFormat>
    <chartFormat chart="1" format="29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12"/>
          </reference>
        </references>
      </pivotArea>
    </chartFormat>
    <chartFormat chart="1" format="29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13"/>
          </reference>
        </references>
      </pivotArea>
    </chartFormat>
    <chartFormat chart="1" format="29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14"/>
          </reference>
        </references>
      </pivotArea>
    </chartFormat>
    <chartFormat chart="1" format="29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15"/>
          </reference>
        </references>
      </pivotArea>
    </chartFormat>
    <chartFormat chart="1" format="29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16"/>
          </reference>
        </references>
      </pivotArea>
    </chartFormat>
    <chartFormat chart="1" format="30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17"/>
          </reference>
        </references>
      </pivotArea>
    </chartFormat>
    <chartFormat chart="1" format="30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18"/>
          </reference>
        </references>
      </pivotArea>
    </chartFormat>
    <chartFormat chart="1" format="30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19"/>
          </reference>
        </references>
      </pivotArea>
    </chartFormat>
    <chartFormat chart="1" format="30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20"/>
          </reference>
        </references>
      </pivotArea>
    </chartFormat>
    <chartFormat chart="1" format="30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21"/>
          </reference>
        </references>
      </pivotArea>
    </chartFormat>
    <chartFormat chart="1" format="30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22"/>
          </reference>
        </references>
      </pivotArea>
    </chartFormat>
    <chartFormat chart="1" format="30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23"/>
          </reference>
        </references>
      </pivotArea>
    </chartFormat>
    <chartFormat chart="1" format="30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24"/>
          </reference>
        </references>
      </pivotArea>
    </chartFormat>
    <chartFormat chart="1" format="30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25"/>
          </reference>
        </references>
      </pivotArea>
    </chartFormat>
    <chartFormat chart="1" format="30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26"/>
          </reference>
        </references>
      </pivotArea>
    </chartFormat>
    <chartFormat chart="1" format="31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27"/>
          </reference>
        </references>
      </pivotArea>
    </chartFormat>
    <chartFormat chart="1" format="31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28"/>
          </reference>
        </references>
      </pivotArea>
    </chartFormat>
    <chartFormat chart="1" format="31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29"/>
          </reference>
        </references>
      </pivotArea>
    </chartFormat>
    <chartFormat chart="1" format="31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30"/>
          </reference>
        </references>
      </pivotArea>
    </chartFormat>
    <chartFormat chart="1" format="31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31"/>
          </reference>
        </references>
      </pivotArea>
    </chartFormat>
    <chartFormat chart="1" format="31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32"/>
          </reference>
        </references>
      </pivotArea>
    </chartFormat>
    <chartFormat chart="1" format="31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33"/>
          </reference>
        </references>
      </pivotArea>
    </chartFormat>
    <chartFormat chart="1" format="31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34"/>
          </reference>
        </references>
      </pivotArea>
    </chartFormat>
    <chartFormat chart="1" format="31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35"/>
          </reference>
        </references>
      </pivotArea>
    </chartFormat>
    <chartFormat chart="1" format="31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36"/>
          </reference>
        </references>
      </pivotArea>
    </chartFormat>
    <chartFormat chart="1" format="32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37"/>
          </reference>
        </references>
      </pivotArea>
    </chartFormat>
    <chartFormat chart="1" format="32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38"/>
          </reference>
        </references>
      </pivotArea>
    </chartFormat>
    <chartFormat chart="1" format="32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39"/>
          </reference>
        </references>
      </pivotArea>
    </chartFormat>
    <chartFormat chart="1" format="32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40"/>
          </reference>
        </references>
      </pivotArea>
    </chartFormat>
    <chartFormat chart="1" format="32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41"/>
          </reference>
        </references>
      </pivotArea>
    </chartFormat>
    <chartFormat chart="1" format="32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42"/>
          </reference>
        </references>
      </pivotArea>
    </chartFormat>
    <chartFormat chart="1" format="32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43"/>
          </reference>
        </references>
      </pivotArea>
    </chartFormat>
    <chartFormat chart="1" format="32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44"/>
          </reference>
        </references>
      </pivotArea>
    </chartFormat>
    <chartFormat chart="1" format="32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45"/>
          </reference>
        </references>
      </pivotArea>
    </chartFormat>
    <chartFormat chart="1" format="32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46"/>
          </reference>
        </references>
      </pivotArea>
    </chartFormat>
    <chartFormat chart="1" format="33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47"/>
          </reference>
        </references>
      </pivotArea>
    </chartFormat>
    <chartFormat chart="1" format="33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48"/>
          </reference>
        </references>
      </pivotArea>
    </chartFormat>
    <chartFormat chart="1" format="33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49"/>
          </reference>
        </references>
      </pivotArea>
    </chartFormat>
    <chartFormat chart="1" format="33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50"/>
          </reference>
        </references>
      </pivotArea>
    </chartFormat>
    <chartFormat chart="1" format="33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51"/>
          </reference>
        </references>
      </pivotArea>
    </chartFormat>
    <chartFormat chart="1" format="33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52"/>
          </reference>
        </references>
      </pivotArea>
    </chartFormat>
    <chartFormat chart="1" format="33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53"/>
          </reference>
        </references>
      </pivotArea>
    </chartFormat>
    <chartFormat chart="1" format="33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54"/>
          </reference>
        </references>
      </pivotArea>
    </chartFormat>
    <chartFormat chart="1" format="33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55"/>
          </reference>
        </references>
      </pivotArea>
    </chartFormat>
    <chartFormat chart="1" format="33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56"/>
          </reference>
        </references>
      </pivotArea>
    </chartFormat>
    <chartFormat chart="1" format="34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57"/>
          </reference>
        </references>
      </pivotArea>
    </chartFormat>
    <chartFormat chart="1" format="34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58"/>
          </reference>
        </references>
      </pivotArea>
    </chartFormat>
    <chartFormat chart="1" format="34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59"/>
          </reference>
        </references>
      </pivotArea>
    </chartFormat>
    <chartFormat chart="1" format="343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60"/>
          </reference>
        </references>
      </pivotArea>
    </chartFormat>
    <chartFormat chart="1" format="34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61"/>
          </reference>
        </references>
      </pivotArea>
    </chartFormat>
    <chartFormat chart="1" format="34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62"/>
          </reference>
        </references>
      </pivotArea>
    </chartFormat>
    <chartFormat chart="1" format="34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63"/>
          </reference>
        </references>
      </pivotArea>
    </chartFormat>
    <chartFormat chart="1" format="34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64"/>
          </reference>
        </references>
      </pivotArea>
    </chartFormat>
    <chartFormat chart="1" format="34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65"/>
          </reference>
        </references>
      </pivotArea>
    </chartFormat>
    <chartFormat chart="1" format="349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66"/>
          </reference>
        </references>
      </pivotArea>
    </chartFormat>
    <chartFormat chart="1" format="35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67"/>
          </reference>
        </references>
      </pivotArea>
    </chartFormat>
    <chartFormat chart="1" format="35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68"/>
          </reference>
        </references>
      </pivotArea>
    </chartFormat>
    <chartFormat chart="1" format="352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D3F4D2-E277-42B7-AC03-9565E9C18B15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" fieldListSortAscending="1">
  <location ref="A21:N34" firstHeaderRow="1" firstDataRow="2" firstDataCol="1" rowPageCount="1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Row" multipleItemSelectionAllowed="1" showAll="0">
      <items count="74">
        <item h="1" m="1" x="72"/>
        <item h="1" m="1" x="70"/>
        <item h="1" m="1" x="71"/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>
      <items count="4">
        <item x="0"/>
        <item x="1"/>
        <item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sortType="descending">
      <items count="14">
        <item x="9"/>
        <item x="8"/>
        <item m="1" x="12"/>
        <item x="1"/>
        <item x="3"/>
        <item x="4"/>
        <item x="6"/>
        <item x="7"/>
        <item x="2"/>
        <item x="11"/>
        <item x="5"/>
        <item x="0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2"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15"/>
  </colFields>
  <colItems count="13">
    <i>
      <x v="4"/>
    </i>
    <i>
      <x v="10"/>
    </i>
    <i>
      <x v="9"/>
    </i>
    <i>
      <x v="5"/>
    </i>
    <i>
      <x v="1"/>
    </i>
    <i>
      <x v="6"/>
    </i>
    <i>
      <x v="8"/>
    </i>
    <i>
      <x v="7"/>
    </i>
    <i>
      <x v="11"/>
    </i>
    <i>
      <x/>
    </i>
    <i>
      <x v="3"/>
    </i>
    <i>
      <x v="12"/>
    </i>
    <i t="grand">
      <x/>
    </i>
  </colItems>
  <pageFields count="1">
    <pageField fld="3" item="1" hier="-1"/>
  </pageFields>
  <dataFields count="1">
    <dataField name="Sum of cost_usd_millions" fld="6" baseField="0" baseItem="0" numFmtId="165"/>
  </dataFields>
  <formats count="1">
    <format dxfId="65">
      <pivotArea outline="0" collapsedLevelsAreSubtotals="1" fieldPosition="0"/>
    </format>
  </formats>
  <chartFormats count="23"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9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0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1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2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3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4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2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1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3E54BF-8CD1-4038-A918-7AFFC1859C9F}" name="PivotTable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fieldListSortAscending="1">
  <location ref="K5:X9" firstHeaderRow="1" firstDataRow="2" firstDataCol="1" rowPageCount="2" colPageCount="1"/>
  <pivotFields count="87">
    <pivotField showAll="0"/>
    <pivotField showAll="0"/>
    <pivotField showAll="0"/>
    <pivotField axis="axisPage" showAll="0">
      <items count="5">
        <item m="1" x="2"/>
        <item x="1"/>
        <item m="1" x="3"/>
        <item x="0"/>
        <item t="default"/>
      </items>
    </pivotField>
    <pivotField axis="axisPage" multipleItemSelectionAllowed="1" showAll="0">
      <items count="74">
        <item m="1" x="72"/>
        <item h="1" m="1" x="70"/>
        <item h="1" m="1" x="71"/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14">
        <item x="9"/>
        <item x="8"/>
        <item m="1" x="12"/>
        <item x="0"/>
        <item x="1"/>
        <item x="3"/>
        <item x="4"/>
        <item x="6"/>
        <item x="7"/>
        <item x="2"/>
        <item x="11"/>
        <item x="5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</pivotFields>
  <rowFields count="1">
    <field x="85"/>
  </rowFields>
  <rowItems count="3">
    <i>
      <x/>
    </i>
    <i>
      <x v="1"/>
    </i>
    <i t="grand">
      <x/>
    </i>
  </rowItems>
  <colFields count="1">
    <field x="15"/>
  </colFields>
  <colItems count="13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pageFields count="2">
    <pageField fld="4" hier="-1"/>
    <pageField fld="3" item="1" hier="-1"/>
  </pageFields>
  <dataFields count="1">
    <dataField name="Sum of cost_usd_millions" fld="6" baseField="0" baseItem="0" numFmtId="165"/>
  </dataFields>
  <formats count="1">
    <format dxfId="5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drawing" Target="../drawings/drawing1.xml"/><Relationship Id="rId4" Type="http://schemas.openxmlformats.org/officeDocument/2006/relationships/pivotTable" Target="../pivotTables/pivotTable4.xm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8.xml"/><Relationship Id="rId2" Type="http://schemas.openxmlformats.org/officeDocument/2006/relationships/pivotTable" Target="../pivotTables/pivotTable37.xml"/><Relationship Id="rId1" Type="http://schemas.openxmlformats.org/officeDocument/2006/relationships/pivotTable" Target="../pivotTables/pivotTable36.xm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1.xml"/><Relationship Id="rId2" Type="http://schemas.openxmlformats.org/officeDocument/2006/relationships/pivotTable" Target="../pivotTables/pivotTable40.xml"/><Relationship Id="rId1" Type="http://schemas.openxmlformats.org/officeDocument/2006/relationships/pivotTable" Target="../pivotTables/pivotTable39.xm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4.xml"/><Relationship Id="rId2" Type="http://schemas.openxmlformats.org/officeDocument/2006/relationships/pivotTable" Target="../pivotTables/pivotTable43.xml"/><Relationship Id="rId1" Type="http://schemas.openxmlformats.org/officeDocument/2006/relationships/pivotTable" Target="../pivotTables/pivotTable42.xm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7.xml"/><Relationship Id="rId2" Type="http://schemas.openxmlformats.org/officeDocument/2006/relationships/pivotTable" Target="../pivotTables/pivotTable46.xml"/><Relationship Id="rId1" Type="http://schemas.openxmlformats.org/officeDocument/2006/relationships/pivotTable" Target="../pivotTables/pivotTable45.xm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0.xml"/><Relationship Id="rId2" Type="http://schemas.openxmlformats.org/officeDocument/2006/relationships/pivotTable" Target="../pivotTables/pivotTable49.xml"/><Relationship Id="rId1" Type="http://schemas.openxmlformats.org/officeDocument/2006/relationships/pivotTable" Target="../pivotTables/pivotTable48.xml"/><Relationship Id="rId6" Type="http://schemas.openxmlformats.org/officeDocument/2006/relationships/drawing" Target="../drawings/drawing13.xml"/><Relationship Id="rId5" Type="http://schemas.openxmlformats.org/officeDocument/2006/relationships/printerSettings" Target="../printerSettings/printerSettings13.bin"/><Relationship Id="rId4" Type="http://schemas.openxmlformats.org/officeDocument/2006/relationships/pivotTable" Target="../pivotTables/pivotTable5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4.xml"/><Relationship Id="rId2" Type="http://schemas.openxmlformats.org/officeDocument/2006/relationships/pivotTable" Target="../pivotTables/pivotTable53.xml"/><Relationship Id="rId1" Type="http://schemas.openxmlformats.org/officeDocument/2006/relationships/pivotTable" Target="../pivotTables/pivotTable52.xml"/><Relationship Id="rId5" Type="http://schemas.openxmlformats.org/officeDocument/2006/relationships/drawing" Target="../drawings/drawing14.xml"/><Relationship Id="rId4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7.xml"/><Relationship Id="rId2" Type="http://schemas.openxmlformats.org/officeDocument/2006/relationships/pivotTable" Target="../pivotTables/pivotTable56.xml"/><Relationship Id="rId1" Type="http://schemas.openxmlformats.org/officeDocument/2006/relationships/pivotTable" Target="../pivotTables/pivotTable55.xml"/><Relationship Id="rId5" Type="http://schemas.openxmlformats.org/officeDocument/2006/relationships/drawing" Target="../drawings/drawing15.xml"/><Relationship Id="rId4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10.xml"/><Relationship Id="rId1" Type="http://schemas.openxmlformats.org/officeDocument/2006/relationships/pivotTable" Target="../pivotTables/pivotTable9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3.xml"/><Relationship Id="rId2" Type="http://schemas.openxmlformats.org/officeDocument/2006/relationships/pivotTable" Target="../pivotTables/pivotTable12.xml"/><Relationship Id="rId1" Type="http://schemas.openxmlformats.org/officeDocument/2006/relationships/pivotTable" Target="../pivotTables/pivotTable11.xml"/><Relationship Id="rId6" Type="http://schemas.openxmlformats.org/officeDocument/2006/relationships/printerSettings" Target="../printerSettings/printerSettings3.bin"/><Relationship Id="rId5" Type="http://schemas.openxmlformats.org/officeDocument/2006/relationships/pivotTable" Target="../pivotTables/pivotTable15.xml"/><Relationship Id="rId4" Type="http://schemas.openxmlformats.org/officeDocument/2006/relationships/pivotTable" Target="../pivotTables/pivotTable1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17.xml"/><Relationship Id="rId1" Type="http://schemas.openxmlformats.org/officeDocument/2006/relationships/pivotTable" Target="../pivotTables/pivotTable16.x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21.xml"/><Relationship Id="rId7" Type="http://schemas.openxmlformats.org/officeDocument/2006/relationships/drawing" Target="../drawings/drawing5.xml"/><Relationship Id="rId2" Type="http://schemas.openxmlformats.org/officeDocument/2006/relationships/pivotTable" Target="../pivotTables/pivotTable20.xml"/><Relationship Id="rId1" Type="http://schemas.openxmlformats.org/officeDocument/2006/relationships/pivotTable" Target="../pivotTables/pivotTable19.xml"/><Relationship Id="rId6" Type="http://schemas.openxmlformats.org/officeDocument/2006/relationships/printerSettings" Target="../printerSettings/printerSettings5.bin"/><Relationship Id="rId5" Type="http://schemas.openxmlformats.org/officeDocument/2006/relationships/pivotTable" Target="../pivotTables/pivotTable23.xml"/><Relationship Id="rId4" Type="http://schemas.openxmlformats.org/officeDocument/2006/relationships/pivotTable" Target="../pivotTables/pivotTable2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26.xml"/><Relationship Id="rId2" Type="http://schemas.openxmlformats.org/officeDocument/2006/relationships/pivotTable" Target="../pivotTables/pivotTable25.xml"/><Relationship Id="rId1" Type="http://schemas.openxmlformats.org/officeDocument/2006/relationships/pivotTable" Target="../pivotTables/pivotTable24.xm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pivotTable" Target="../pivotTables/pivotTable2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0.xml"/><Relationship Id="rId2" Type="http://schemas.openxmlformats.org/officeDocument/2006/relationships/pivotTable" Target="../pivotTables/pivotTable29.xml"/><Relationship Id="rId1" Type="http://schemas.openxmlformats.org/officeDocument/2006/relationships/pivotTable" Target="../pivotTables/pivotTable28.xm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pivotTable" Target="../pivotTables/pivotTable3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4.xml"/><Relationship Id="rId2" Type="http://schemas.openxmlformats.org/officeDocument/2006/relationships/pivotTable" Target="../pivotTables/pivotTable33.xml"/><Relationship Id="rId1" Type="http://schemas.openxmlformats.org/officeDocument/2006/relationships/pivotTable" Target="../pivotTables/pivotTable32.xm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8.bin"/><Relationship Id="rId4" Type="http://schemas.openxmlformats.org/officeDocument/2006/relationships/pivotTable" Target="../pivotTables/pivotTable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82ECC-1D0D-4391-A020-FAB1E3632B1B}">
  <dimension ref="A1:FO146"/>
  <sheetViews>
    <sheetView tabSelected="1" zoomScale="70" zoomScaleNormal="70" workbookViewId="0">
      <selection activeCell="B1" sqref="B1"/>
    </sheetView>
  </sheetViews>
  <sheetFormatPr defaultRowHeight="15" x14ac:dyDescent="0.25"/>
  <cols>
    <col min="1" max="1" width="23.85546875" bestFit="1" customWidth="1"/>
    <col min="2" max="2" width="26" bestFit="1" customWidth="1"/>
    <col min="3" max="3" width="18.140625" bestFit="1" customWidth="1"/>
    <col min="4" max="4" width="21.140625" bestFit="1" customWidth="1"/>
    <col min="5" max="5" width="16.140625" customWidth="1"/>
    <col min="6" max="6" width="23" bestFit="1" customWidth="1"/>
    <col min="7" max="7" width="26.140625" bestFit="1" customWidth="1"/>
    <col min="8" max="8" width="18.7109375" bestFit="1" customWidth="1"/>
    <col min="9" max="9" width="26.7109375" bestFit="1" customWidth="1"/>
    <col min="10" max="10" width="40.5703125" bestFit="1" customWidth="1"/>
    <col min="11" max="11" width="15.140625" bestFit="1" customWidth="1"/>
    <col min="12" max="12" width="28.28515625" bestFit="1" customWidth="1"/>
    <col min="13" max="13" width="18.5703125" customWidth="1"/>
    <col min="14" max="14" width="16.7109375" bestFit="1" customWidth="1"/>
    <col min="15" max="15" width="13.28515625" bestFit="1" customWidth="1"/>
    <col min="16" max="16" width="18.7109375" bestFit="1" customWidth="1"/>
    <col min="17" max="17" width="42.28515625" bestFit="1" customWidth="1"/>
    <col min="18" max="18" width="23.140625" bestFit="1" customWidth="1"/>
    <col min="19" max="19" width="7" bestFit="1" customWidth="1"/>
    <col min="20" max="20" width="29.140625" bestFit="1" customWidth="1"/>
    <col min="21" max="21" width="42.140625" bestFit="1" customWidth="1"/>
    <col min="22" max="22" width="25.5703125" bestFit="1" customWidth="1"/>
    <col min="23" max="23" width="18.140625" bestFit="1" customWidth="1"/>
    <col min="24" max="24" width="35.42578125" bestFit="1" customWidth="1"/>
    <col min="25" max="25" width="22" bestFit="1" customWidth="1"/>
    <col min="26" max="26" width="16.85546875" bestFit="1" customWidth="1"/>
    <col min="27" max="27" width="22.7109375" bestFit="1" customWidth="1"/>
    <col min="28" max="28" width="23.85546875" bestFit="1" customWidth="1"/>
    <col min="29" max="29" width="34.5703125" bestFit="1" customWidth="1"/>
    <col min="30" max="30" width="11" bestFit="1" customWidth="1"/>
    <col min="31" max="31" width="38.5703125" bestFit="1" customWidth="1"/>
    <col min="32" max="32" width="24.5703125" bestFit="1" customWidth="1"/>
    <col min="33" max="33" width="27" bestFit="1" customWidth="1"/>
    <col min="34" max="34" width="31" bestFit="1" customWidth="1"/>
    <col min="35" max="35" width="26" bestFit="1" customWidth="1"/>
    <col min="36" max="36" width="19.42578125" bestFit="1" customWidth="1"/>
    <col min="37" max="37" width="26.85546875" bestFit="1" customWidth="1"/>
    <col min="38" max="38" width="13.140625" bestFit="1" customWidth="1"/>
    <col min="39" max="39" width="20.42578125" bestFit="1" customWidth="1"/>
    <col min="40" max="40" width="55.85546875" bestFit="1" customWidth="1"/>
    <col min="41" max="41" width="47.7109375" bestFit="1" customWidth="1"/>
    <col min="42" max="42" width="23.5703125" bestFit="1" customWidth="1"/>
    <col min="43" max="43" width="20.42578125" bestFit="1" customWidth="1"/>
    <col min="44" max="44" width="7" bestFit="1" customWidth="1"/>
    <col min="45" max="45" width="77.28515625" bestFit="1" customWidth="1"/>
    <col min="46" max="46" width="35.42578125" bestFit="1" customWidth="1"/>
    <col min="47" max="47" width="29.140625" bestFit="1" customWidth="1"/>
    <col min="48" max="48" width="35.85546875" bestFit="1" customWidth="1"/>
    <col min="49" max="49" width="30" bestFit="1" customWidth="1"/>
    <col min="50" max="50" width="15.85546875" bestFit="1" customWidth="1"/>
    <col min="51" max="51" width="28.7109375" bestFit="1" customWidth="1"/>
    <col min="52" max="52" width="31.42578125" bestFit="1" customWidth="1"/>
    <col min="53" max="53" width="41.85546875" bestFit="1" customWidth="1"/>
    <col min="54" max="54" width="15" bestFit="1" customWidth="1"/>
    <col min="55" max="55" width="27" bestFit="1" customWidth="1"/>
    <col min="56" max="56" width="22.28515625" bestFit="1" customWidth="1"/>
    <col min="57" max="57" width="22.5703125" bestFit="1" customWidth="1"/>
    <col min="58" max="58" width="26.28515625" bestFit="1" customWidth="1"/>
    <col min="59" max="59" width="20.140625" bestFit="1" customWidth="1"/>
    <col min="60" max="60" width="28.7109375" bestFit="1" customWidth="1"/>
    <col min="61" max="61" width="76.7109375" bestFit="1" customWidth="1"/>
    <col min="62" max="62" width="31.42578125" bestFit="1" customWidth="1"/>
    <col min="63" max="63" width="19.140625" bestFit="1" customWidth="1"/>
    <col min="64" max="64" width="40.42578125" bestFit="1" customWidth="1"/>
    <col min="65" max="65" width="24.28515625" bestFit="1" customWidth="1"/>
    <col min="66" max="66" width="24" bestFit="1" customWidth="1"/>
    <col min="67" max="67" width="18" bestFit="1" customWidth="1"/>
    <col min="68" max="68" width="40.28515625" bestFit="1" customWidth="1"/>
    <col min="69" max="69" width="72.5703125" bestFit="1" customWidth="1"/>
    <col min="70" max="70" width="22" bestFit="1" customWidth="1"/>
    <col min="71" max="71" width="55.140625" bestFit="1" customWidth="1"/>
    <col min="72" max="72" width="21.85546875" bestFit="1" customWidth="1"/>
    <col min="73" max="73" width="13.85546875" bestFit="1" customWidth="1"/>
    <col min="74" max="74" width="30.5703125" bestFit="1" customWidth="1"/>
    <col min="75" max="75" width="34.140625" bestFit="1" customWidth="1"/>
    <col min="76" max="76" width="25.28515625" bestFit="1" customWidth="1"/>
    <col min="77" max="77" width="57.42578125" bestFit="1" customWidth="1"/>
    <col min="78" max="78" width="35" bestFit="1" customWidth="1"/>
    <col min="79" max="79" width="30" bestFit="1" customWidth="1"/>
    <col min="80" max="80" width="30.140625" bestFit="1" customWidth="1"/>
    <col min="81" max="81" width="24" bestFit="1" customWidth="1"/>
    <col min="82" max="82" width="32" bestFit="1" customWidth="1"/>
    <col min="83" max="83" width="16.5703125" bestFit="1" customWidth="1"/>
    <col min="84" max="84" width="22.5703125" bestFit="1" customWidth="1"/>
    <col min="85" max="85" width="15.7109375" bestFit="1" customWidth="1"/>
    <col min="86" max="86" width="22" bestFit="1" customWidth="1"/>
    <col min="87" max="87" width="17.28515625" bestFit="1" customWidth="1"/>
    <col min="88" max="88" width="11.28515625" bestFit="1" customWidth="1"/>
    <col min="89" max="89" width="13.42578125" bestFit="1" customWidth="1"/>
    <col min="90" max="90" width="15" bestFit="1" customWidth="1"/>
    <col min="91" max="91" width="8.7109375" bestFit="1" customWidth="1"/>
    <col min="92" max="92" width="28.7109375" bestFit="1" customWidth="1"/>
    <col min="93" max="93" width="44.140625" bestFit="1" customWidth="1"/>
    <col min="94" max="94" width="10.5703125" bestFit="1" customWidth="1"/>
    <col min="95" max="95" width="39" bestFit="1" customWidth="1"/>
    <col min="96" max="96" width="20.7109375" bestFit="1" customWidth="1"/>
    <col min="97" max="97" width="14" bestFit="1" customWidth="1"/>
    <col min="98" max="98" width="5.5703125" bestFit="1" customWidth="1"/>
    <col min="99" max="99" width="13.5703125" bestFit="1" customWidth="1"/>
    <col min="100" max="100" width="34.85546875" bestFit="1" customWidth="1"/>
    <col min="101" max="101" width="21.140625" bestFit="1" customWidth="1"/>
    <col min="102" max="102" width="35.42578125" bestFit="1" customWidth="1"/>
    <col min="103" max="103" width="27.28515625" bestFit="1" customWidth="1"/>
    <col min="104" max="104" width="20.28515625" bestFit="1" customWidth="1"/>
    <col min="105" max="105" width="42.42578125" bestFit="1" customWidth="1"/>
    <col min="106" max="106" width="19" bestFit="1" customWidth="1"/>
    <col min="107" max="107" width="16" bestFit="1" customWidth="1"/>
    <col min="108" max="108" width="30.7109375" bestFit="1" customWidth="1"/>
    <col min="109" max="109" width="11.7109375" bestFit="1" customWidth="1"/>
    <col min="110" max="110" width="16.140625" bestFit="1" customWidth="1"/>
    <col min="111" max="111" width="23.42578125" bestFit="1" customWidth="1"/>
    <col min="112" max="112" width="14" bestFit="1" customWidth="1"/>
    <col min="113" max="113" width="22.28515625" bestFit="1" customWidth="1"/>
    <col min="114" max="114" width="25.7109375" bestFit="1" customWidth="1"/>
    <col min="115" max="115" width="24.28515625" bestFit="1" customWidth="1"/>
    <col min="116" max="116" width="8.85546875" bestFit="1" customWidth="1"/>
    <col min="117" max="117" width="19.140625" bestFit="1" customWidth="1"/>
    <col min="118" max="118" width="13.42578125" bestFit="1" customWidth="1"/>
    <col min="119" max="119" width="13.28515625" bestFit="1" customWidth="1"/>
    <col min="120" max="120" width="16.140625" bestFit="1" customWidth="1"/>
    <col min="121" max="121" width="23.140625" bestFit="1" customWidth="1"/>
    <col min="122" max="122" width="44.85546875" bestFit="1" customWidth="1"/>
    <col min="123" max="123" width="35" bestFit="1" customWidth="1"/>
    <col min="124" max="124" width="12.28515625" bestFit="1" customWidth="1"/>
    <col min="125" max="125" width="18" bestFit="1" customWidth="1"/>
    <col min="126" max="126" width="5.7109375" bestFit="1" customWidth="1"/>
    <col min="127" max="127" width="30.140625" bestFit="1" customWidth="1"/>
    <col min="128" max="128" width="23.28515625" bestFit="1" customWidth="1"/>
    <col min="129" max="129" width="14.7109375" bestFit="1" customWidth="1"/>
    <col min="130" max="130" width="19" bestFit="1" customWidth="1"/>
    <col min="131" max="131" width="17.28515625" bestFit="1" customWidth="1"/>
    <col min="132" max="132" width="24.140625" bestFit="1" customWidth="1"/>
    <col min="133" max="133" width="26" bestFit="1" customWidth="1"/>
    <col min="134" max="134" width="14.85546875" bestFit="1" customWidth="1"/>
    <col min="135" max="135" width="25.7109375" bestFit="1" customWidth="1"/>
    <col min="136" max="136" width="23.7109375" bestFit="1" customWidth="1"/>
    <col min="137" max="137" width="20.85546875" bestFit="1" customWidth="1"/>
    <col min="138" max="138" width="41.42578125" bestFit="1" customWidth="1"/>
    <col min="139" max="139" width="18" bestFit="1" customWidth="1"/>
    <col min="140" max="140" width="33.42578125" bestFit="1" customWidth="1"/>
    <col min="141" max="141" width="16.85546875" bestFit="1" customWidth="1"/>
    <col min="142" max="142" width="27.85546875" bestFit="1" customWidth="1"/>
    <col min="143" max="143" width="20" bestFit="1" customWidth="1"/>
    <col min="144" max="144" width="21.42578125" bestFit="1" customWidth="1"/>
    <col min="145" max="145" width="11.7109375" bestFit="1" customWidth="1"/>
    <col min="146" max="146" width="45.42578125" bestFit="1" customWidth="1"/>
    <col min="147" max="147" width="39" bestFit="1" customWidth="1"/>
    <col min="148" max="148" width="9.5703125" bestFit="1" customWidth="1"/>
    <col min="149" max="149" width="27.5703125" bestFit="1" customWidth="1"/>
    <col min="150" max="150" width="14.85546875" bestFit="1" customWidth="1"/>
    <col min="151" max="151" width="15" bestFit="1" customWidth="1"/>
    <col min="152" max="152" width="8.7109375" bestFit="1" customWidth="1"/>
    <col min="153" max="153" width="20.85546875" bestFit="1" customWidth="1"/>
    <col min="154" max="154" width="29.7109375" bestFit="1" customWidth="1"/>
    <col min="155" max="155" width="37.140625" bestFit="1" customWidth="1"/>
    <col min="156" max="156" width="14.7109375" bestFit="1" customWidth="1"/>
    <col min="157" max="157" width="34.7109375" bestFit="1" customWidth="1"/>
    <col min="158" max="158" width="10.42578125" bestFit="1" customWidth="1"/>
    <col min="159" max="159" width="26.7109375" bestFit="1" customWidth="1"/>
    <col min="160" max="160" width="21.140625" bestFit="1" customWidth="1"/>
    <col min="161" max="161" width="34.7109375" bestFit="1" customWidth="1"/>
    <col min="162" max="162" width="35" bestFit="1" customWidth="1"/>
    <col min="163" max="163" width="7.140625" bestFit="1" customWidth="1"/>
    <col min="164" max="164" width="24.7109375" bestFit="1" customWidth="1"/>
    <col min="165" max="165" width="21.140625" bestFit="1" customWidth="1"/>
    <col min="166" max="166" width="16.5703125" bestFit="1" customWidth="1"/>
    <col min="167" max="167" width="13.5703125" bestFit="1" customWidth="1"/>
    <col min="168" max="168" width="22.42578125" bestFit="1" customWidth="1"/>
    <col min="169" max="169" width="18.5703125" bestFit="1" customWidth="1"/>
    <col min="170" max="170" width="20.42578125" bestFit="1" customWidth="1"/>
    <col min="171" max="171" width="11.28515625" bestFit="1" customWidth="1"/>
    <col min="172" max="172" width="18.5703125" bestFit="1" customWidth="1"/>
    <col min="173" max="173" width="20.42578125" bestFit="1" customWidth="1"/>
    <col min="174" max="174" width="11.28515625" bestFit="1" customWidth="1"/>
    <col min="175" max="175" width="21.140625" bestFit="1" customWidth="1"/>
    <col min="176" max="176" width="19.140625" bestFit="1" customWidth="1"/>
    <col min="177" max="177" width="21" bestFit="1" customWidth="1"/>
    <col min="178" max="178" width="31.7109375" bestFit="1" customWidth="1"/>
    <col min="179" max="179" width="25.7109375" bestFit="1" customWidth="1"/>
    <col min="180" max="180" width="13.140625" bestFit="1" customWidth="1"/>
    <col min="181" max="181" width="14" bestFit="1" customWidth="1"/>
    <col min="182" max="182" width="8.140625" bestFit="1" customWidth="1"/>
    <col min="183" max="183" width="15.7109375" bestFit="1" customWidth="1"/>
    <col min="184" max="184" width="13.42578125" bestFit="1" customWidth="1"/>
    <col min="185" max="185" width="11.140625" bestFit="1" customWidth="1"/>
    <col min="187" max="187" width="10.5703125" bestFit="1" customWidth="1"/>
    <col min="188" max="188" width="14.85546875" bestFit="1" customWidth="1"/>
    <col min="189" max="189" width="16.42578125" bestFit="1" customWidth="1"/>
    <col min="190" max="190" width="22.140625" bestFit="1" customWidth="1"/>
    <col min="191" max="191" width="10.28515625" bestFit="1" customWidth="1"/>
    <col min="192" max="192" width="30.5703125" bestFit="1" customWidth="1"/>
    <col min="193" max="193" width="23.85546875" bestFit="1" customWidth="1"/>
    <col min="194" max="194" width="21.140625" bestFit="1" customWidth="1"/>
    <col min="195" max="195" width="13.5703125" bestFit="1" customWidth="1"/>
    <col min="196" max="196" width="11.7109375" bestFit="1" customWidth="1"/>
    <col min="197" max="197" width="22.85546875" bestFit="1" customWidth="1"/>
    <col min="198" max="198" width="9.28515625" bestFit="1" customWidth="1"/>
    <col min="199" max="199" width="25.42578125" bestFit="1" customWidth="1"/>
    <col min="200" max="200" width="18.140625" bestFit="1" customWidth="1"/>
    <col min="201" max="201" width="28.5703125" bestFit="1" customWidth="1"/>
    <col min="202" max="202" width="15.28515625" bestFit="1" customWidth="1"/>
    <col min="203" max="203" width="17.140625" bestFit="1" customWidth="1"/>
    <col min="204" max="204" width="17.7109375" bestFit="1" customWidth="1"/>
    <col min="205" max="205" width="44.28515625" bestFit="1" customWidth="1"/>
    <col min="206" max="206" width="21.7109375" bestFit="1" customWidth="1"/>
    <col min="207" max="207" width="21.5703125" bestFit="1" customWidth="1"/>
    <col min="208" max="208" width="7.7109375" bestFit="1" customWidth="1"/>
    <col min="209" max="209" width="18.85546875" bestFit="1" customWidth="1"/>
    <col min="210" max="210" width="11.5703125" bestFit="1" customWidth="1"/>
    <col min="211" max="211" width="10.5703125" bestFit="1" customWidth="1"/>
    <col min="212" max="212" width="23.42578125" bestFit="1" customWidth="1"/>
    <col min="213" max="213" width="21" bestFit="1" customWidth="1"/>
    <col min="214" max="214" width="23" bestFit="1" customWidth="1"/>
    <col min="215" max="215" width="20.5703125" bestFit="1" customWidth="1"/>
    <col min="216" max="216" width="18.7109375" bestFit="1" customWidth="1"/>
    <col min="217" max="217" width="15" bestFit="1" customWidth="1"/>
    <col min="218" max="218" width="8.5703125" bestFit="1" customWidth="1"/>
    <col min="219" max="219" width="8.140625" bestFit="1" customWidth="1"/>
    <col min="220" max="220" width="37.28515625" bestFit="1" customWidth="1"/>
    <col min="221" max="221" width="20.140625" bestFit="1" customWidth="1"/>
    <col min="222" max="222" width="9.28515625" bestFit="1" customWidth="1"/>
    <col min="223" max="223" width="7.7109375" bestFit="1" customWidth="1"/>
    <col min="224" max="224" width="24" bestFit="1" customWidth="1"/>
    <col min="225" max="225" width="12" bestFit="1" customWidth="1"/>
    <col min="226" max="226" width="14.5703125" bestFit="1" customWidth="1"/>
    <col min="227" max="227" width="15" bestFit="1" customWidth="1"/>
  </cols>
  <sheetData>
    <row r="1" spans="1:15" x14ac:dyDescent="0.25">
      <c r="A1" s="1" t="s">
        <v>14</v>
      </c>
      <c r="B1" t="s">
        <v>20</v>
      </c>
      <c r="L1" s="1" t="s">
        <v>14</v>
      </c>
      <c r="M1" t="s">
        <v>20</v>
      </c>
    </row>
    <row r="3" spans="1:15" x14ac:dyDescent="0.25">
      <c r="A3" s="1" t="s">
        <v>10</v>
      </c>
      <c r="B3" s="1" t="s">
        <v>18</v>
      </c>
      <c r="L3" s="1" t="s">
        <v>10</v>
      </c>
      <c r="M3" s="1" t="s">
        <v>18</v>
      </c>
    </row>
    <row r="4" spans="1:15" x14ac:dyDescent="0.25">
      <c r="A4" s="1" t="s">
        <v>11</v>
      </c>
      <c r="B4" t="s">
        <v>22</v>
      </c>
      <c r="C4" t="s">
        <v>15</v>
      </c>
      <c r="D4" t="s">
        <v>21</v>
      </c>
      <c r="E4" t="s">
        <v>12</v>
      </c>
      <c r="L4" s="1" t="s">
        <v>11</v>
      </c>
      <c r="M4" t="s">
        <v>65</v>
      </c>
      <c r="N4" t="s">
        <v>66</v>
      </c>
      <c r="O4" t="s">
        <v>12</v>
      </c>
    </row>
    <row r="5" spans="1:15" x14ac:dyDescent="0.25">
      <c r="A5" s="2">
        <v>2023</v>
      </c>
      <c r="B5" s="3">
        <v>13882.371023562047</v>
      </c>
      <c r="C5" s="3">
        <v>7404.2291969999742</v>
      </c>
      <c r="D5" s="3">
        <v>3492.3319495336004</v>
      </c>
      <c r="E5" s="3">
        <v>24778.932170095621</v>
      </c>
      <c r="L5" s="2">
        <v>2023</v>
      </c>
      <c r="M5" s="3">
        <v>14223.706194525172</v>
      </c>
      <c r="N5" s="3">
        <v>10555.225975570527</v>
      </c>
      <c r="O5" s="3">
        <v>24778.932170095701</v>
      </c>
    </row>
    <row r="6" spans="1:15" x14ac:dyDescent="0.25">
      <c r="A6" s="2">
        <v>2024</v>
      </c>
      <c r="B6" s="3">
        <v>13768.618915721676</v>
      </c>
      <c r="C6" s="3">
        <v>8433.5362737499418</v>
      </c>
      <c r="D6" s="3">
        <v>3529.6451701624887</v>
      </c>
      <c r="E6" s="3">
        <v>25731.800359634108</v>
      </c>
      <c r="L6" s="2">
        <v>2024</v>
      </c>
      <c r="M6" s="3">
        <v>15105.218154629702</v>
      </c>
      <c r="N6" s="3">
        <v>10626.582205004383</v>
      </c>
      <c r="O6" s="3">
        <v>25731.800359634086</v>
      </c>
    </row>
    <row r="7" spans="1:15" x14ac:dyDescent="0.25">
      <c r="A7" s="2">
        <v>2025</v>
      </c>
      <c r="B7" s="3">
        <v>13806.615554846619</v>
      </c>
      <c r="C7" s="3">
        <v>9141.7486534999553</v>
      </c>
      <c r="D7" s="3">
        <v>3541.0391214282413</v>
      </c>
      <c r="E7" s="3">
        <v>26489.403329774817</v>
      </c>
      <c r="L7" s="2">
        <v>2025</v>
      </c>
      <c r="M7" s="3">
        <v>15614.386670428503</v>
      </c>
      <c r="N7" s="3">
        <v>10875.016659346327</v>
      </c>
      <c r="O7" s="3">
        <v>26489.403329774832</v>
      </c>
    </row>
    <row r="8" spans="1:15" x14ac:dyDescent="0.25">
      <c r="A8" s="2">
        <v>2026</v>
      </c>
      <c r="B8" s="3">
        <v>14256.422151125436</v>
      </c>
      <c r="C8" s="3">
        <v>9714.3269279999586</v>
      </c>
      <c r="D8" s="3">
        <v>3685.7392335132176</v>
      </c>
      <c r="E8" s="3">
        <v>27656.488312638612</v>
      </c>
      <c r="L8" s="2">
        <v>2026</v>
      </c>
      <c r="M8" s="3">
        <v>16698.819320698192</v>
      </c>
      <c r="N8" s="3">
        <v>10957.668991940458</v>
      </c>
      <c r="O8" s="3">
        <v>27656.488312638648</v>
      </c>
    </row>
    <row r="9" spans="1:15" x14ac:dyDescent="0.25">
      <c r="A9" s="2">
        <v>2027</v>
      </c>
      <c r="B9" s="3">
        <v>14672.158322872037</v>
      </c>
      <c r="C9" s="3">
        <v>10869.784692249974</v>
      </c>
      <c r="D9" s="3">
        <v>3794.8027341934908</v>
      </c>
      <c r="E9" s="3">
        <v>29336.745749315502</v>
      </c>
      <c r="L9" s="2">
        <v>2027</v>
      </c>
      <c r="M9" s="3">
        <v>17322.050808093085</v>
      </c>
      <c r="N9" s="3">
        <v>12014.694941222611</v>
      </c>
      <c r="O9" s="3">
        <v>29336.745749315698</v>
      </c>
    </row>
    <row r="10" spans="1:15" x14ac:dyDescent="0.25">
      <c r="A10" s="2">
        <v>2028</v>
      </c>
      <c r="B10" s="3">
        <v>15176.634570249988</v>
      </c>
      <c r="C10" s="3">
        <v>11661.925297999982</v>
      </c>
      <c r="D10" s="3">
        <v>3971.5303041868883</v>
      </c>
      <c r="E10" s="3">
        <v>30810.09017243686</v>
      </c>
      <c r="L10" s="2">
        <v>2028</v>
      </c>
      <c r="M10" s="3">
        <v>18497.289815804226</v>
      </c>
      <c r="N10" s="3">
        <v>12312.800356632688</v>
      </c>
      <c r="O10" s="3">
        <v>30810.090172436914</v>
      </c>
    </row>
    <row r="11" spans="1:15" x14ac:dyDescent="0.25">
      <c r="A11" s="2">
        <v>2029</v>
      </c>
      <c r="B11" s="3">
        <v>15655.022210770727</v>
      </c>
      <c r="C11" s="3">
        <v>11858.647798750011</v>
      </c>
      <c r="D11" s="3">
        <v>4126.464895306427</v>
      </c>
      <c r="E11" s="3">
        <v>31640.134904827166</v>
      </c>
      <c r="L11" s="2">
        <v>2029</v>
      </c>
      <c r="M11" s="3">
        <v>19338.734966743836</v>
      </c>
      <c r="N11" s="3">
        <v>12301.399938083257</v>
      </c>
      <c r="O11" s="3">
        <v>31640.134904827093</v>
      </c>
    </row>
    <row r="12" spans="1:15" x14ac:dyDescent="0.25">
      <c r="A12" s="2">
        <v>2030</v>
      </c>
      <c r="B12" s="3">
        <v>16631.869194025508</v>
      </c>
      <c r="C12" s="3">
        <v>12002.262159949973</v>
      </c>
      <c r="D12" s="3">
        <v>4310.4508937566152</v>
      </c>
      <c r="E12" s="3">
        <v>32944.582247732098</v>
      </c>
      <c r="L12" s="2">
        <v>2030</v>
      </c>
      <c r="M12" s="3">
        <v>19838.458012433653</v>
      </c>
      <c r="N12" s="3">
        <v>13106.124235298485</v>
      </c>
      <c r="O12" s="3">
        <v>32944.582247732134</v>
      </c>
    </row>
    <row r="13" spans="1:15" x14ac:dyDescent="0.25">
      <c r="A13" s="2">
        <v>2031</v>
      </c>
      <c r="B13" s="3">
        <v>14662.828314472163</v>
      </c>
      <c r="C13" s="3">
        <v>12110.907936135969</v>
      </c>
      <c r="D13" s="3">
        <v>4158.3332370297776</v>
      </c>
      <c r="E13" s="3">
        <v>30932.069487637909</v>
      </c>
      <c r="L13" s="2">
        <v>2031</v>
      </c>
      <c r="M13" s="3">
        <v>17765.840659070731</v>
      </c>
      <c r="N13" s="3">
        <v>13166.228828567215</v>
      </c>
      <c r="O13" s="3">
        <v>30932.069487637946</v>
      </c>
    </row>
    <row r="14" spans="1:15" x14ac:dyDescent="0.25">
      <c r="A14" s="2">
        <v>2032</v>
      </c>
      <c r="B14" s="3">
        <v>14796.16113956305</v>
      </c>
      <c r="C14" s="3">
        <v>12003.160433541036</v>
      </c>
      <c r="D14" s="3">
        <v>4217.5774559302972</v>
      </c>
      <c r="E14" s="3">
        <v>31016.899029034383</v>
      </c>
      <c r="L14" s="2">
        <v>2032</v>
      </c>
      <c r="M14" s="3">
        <v>17495.928789938524</v>
      </c>
      <c r="N14" s="3">
        <v>13520.97023909603</v>
      </c>
      <c r="O14" s="3">
        <v>31016.899029034554</v>
      </c>
    </row>
    <row r="15" spans="1:15" x14ac:dyDescent="0.25">
      <c r="A15" s="2">
        <v>2033</v>
      </c>
      <c r="B15" s="3">
        <v>15641.739411072831</v>
      </c>
      <c r="C15" s="3">
        <v>11854.157114049305</v>
      </c>
      <c r="D15" s="3">
        <v>4367.2468712774535</v>
      </c>
      <c r="E15" s="3">
        <v>31863.143396399588</v>
      </c>
      <c r="L15" s="2">
        <v>2033</v>
      </c>
      <c r="M15" s="3">
        <v>18498.002590376884</v>
      </c>
      <c r="N15" s="3">
        <v>13365.140806022906</v>
      </c>
      <c r="O15" s="3">
        <v>31863.143396399792</v>
      </c>
    </row>
    <row r="16" spans="1:15" x14ac:dyDescent="0.25">
      <c r="A16" s="2" t="s">
        <v>12</v>
      </c>
      <c r="B16" s="3">
        <v>162950.44080828206</v>
      </c>
      <c r="C16" s="3">
        <v>117054.68648492607</v>
      </c>
      <c r="D16" s="3">
        <v>43195.161866318507</v>
      </c>
      <c r="E16" s="3">
        <v>323200.28915952658</v>
      </c>
      <c r="L16" s="2" t="s">
        <v>12</v>
      </c>
      <c r="M16" s="3">
        <v>190398.43598274252</v>
      </c>
      <c r="N16" s="3">
        <v>132801.85317678488</v>
      </c>
      <c r="O16" s="3">
        <v>323200.2891595274</v>
      </c>
    </row>
    <row r="17" spans="1:14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9" spans="1:14" x14ac:dyDescent="0.25">
      <c r="A19" s="1" t="s">
        <v>14</v>
      </c>
      <c r="B19" t="s">
        <v>20</v>
      </c>
    </row>
    <row r="21" spans="1:14" x14ac:dyDescent="0.25">
      <c r="A21" s="1" t="s">
        <v>10</v>
      </c>
      <c r="B21" s="1" t="s">
        <v>18</v>
      </c>
    </row>
    <row r="22" spans="1:14" x14ac:dyDescent="0.25">
      <c r="A22" s="1" t="s">
        <v>11</v>
      </c>
      <c r="B22" t="s">
        <v>3</v>
      </c>
      <c r="C22" t="s">
        <v>8</v>
      </c>
      <c r="D22" t="s">
        <v>6</v>
      </c>
      <c r="E22" t="s">
        <v>7</v>
      </c>
      <c r="F22" t="s">
        <v>5</v>
      </c>
      <c r="G22" t="s">
        <v>1</v>
      </c>
      <c r="H22" t="s">
        <v>2</v>
      </c>
      <c r="I22" t="s">
        <v>9</v>
      </c>
      <c r="J22" t="s">
        <v>64</v>
      </c>
      <c r="K22" t="s">
        <v>19</v>
      </c>
      <c r="L22" t="s">
        <v>0</v>
      </c>
      <c r="M22" t="s">
        <v>70</v>
      </c>
      <c r="N22" t="s">
        <v>12</v>
      </c>
    </row>
    <row r="23" spans="1:14" x14ac:dyDescent="0.25">
      <c r="A23" s="2">
        <v>2023</v>
      </c>
      <c r="B23" s="3">
        <v>5586.2134085783446</v>
      </c>
      <c r="C23" s="3">
        <v>3802.7857789815739</v>
      </c>
      <c r="D23" s="3">
        <v>2812.782645500497</v>
      </c>
      <c r="E23" s="3">
        <v>2474.972980450058</v>
      </c>
      <c r="F23" s="3">
        <v>1704.9208163475105</v>
      </c>
      <c r="G23" s="3">
        <v>1520.9912743487246</v>
      </c>
      <c r="H23" s="3">
        <v>1590.6441965734136</v>
      </c>
      <c r="I23" s="3">
        <v>1465.8653736146496</v>
      </c>
      <c r="J23" s="3">
        <v>1438.8683812954889</v>
      </c>
      <c r="K23" s="3">
        <v>1401.4508567896926</v>
      </c>
      <c r="L23" s="3">
        <v>656.04735370143578</v>
      </c>
      <c r="M23" s="3">
        <v>323.38910391424571</v>
      </c>
      <c r="N23" s="3">
        <v>24778.932170095639</v>
      </c>
    </row>
    <row r="24" spans="1:14" x14ac:dyDescent="0.25">
      <c r="A24" s="2">
        <v>2024</v>
      </c>
      <c r="B24" s="3">
        <v>5855.2767873574539</v>
      </c>
      <c r="C24" s="3">
        <v>3936.2219707885665</v>
      </c>
      <c r="D24" s="3">
        <v>2707.4024926850943</v>
      </c>
      <c r="E24" s="3">
        <v>2593.0998809667872</v>
      </c>
      <c r="F24" s="3">
        <v>1832.0060874235533</v>
      </c>
      <c r="G24" s="3">
        <v>1588.9576703459934</v>
      </c>
      <c r="H24" s="3">
        <v>1660.0956163644551</v>
      </c>
      <c r="I24" s="3">
        <v>1528.4726862329251</v>
      </c>
      <c r="J24" s="3">
        <v>1523.5320994221972</v>
      </c>
      <c r="K24" s="3">
        <v>1469.6449159485649</v>
      </c>
      <c r="L24" s="3">
        <v>694.56386777461034</v>
      </c>
      <c r="M24" s="3">
        <v>342.52628432397751</v>
      </c>
      <c r="N24" s="3">
        <v>25731.800359634177</v>
      </c>
    </row>
    <row r="25" spans="1:14" x14ac:dyDescent="0.25">
      <c r="A25" s="2">
        <v>2025</v>
      </c>
      <c r="B25" s="3">
        <v>6024.0054080802365</v>
      </c>
      <c r="C25" s="3">
        <v>3983.5294344086019</v>
      </c>
      <c r="D25" s="3">
        <v>2830.8168697330452</v>
      </c>
      <c r="E25" s="3">
        <v>2676.3900848345165</v>
      </c>
      <c r="F25" s="3">
        <v>1926.9579486256034</v>
      </c>
      <c r="G25" s="3">
        <v>1625.1525071310007</v>
      </c>
      <c r="H25" s="3">
        <v>1689.8036129090804</v>
      </c>
      <c r="I25" s="3">
        <v>1561.4012823478051</v>
      </c>
      <c r="J25" s="3">
        <v>1584.8440261696614</v>
      </c>
      <c r="K25" s="3">
        <v>1505.7008564255175</v>
      </c>
      <c r="L25" s="3">
        <v>725.15388892164037</v>
      </c>
      <c r="M25" s="3">
        <v>355.64741018819097</v>
      </c>
      <c r="N25" s="3">
        <v>26489.403329774897</v>
      </c>
    </row>
    <row r="26" spans="1:14" x14ac:dyDescent="0.25">
      <c r="A26" s="2">
        <v>2026</v>
      </c>
      <c r="B26" s="3">
        <v>6328.3184138513188</v>
      </c>
      <c r="C26" s="3">
        <v>4116.8713001510587</v>
      </c>
      <c r="D26" s="3">
        <v>2780.3162257634967</v>
      </c>
      <c r="E26" s="3">
        <v>2814.9033739164838</v>
      </c>
      <c r="F26" s="3">
        <v>2043.8333030264193</v>
      </c>
      <c r="G26" s="3">
        <v>1731.6256465653933</v>
      </c>
      <c r="H26" s="3">
        <v>1786.4181674362976</v>
      </c>
      <c r="I26" s="3">
        <v>1632.1729105056343</v>
      </c>
      <c r="J26" s="3">
        <v>1693.3960397499443</v>
      </c>
      <c r="K26" s="3">
        <v>1580.250806877925</v>
      </c>
      <c r="L26" s="3">
        <v>773.83914721115218</v>
      </c>
      <c r="M26" s="3">
        <v>374.54297758351157</v>
      </c>
      <c r="N26" s="3">
        <v>27656.488312638638</v>
      </c>
    </row>
    <row r="27" spans="1:14" x14ac:dyDescent="0.25">
      <c r="A27" s="2">
        <v>2027</v>
      </c>
      <c r="B27" s="3">
        <v>6493.638263714306</v>
      </c>
      <c r="C27" s="3">
        <v>4287.5520441606795</v>
      </c>
      <c r="D27" s="3">
        <v>3233.0856007669581</v>
      </c>
      <c r="E27" s="3">
        <v>2971.5299765143473</v>
      </c>
      <c r="F27" s="3">
        <v>2091.478360872848</v>
      </c>
      <c r="G27" s="3">
        <v>1907.3771938542925</v>
      </c>
      <c r="H27" s="3">
        <v>1873.7493098365755</v>
      </c>
      <c r="I27" s="3">
        <v>1818.9275544431573</v>
      </c>
      <c r="J27" s="3">
        <v>1761.0691088101764</v>
      </c>
      <c r="K27" s="3">
        <v>1683.6424519643992</v>
      </c>
      <c r="L27" s="3">
        <v>827.49938056630197</v>
      </c>
      <c r="M27" s="3">
        <v>387.19650381152275</v>
      </c>
      <c r="N27" s="3">
        <v>29336.745749315563</v>
      </c>
    </row>
    <row r="28" spans="1:14" x14ac:dyDescent="0.25">
      <c r="A28" s="2">
        <v>2028</v>
      </c>
      <c r="B28" s="3">
        <v>6831.9146045585358</v>
      </c>
      <c r="C28" s="3">
        <v>4476.9275957526106</v>
      </c>
      <c r="D28" s="3">
        <v>3168.9558536167006</v>
      </c>
      <c r="E28" s="3">
        <v>3172.6477961969917</v>
      </c>
      <c r="F28" s="3">
        <v>2177.967794888139</v>
      </c>
      <c r="G28" s="3">
        <v>2070.8508054208455</v>
      </c>
      <c r="H28" s="3">
        <v>1988.6821298366549</v>
      </c>
      <c r="I28" s="3">
        <v>1956.6272766997827</v>
      </c>
      <c r="J28" s="3">
        <v>1877.3587265822543</v>
      </c>
      <c r="K28" s="3">
        <v>1793.7873029985003</v>
      </c>
      <c r="L28" s="3">
        <v>887.44282548701676</v>
      </c>
      <c r="M28" s="3">
        <v>406.92746039881115</v>
      </c>
      <c r="N28" s="3">
        <v>30810.090172436845</v>
      </c>
    </row>
    <row r="29" spans="1:14" x14ac:dyDescent="0.25">
      <c r="A29" s="2">
        <v>2029</v>
      </c>
      <c r="B29" s="3">
        <v>7025.9146967911129</v>
      </c>
      <c r="C29" s="3">
        <v>4542.44704644799</v>
      </c>
      <c r="D29" s="3">
        <v>3210.2941037868468</v>
      </c>
      <c r="E29" s="3">
        <v>3288.7189634422298</v>
      </c>
      <c r="F29" s="3">
        <v>2217.4036083888168</v>
      </c>
      <c r="G29" s="3">
        <v>2149.7136243640493</v>
      </c>
      <c r="H29" s="3">
        <v>2063.5105165746077</v>
      </c>
      <c r="I29" s="3">
        <v>1999.1117868603312</v>
      </c>
      <c r="J29" s="3">
        <v>1949.9540161433256</v>
      </c>
      <c r="K29" s="3">
        <v>1852.4234108672727</v>
      </c>
      <c r="L29" s="3">
        <v>920.76817535519558</v>
      </c>
      <c r="M29" s="3">
        <v>419.87495580532055</v>
      </c>
      <c r="N29" s="3">
        <v>31640.1349048271</v>
      </c>
    </row>
    <row r="30" spans="1:14" x14ac:dyDescent="0.25">
      <c r="A30" s="2">
        <v>2030</v>
      </c>
      <c r="B30" s="3">
        <v>7233.7096810858966</v>
      </c>
      <c r="C30" s="3">
        <v>4803.7424349516969</v>
      </c>
      <c r="D30" s="3">
        <v>3392.6690843652514</v>
      </c>
      <c r="E30" s="3">
        <v>3399.3407232878781</v>
      </c>
      <c r="F30" s="3">
        <v>2330.9832149546223</v>
      </c>
      <c r="G30" s="3">
        <v>2246.2654515796148</v>
      </c>
      <c r="H30" s="3">
        <v>2138.0829313097865</v>
      </c>
      <c r="I30" s="3">
        <v>2108.0842354310848</v>
      </c>
      <c r="J30" s="3">
        <v>1986.9315335551692</v>
      </c>
      <c r="K30" s="3">
        <v>1919.9365248458409</v>
      </c>
      <c r="L30" s="3">
        <v>951.50384989360123</v>
      </c>
      <c r="M30" s="3">
        <v>433.33258247169431</v>
      </c>
      <c r="N30" s="3">
        <v>32944.582247732134</v>
      </c>
    </row>
    <row r="31" spans="1:14" x14ac:dyDescent="0.25">
      <c r="A31" s="2">
        <v>2031</v>
      </c>
      <c r="B31" s="3">
        <v>6559.4780141195242</v>
      </c>
      <c r="C31" s="3">
        <v>4512.4992036977155</v>
      </c>
      <c r="D31" s="3">
        <v>3495.198975989505</v>
      </c>
      <c r="E31" s="3">
        <v>3136.54303033531</v>
      </c>
      <c r="F31" s="3">
        <v>2175.6065160084245</v>
      </c>
      <c r="G31" s="3">
        <v>2123.5926895676325</v>
      </c>
      <c r="H31" s="3">
        <v>1973.0718130043779</v>
      </c>
      <c r="I31" s="3">
        <v>2033.7561611018227</v>
      </c>
      <c r="J31" s="3">
        <v>1782.9777305936325</v>
      </c>
      <c r="K31" s="3">
        <v>1838.9499952508945</v>
      </c>
      <c r="L31" s="3">
        <v>887.12668339608661</v>
      </c>
      <c r="M31" s="3">
        <v>413.26867457305542</v>
      </c>
      <c r="N31" s="3">
        <v>30932.069487637982</v>
      </c>
    </row>
    <row r="32" spans="1:14" x14ac:dyDescent="0.25">
      <c r="A32" s="2">
        <v>2032</v>
      </c>
      <c r="B32" s="3">
        <v>6548.907275371128</v>
      </c>
      <c r="C32" s="3">
        <v>4585.6236122702367</v>
      </c>
      <c r="D32" s="3">
        <v>3520.9403038152495</v>
      </c>
      <c r="E32" s="3">
        <v>3149.6932272587837</v>
      </c>
      <c r="F32" s="3">
        <v>2127.4776598833646</v>
      </c>
      <c r="G32" s="3">
        <v>2122.5139286067401</v>
      </c>
      <c r="H32" s="3">
        <v>1979.0017058009214</v>
      </c>
      <c r="I32" s="3">
        <v>2061.9671865790074</v>
      </c>
      <c r="J32" s="3">
        <v>1779.5181933515503</v>
      </c>
      <c r="K32" s="3">
        <v>1846.121046147467</v>
      </c>
      <c r="L32" s="3">
        <v>883.66843456291156</v>
      </c>
      <c r="M32" s="3">
        <v>411.46645538708918</v>
      </c>
      <c r="N32" s="3">
        <v>31016.899029034448</v>
      </c>
    </row>
    <row r="33" spans="1:171" x14ac:dyDescent="0.25">
      <c r="A33" s="2">
        <v>2033</v>
      </c>
      <c r="B33" s="3">
        <v>6806.9487357080707</v>
      </c>
      <c r="C33" s="3">
        <v>4614.2585157203193</v>
      </c>
      <c r="D33" s="3">
        <v>3612.4894344990535</v>
      </c>
      <c r="E33" s="3">
        <v>3286.7064095615456</v>
      </c>
      <c r="F33" s="3">
        <v>2112.4523937723184</v>
      </c>
      <c r="G33" s="3">
        <v>2182.1716459448353</v>
      </c>
      <c r="H33" s="3">
        <v>2048.4468389687418</v>
      </c>
      <c r="I33" s="3">
        <v>2082.5962492846052</v>
      </c>
      <c r="J33" s="3">
        <v>1878.9127753090424</v>
      </c>
      <c r="K33" s="3">
        <v>1885.250988094569</v>
      </c>
      <c r="L33" s="3">
        <v>931.09036694743179</v>
      </c>
      <c r="M33" s="3">
        <v>421.81904258912624</v>
      </c>
      <c r="N33" s="3">
        <v>31863.143396399664</v>
      </c>
    </row>
    <row r="34" spans="1:171" x14ac:dyDescent="0.25">
      <c r="A34" s="2" t="s">
        <v>12</v>
      </c>
      <c r="B34" s="3">
        <v>71294.325289215936</v>
      </c>
      <c r="C34" s="3">
        <v>47662.458937331052</v>
      </c>
      <c r="D34" s="3">
        <v>34764.951590521698</v>
      </c>
      <c r="E34" s="3">
        <v>32964.546446764929</v>
      </c>
      <c r="F34" s="3">
        <v>22741.087704191617</v>
      </c>
      <c r="G34" s="3">
        <v>21269.212437729122</v>
      </c>
      <c r="H34" s="3">
        <v>20791.506838614918</v>
      </c>
      <c r="I34" s="3">
        <v>20248.982703100806</v>
      </c>
      <c r="J34" s="3">
        <v>19257.362630982443</v>
      </c>
      <c r="K34" s="3">
        <v>18777.159156210644</v>
      </c>
      <c r="L34" s="3">
        <v>9138.7039738173844</v>
      </c>
      <c r="M34" s="3">
        <v>4289.9914510465451</v>
      </c>
      <c r="N34" s="3">
        <v>323200.28915952711</v>
      </c>
    </row>
    <row r="38" spans="1:171" x14ac:dyDescent="0.25">
      <c r="A38" s="1" t="s">
        <v>14</v>
      </c>
      <c r="B38" t="s">
        <v>20</v>
      </c>
    </row>
    <row r="40" spans="1:171" x14ac:dyDescent="0.25">
      <c r="A40" s="1" t="s">
        <v>10</v>
      </c>
      <c r="B40" s="1" t="s">
        <v>18</v>
      </c>
    </row>
    <row r="41" spans="1:171" x14ac:dyDescent="0.25">
      <c r="A41" s="1" t="s">
        <v>11</v>
      </c>
      <c r="B41" t="s">
        <v>19</v>
      </c>
      <c r="C41" t="s">
        <v>305</v>
      </c>
      <c r="D41" t="s">
        <v>94</v>
      </c>
      <c r="E41" t="s">
        <v>4</v>
      </c>
      <c r="F41" t="s">
        <v>222</v>
      </c>
      <c r="G41" t="s">
        <v>101</v>
      </c>
      <c r="H41" t="s">
        <v>89</v>
      </c>
      <c r="I41" t="s">
        <v>223</v>
      </c>
      <c r="J41" t="s">
        <v>80</v>
      </c>
      <c r="K41" t="s">
        <v>224</v>
      </c>
      <c r="L41" t="s">
        <v>336</v>
      </c>
      <c r="M41" t="s">
        <v>218</v>
      </c>
      <c r="N41" t="s">
        <v>240</v>
      </c>
      <c r="O41" t="s">
        <v>93</v>
      </c>
      <c r="P41" t="s">
        <v>271</v>
      </c>
      <c r="Q41" t="s">
        <v>263</v>
      </c>
      <c r="R41" t="s">
        <v>95</v>
      </c>
      <c r="S41" t="s">
        <v>302</v>
      </c>
      <c r="T41" t="s">
        <v>294</v>
      </c>
      <c r="U41" t="s">
        <v>266</v>
      </c>
      <c r="V41" t="s">
        <v>331</v>
      </c>
      <c r="W41" t="s">
        <v>346</v>
      </c>
      <c r="X41" t="s">
        <v>99</v>
      </c>
      <c r="Y41" t="s">
        <v>254</v>
      </c>
      <c r="Z41" t="s">
        <v>334</v>
      </c>
      <c r="AA41" t="s">
        <v>273</v>
      </c>
      <c r="AB41" t="s">
        <v>245</v>
      </c>
      <c r="AC41" t="s">
        <v>293</v>
      </c>
      <c r="AD41" t="s">
        <v>219</v>
      </c>
      <c r="AE41" t="s">
        <v>96</v>
      </c>
      <c r="AF41" t="s">
        <v>344</v>
      </c>
      <c r="AG41" t="s">
        <v>312</v>
      </c>
      <c r="AH41" t="s">
        <v>236</v>
      </c>
      <c r="AI41" t="s">
        <v>267</v>
      </c>
      <c r="AJ41" t="s">
        <v>338</v>
      </c>
      <c r="AK41" t="s">
        <v>257</v>
      </c>
      <c r="AL41" t="s">
        <v>84</v>
      </c>
      <c r="AM41" t="s">
        <v>314</v>
      </c>
      <c r="AN41" t="s">
        <v>251</v>
      </c>
      <c r="AO41" t="s">
        <v>284</v>
      </c>
      <c r="AP41" t="s">
        <v>97</v>
      </c>
      <c r="AQ41" t="s">
        <v>290</v>
      </c>
      <c r="AR41" t="s">
        <v>5</v>
      </c>
      <c r="AS41" t="s">
        <v>269</v>
      </c>
      <c r="AT41" t="s">
        <v>303</v>
      </c>
      <c r="AU41" t="s">
        <v>308</v>
      </c>
      <c r="AV41" t="s">
        <v>91</v>
      </c>
      <c r="AW41" t="s">
        <v>276</v>
      </c>
      <c r="AX41" t="s">
        <v>253</v>
      </c>
      <c r="AY41" t="s">
        <v>320</v>
      </c>
      <c r="AZ41" t="s">
        <v>325</v>
      </c>
      <c r="BA41" t="s">
        <v>104</v>
      </c>
      <c r="BB41" t="s">
        <v>326</v>
      </c>
      <c r="BC41" t="s">
        <v>317</v>
      </c>
      <c r="BD41" t="s">
        <v>215</v>
      </c>
      <c r="BE41" t="s">
        <v>322</v>
      </c>
      <c r="BF41" t="s">
        <v>337</v>
      </c>
      <c r="BG41" t="s">
        <v>88</v>
      </c>
      <c r="BH41" t="s">
        <v>277</v>
      </c>
      <c r="BI41" t="s">
        <v>304</v>
      </c>
      <c r="BJ41" t="s">
        <v>272</v>
      </c>
      <c r="BK41" t="s">
        <v>278</v>
      </c>
      <c r="BL41" t="s">
        <v>250</v>
      </c>
      <c r="BM41" t="s">
        <v>292</v>
      </c>
      <c r="BN41" t="s">
        <v>333</v>
      </c>
      <c r="BO41" t="s">
        <v>79</v>
      </c>
      <c r="BP41" t="s">
        <v>249</v>
      </c>
      <c r="BQ41" t="s">
        <v>268</v>
      </c>
      <c r="BR41" t="s">
        <v>246</v>
      </c>
      <c r="BS41" t="s">
        <v>307</v>
      </c>
      <c r="BT41" t="s">
        <v>243</v>
      </c>
      <c r="BU41" t="s">
        <v>264</v>
      </c>
      <c r="BV41" t="s">
        <v>279</v>
      </c>
      <c r="BW41" t="s">
        <v>262</v>
      </c>
      <c r="BX41" t="s">
        <v>328</v>
      </c>
      <c r="BY41" t="s">
        <v>287</v>
      </c>
      <c r="BZ41" t="s">
        <v>270</v>
      </c>
      <c r="CA41" t="s">
        <v>281</v>
      </c>
      <c r="CB41" t="s">
        <v>265</v>
      </c>
      <c r="CC41" t="s">
        <v>256</v>
      </c>
      <c r="CD41" t="s">
        <v>229</v>
      </c>
      <c r="CE41" t="s">
        <v>311</v>
      </c>
      <c r="CF41" t="s">
        <v>232</v>
      </c>
      <c r="CG41" t="s">
        <v>319</v>
      </c>
      <c r="CH41" t="s">
        <v>72</v>
      </c>
      <c r="CI41" t="s">
        <v>85</v>
      </c>
      <c r="CJ41" t="s">
        <v>217</v>
      </c>
      <c r="CK41" t="s">
        <v>321</v>
      </c>
      <c r="CL41" t="s">
        <v>102</v>
      </c>
      <c r="CM41" t="s">
        <v>332</v>
      </c>
      <c r="CN41" t="s">
        <v>227</v>
      </c>
      <c r="CO41" t="s">
        <v>309</v>
      </c>
      <c r="CP41" t="s">
        <v>71</v>
      </c>
      <c r="CQ41" t="s">
        <v>244</v>
      </c>
      <c r="CR41" t="s">
        <v>298</v>
      </c>
      <c r="CS41" t="s">
        <v>234</v>
      </c>
      <c r="CT41" t="s">
        <v>274</v>
      </c>
      <c r="CU41" t="s">
        <v>233</v>
      </c>
      <c r="CV41" t="s">
        <v>324</v>
      </c>
      <c r="CW41" t="s">
        <v>301</v>
      </c>
      <c r="CX41" t="s">
        <v>231</v>
      </c>
      <c r="CY41" t="s">
        <v>248</v>
      </c>
      <c r="CZ41" t="s">
        <v>255</v>
      </c>
      <c r="DA41" t="s">
        <v>228</v>
      </c>
      <c r="DB41" t="s">
        <v>83</v>
      </c>
      <c r="DC41" t="s">
        <v>323</v>
      </c>
      <c r="DD41" t="s">
        <v>300</v>
      </c>
      <c r="DE41" t="s">
        <v>299</v>
      </c>
      <c r="DF41" t="s">
        <v>237</v>
      </c>
      <c r="DG41" t="s">
        <v>258</v>
      </c>
      <c r="DH41" t="s">
        <v>78</v>
      </c>
      <c r="DI41" t="s">
        <v>295</v>
      </c>
      <c r="DJ41" t="s">
        <v>280</v>
      </c>
      <c r="DK41" t="s">
        <v>291</v>
      </c>
      <c r="DL41" t="s">
        <v>74</v>
      </c>
      <c r="DM41" t="s">
        <v>103</v>
      </c>
      <c r="DN41" t="s">
        <v>221</v>
      </c>
      <c r="DO41" t="s">
        <v>220</v>
      </c>
      <c r="DP41" t="s">
        <v>275</v>
      </c>
      <c r="DQ41" t="s">
        <v>259</v>
      </c>
      <c r="DR41" t="s">
        <v>230</v>
      </c>
      <c r="DS41" t="s">
        <v>296</v>
      </c>
      <c r="DT41" t="s">
        <v>283</v>
      </c>
      <c r="DU41" t="s">
        <v>316</v>
      </c>
      <c r="DV41" t="s">
        <v>73</v>
      </c>
      <c r="DW41" t="s">
        <v>75</v>
      </c>
      <c r="DX41" t="s">
        <v>239</v>
      </c>
      <c r="DY41" t="s">
        <v>329</v>
      </c>
      <c r="DZ41" t="s">
        <v>238</v>
      </c>
      <c r="EA41" t="s">
        <v>341</v>
      </c>
      <c r="EB41" t="s">
        <v>327</v>
      </c>
      <c r="EC41" t="s">
        <v>330</v>
      </c>
      <c r="ED41" t="s">
        <v>260</v>
      </c>
      <c r="EE41" t="s">
        <v>87</v>
      </c>
      <c r="EF41" t="s">
        <v>345</v>
      </c>
      <c r="EG41" t="s">
        <v>342</v>
      </c>
      <c r="EH41" t="s">
        <v>310</v>
      </c>
      <c r="EI41" t="s">
        <v>98</v>
      </c>
      <c r="EJ41" t="s">
        <v>313</v>
      </c>
      <c r="EK41" t="s">
        <v>252</v>
      </c>
      <c r="EL41" t="s">
        <v>241</v>
      </c>
      <c r="EM41" t="s">
        <v>225</v>
      </c>
      <c r="EN41" t="s">
        <v>340</v>
      </c>
      <c r="EO41" t="s">
        <v>282</v>
      </c>
      <c r="EP41" t="s">
        <v>286</v>
      </c>
      <c r="EQ41" t="s">
        <v>100</v>
      </c>
      <c r="ER41" t="s">
        <v>288</v>
      </c>
      <c r="ES41" t="s">
        <v>261</v>
      </c>
      <c r="ET41" t="s">
        <v>318</v>
      </c>
      <c r="EU41" t="s">
        <v>235</v>
      </c>
      <c r="EV41" t="s">
        <v>285</v>
      </c>
      <c r="EW41" t="s">
        <v>242</v>
      </c>
      <c r="EX41" t="s">
        <v>297</v>
      </c>
      <c r="EY41" t="s">
        <v>306</v>
      </c>
      <c r="EZ41" t="s">
        <v>289</v>
      </c>
      <c r="FA41" t="s">
        <v>90</v>
      </c>
      <c r="FB41" t="s">
        <v>216</v>
      </c>
      <c r="FC41" t="s">
        <v>77</v>
      </c>
      <c r="FD41" t="s">
        <v>335</v>
      </c>
      <c r="FE41" t="s">
        <v>247</v>
      </c>
      <c r="FF41" t="s">
        <v>92</v>
      </c>
      <c r="FG41" t="s">
        <v>339</v>
      </c>
      <c r="FH41" t="s">
        <v>82</v>
      </c>
      <c r="FI41" t="s">
        <v>86</v>
      </c>
      <c r="FJ41" t="s">
        <v>81</v>
      </c>
      <c r="FK41" t="s">
        <v>343</v>
      </c>
      <c r="FL41" t="s">
        <v>226</v>
      </c>
      <c r="FM41" t="s">
        <v>315</v>
      </c>
      <c r="FN41" t="s">
        <v>76</v>
      </c>
      <c r="FO41" t="s">
        <v>12</v>
      </c>
    </row>
    <row r="42" spans="1:171" x14ac:dyDescent="0.25">
      <c r="A42" s="2">
        <v>2023</v>
      </c>
      <c r="B42" s="3">
        <v>1401.4508567896926</v>
      </c>
      <c r="C42" s="3">
        <v>1260.7856306839033</v>
      </c>
      <c r="D42" s="3">
        <v>803.45124190375293</v>
      </c>
      <c r="E42" s="3">
        <v>628.93808065311077</v>
      </c>
      <c r="F42" s="3">
        <v>651.08831844350686</v>
      </c>
      <c r="G42" s="3">
        <v>617.80666530555379</v>
      </c>
      <c r="H42" s="3">
        <v>559.80137574656601</v>
      </c>
      <c r="I42" s="3">
        <v>563.45348808633935</v>
      </c>
      <c r="J42" s="3">
        <v>518.56571261908994</v>
      </c>
      <c r="K42" s="3">
        <v>509.72563315932479</v>
      </c>
      <c r="L42" s="3">
        <v>617.57488528049998</v>
      </c>
      <c r="M42" s="3">
        <v>410.24542583388893</v>
      </c>
      <c r="N42" s="3">
        <v>370.85747048427913</v>
      </c>
      <c r="O42" s="3">
        <v>443.16948541856993</v>
      </c>
      <c r="P42" s="3">
        <v>379.56992179123534</v>
      </c>
      <c r="Q42" s="3">
        <v>440.87161935604473</v>
      </c>
      <c r="R42" s="3">
        <v>363.92413920131543</v>
      </c>
      <c r="S42" s="3">
        <v>348.76431935321335</v>
      </c>
      <c r="T42" s="3">
        <v>382.49820141304002</v>
      </c>
      <c r="U42" s="3">
        <v>398.77705574135996</v>
      </c>
      <c r="V42" s="3">
        <v>296.61474112401118</v>
      </c>
      <c r="W42" s="3">
        <v>323.38910391424571</v>
      </c>
      <c r="X42" s="3">
        <v>369.7843103411339</v>
      </c>
      <c r="Y42" s="3">
        <v>318.18969203481583</v>
      </c>
      <c r="Z42" s="3">
        <v>335.42528158049618</v>
      </c>
      <c r="AA42" s="3">
        <v>308.89787898112803</v>
      </c>
      <c r="AB42" s="3">
        <v>194.94468418229593</v>
      </c>
      <c r="AC42" s="3">
        <v>294.79194830258626</v>
      </c>
      <c r="AD42" s="3">
        <v>306.43296491863259</v>
      </c>
      <c r="AE42" s="3">
        <v>298.49832955364013</v>
      </c>
      <c r="AF42" s="3">
        <v>244.86289338468876</v>
      </c>
      <c r="AG42" s="3">
        <v>238.16475008449754</v>
      </c>
      <c r="AH42" s="3">
        <v>224.21068872304423</v>
      </c>
      <c r="AI42" s="3">
        <v>217.67281520472233</v>
      </c>
      <c r="AJ42" s="3">
        <v>211.48639158069119</v>
      </c>
      <c r="AK42" s="3">
        <v>152.49930190050009</v>
      </c>
      <c r="AL42" s="3">
        <v>203.04770431514433</v>
      </c>
      <c r="AM42" s="3">
        <v>95.998338091600019</v>
      </c>
      <c r="AN42" s="3">
        <v>212.75132369834</v>
      </c>
      <c r="AO42" s="3">
        <v>178.59990480410491</v>
      </c>
      <c r="AP42" s="3">
        <v>208.42547083854504</v>
      </c>
      <c r="AQ42" s="3">
        <v>202.12637654772007</v>
      </c>
      <c r="AR42" s="3">
        <v>195.59116245094199</v>
      </c>
      <c r="AS42" s="3">
        <v>181.74011034944996</v>
      </c>
      <c r="AT42" s="3">
        <v>189.27780507900002</v>
      </c>
      <c r="AU42" s="3">
        <v>165.49219445663462</v>
      </c>
      <c r="AV42" s="3">
        <v>149.26547727830578</v>
      </c>
      <c r="AW42" s="3">
        <v>143.39184817133909</v>
      </c>
      <c r="AX42" s="3">
        <v>128.27295064285201</v>
      </c>
      <c r="AY42" s="3">
        <v>145.61660113531477</v>
      </c>
      <c r="AZ42" s="3">
        <v>146.67702664507124</v>
      </c>
      <c r="BA42" s="3">
        <v>132.98707792513636</v>
      </c>
      <c r="BB42" s="3">
        <v>135.53796206070317</v>
      </c>
      <c r="BC42" s="3">
        <v>110.56275901298123</v>
      </c>
      <c r="BD42" s="3">
        <v>110.92405277175432</v>
      </c>
      <c r="BE42" s="3">
        <v>132.92589495547119</v>
      </c>
      <c r="BF42" s="3">
        <v>131.89409298400003</v>
      </c>
      <c r="BG42" s="3">
        <v>127.40217814864046</v>
      </c>
      <c r="BH42" s="3">
        <v>103.21418676705549</v>
      </c>
      <c r="BI42" s="3">
        <v>124.6163271454068</v>
      </c>
      <c r="BJ42" s="3">
        <v>53.404586447030006</v>
      </c>
      <c r="BK42" s="3">
        <v>106.7340389877361</v>
      </c>
      <c r="BL42" s="3">
        <v>102.4279455028953</v>
      </c>
      <c r="BM42" s="3">
        <v>103.66220441362994</v>
      </c>
      <c r="BN42" s="3">
        <v>120.18996837525</v>
      </c>
      <c r="BO42" s="3">
        <v>110.60259204264118</v>
      </c>
      <c r="BP42" s="3">
        <v>96.013754990291218</v>
      </c>
      <c r="BQ42" s="3">
        <v>116.30826989120683</v>
      </c>
      <c r="BR42" s="3">
        <v>72.378868387213586</v>
      </c>
      <c r="BS42" s="3">
        <v>96.750565170663975</v>
      </c>
      <c r="BT42" s="3">
        <v>93.845313294832494</v>
      </c>
      <c r="BU42" s="3">
        <v>85.82931060147213</v>
      </c>
      <c r="BV42" s="3">
        <v>79.843512487920719</v>
      </c>
      <c r="BW42" s="3">
        <v>110.41233562050004</v>
      </c>
      <c r="BX42" s="3">
        <v>104.27379128683933</v>
      </c>
      <c r="BY42" s="3">
        <v>107.72453294092001</v>
      </c>
      <c r="BZ42" s="3">
        <v>41.998828664800001</v>
      </c>
      <c r="CA42" s="3">
        <v>91.34019722324696</v>
      </c>
      <c r="CB42" s="3">
        <v>94.422317957481965</v>
      </c>
      <c r="CC42" s="3">
        <v>94.638902539500009</v>
      </c>
      <c r="CD42" s="3">
        <v>102.60901603078742</v>
      </c>
      <c r="CE42" s="3">
        <v>92.028089416699999</v>
      </c>
      <c r="CF42" s="3">
        <v>88.609161078590006</v>
      </c>
      <c r="CG42" s="3">
        <v>80.498632419305636</v>
      </c>
      <c r="CH42" s="3">
        <v>83.872780840914714</v>
      </c>
      <c r="CI42" s="3">
        <v>68.759396179021309</v>
      </c>
      <c r="CJ42" s="3">
        <v>68.076976771794065</v>
      </c>
      <c r="CK42" s="3">
        <v>83.077551430271143</v>
      </c>
      <c r="CL42" s="3">
        <v>83.310690424241926</v>
      </c>
      <c r="CM42" s="3">
        <v>51.148875998214791</v>
      </c>
      <c r="CN42" s="3">
        <v>65.457128117404821</v>
      </c>
      <c r="CO42" s="3">
        <v>79.238378399640055</v>
      </c>
      <c r="CP42" s="3">
        <v>58.88559021726293</v>
      </c>
      <c r="CQ42" s="3">
        <v>72.946703001938047</v>
      </c>
      <c r="CR42" s="3">
        <v>67.035174001488002</v>
      </c>
      <c r="CS42" s="3">
        <v>29.800206184639997</v>
      </c>
      <c r="CT42" s="3">
        <v>57.358925681277363</v>
      </c>
      <c r="CU42" s="3">
        <v>67.846522791239963</v>
      </c>
      <c r="CV42" s="3">
        <v>28.607515703679997</v>
      </c>
      <c r="CW42" s="3">
        <v>66.462947477735597</v>
      </c>
      <c r="CX42" s="3">
        <v>54.826190653513628</v>
      </c>
      <c r="CY42" s="3">
        <v>64.831859514752495</v>
      </c>
      <c r="CZ42" s="3">
        <v>55.286921828298013</v>
      </c>
      <c r="DA42" s="3">
        <v>26.702596669010006</v>
      </c>
      <c r="DB42" s="3">
        <v>47.378098757814662</v>
      </c>
      <c r="DC42" s="3">
        <v>23.84040860256</v>
      </c>
      <c r="DD42" s="3">
        <v>52.413818296538977</v>
      </c>
      <c r="DE42" s="3">
        <v>32.297014431340799</v>
      </c>
      <c r="DF42" s="3">
        <v>52.989552382915015</v>
      </c>
      <c r="DG42" s="3">
        <v>22.029436965759999</v>
      </c>
      <c r="DH42" s="3">
        <v>40.607474531747577</v>
      </c>
      <c r="DI42" s="3">
        <v>48.587876598415974</v>
      </c>
      <c r="DJ42" s="3">
        <v>50.414071429440021</v>
      </c>
      <c r="DK42" s="3">
        <v>47.225877642120004</v>
      </c>
      <c r="DL42" s="3">
        <v>35.489680389976662</v>
      </c>
      <c r="DM42" s="3">
        <v>42.394672960341246</v>
      </c>
      <c r="DN42" s="3">
        <v>25.120169970172796</v>
      </c>
      <c r="DO42" s="3">
        <v>44.702669068130014</v>
      </c>
      <c r="DP42" s="3">
        <v>32.938454637864993</v>
      </c>
      <c r="DQ42" s="3">
        <v>45.166387761770004</v>
      </c>
      <c r="DR42" s="3">
        <v>44.204822647999976</v>
      </c>
      <c r="DS42" s="3">
        <v>40.490366341443618</v>
      </c>
      <c r="DT42" s="3">
        <v>16.521767118079996</v>
      </c>
      <c r="DU42" s="3">
        <v>35.159664632400009</v>
      </c>
      <c r="DV42" s="3">
        <v>31.399417785502237</v>
      </c>
      <c r="DW42" s="3">
        <v>20.308558385207697</v>
      </c>
      <c r="DX42" s="3">
        <v>29.068023428107992</v>
      </c>
      <c r="DY42" s="3">
        <v>37.808745717179988</v>
      </c>
      <c r="DZ42" s="3">
        <v>29.278676221877017</v>
      </c>
      <c r="EA42" s="3">
        <v>14.303757851839999</v>
      </c>
      <c r="EB42" s="3">
        <v>29.028304956731205</v>
      </c>
      <c r="EC42" s="3">
        <v>18.339608889830796</v>
      </c>
      <c r="ED42" s="3">
        <v>12.847806454560002</v>
      </c>
      <c r="EE42" s="3">
        <v>23.001815280464303</v>
      </c>
      <c r="EF42" s="3">
        <v>22.966097971742197</v>
      </c>
      <c r="EG42" s="3">
        <v>11.92020430128</v>
      </c>
      <c r="EH42" s="3">
        <v>29.093836356960022</v>
      </c>
      <c r="EI42" s="3">
        <v>27.064494981724994</v>
      </c>
      <c r="EJ42" s="3">
        <v>15.241315764982497</v>
      </c>
      <c r="EK42" s="3">
        <v>21.083650070218205</v>
      </c>
      <c r="EL42" s="3">
        <v>27.390806010479984</v>
      </c>
      <c r="EM42" s="3">
        <v>26.998559117550002</v>
      </c>
      <c r="EN42" s="3">
        <v>23.824551405798488</v>
      </c>
      <c r="EO42" s="3">
        <v>26.045412484650001</v>
      </c>
      <c r="EP42" s="3">
        <v>25.678968116319993</v>
      </c>
      <c r="EQ42" s="3">
        <v>21.851068434021009</v>
      </c>
      <c r="ER42" s="3">
        <v>12.837576273092994</v>
      </c>
      <c r="ES42" s="3">
        <v>20.44445025456001</v>
      </c>
      <c r="ET42" s="3">
        <v>22.410279452489998</v>
      </c>
      <c r="EU42" s="3">
        <v>17.138826660273001</v>
      </c>
      <c r="EV42" s="3">
        <v>16.231309613638594</v>
      </c>
      <c r="EW42" s="3">
        <v>20.543104507859994</v>
      </c>
      <c r="EX42" s="3">
        <v>10.765671477113598</v>
      </c>
      <c r="EY42" s="3">
        <v>15.446752016804846</v>
      </c>
      <c r="EZ42" s="3">
        <v>17.559665743999997</v>
      </c>
      <c r="FA42" s="3">
        <v>15.361268752771648</v>
      </c>
      <c r="FB42" s="3">
        <v>12.654903905448199</v>
      </c>
      <c r="FC42" s="3">
        <v>21.260409202066</v>
      </c>
      <c r="FD42" s="3">
        <v>20.810262523635014</v>
      </c>
      <c r="FE42" s="3">
        <v>9.1698044449153979</v>
      </c>
      <c r="FF42" s="3">
        <v>16.371965118240002</v>
      </c>
      <c r="FG42" s="3">
        <v>15.742314346560006</v>
      </c>
      <c r="FH42" s="3">
        <v>14.966800843250002</v>
      </c>
      <c r="FI42" s="3">
        <v>13.532247490862497</v>
      </c>
      <c r="FJ42" s="3">
        <v>9.9777357854499957</v>
      </c>
      <c r="FK42" s="3">
        <v>10.155881599168</v>
      </c>
      <c r="FL42" s="3">
        <v>8.9545820080320002</v>
      </c>
      <c r="FM42" s="3">
        <v>4.7891143333999997</v>
      </c>
      <c r="FN42" s="3">
        <v>3.6874815794307003</v>
      </c>
      <c r="FO42" s="3">
        <v>24778.932170095653</v>
      </c>
    </row>
    <row r="43" spans="1:171" x14ac:dyDescent="0.25">
      <c r="A43" s="2">
        <v>2024</v>
      </c>
      <c r="B43" s="3">
        <v>1469.6449159485649</v>
      </c>
      <c r="C43" s="3">
        <v>1204.3050310416072</v>
      </c>
      <c r="D43" s="3">
        <v>858.76272541585229</v>
      </c>
      <c r="E43" s="3">
        <v>669.52527424104994</v>
      </c>
      <c r="F43" s="3">
        <v>682.45616524886998</v>
      </c>
      <c r="G43" s="3">
        <v>642.04643031113801</v>
      </c>
      <c r="H43" s="3">
        <v>594.60244969676478</v>
      </c>
      <c r="I43" s="3">
        <v>600.99443976893428</v>
      </c>
      <c r="J43" s="3">
        <v>546.66535157210262</v>
      </c>
      <c r="K43" s="3">
        <v>520.55654559726077</v>
      </c>
      <c r="L43" s="3">
        <v>523.92733967249978</v>
      </c>
      <c r="M43" s="3">
        <v>436.63895052721494</v>
      </c>
      <c r="N43" s="3">
        <v>390.76645429718621</v>
      </c>
      <c r="O43" s="3">
        <v>444.81121375232965</v>
      </c>
      <c r="P43" s="3">
        <v>386.91812568051967</v>
      </c>
      <c r="Q43" s="3">
        <v>449.49972863541001</v>
      </c>
      <c r="R43" s="3">
        <v>380.4640234256741</v>
      </c>
      <c r="S43" s="3">
        <v>367.64059433605144</v>
      </c>
      <c r="T43" s="3">
        <v>413.05632216367997</v>
      </c>
      <c r="U43" s="3">
        <v>405.62496485108011</v>
      </c>
      <c r="V43" s="3">
        <v>329.87708419138886</v>
      </c>
      <c r="W43" s="3">
        <v>342.52628432397751</v>
      </c>
      <c r="X43" s="3">
        <v>388.62499265469739</v>
      </c>
      <c r="Y43" s="3">
        <v>320.37387439550378</v>
      </c>
      <c r="Z43" s="3">
        <v>341.13799230817932</v>
      </c>
      <c r="AA43" s="3">
        <v>328.03282777779913</v>
      </c>
      <c r="AB43" s="3">
        <v>227.30087683736713</v>
      </c>
      <c r="AC43" s="3">
        <v>302.00639732041481</v>
      </c>
      <c r="AD43" s="3">
        <v>311.71651469119752</v>
      </c>
      <c r="AE43" s="3">
        <v>310.61565094548001</v>
      </c>
      <c r="AF43" s="3">
        <v>262.41180294916632</v>
      </c>
      <c r="AG43" s="3">
        <v>255.4036801815223</v>
      </c>
      <c r="AH43" s="3">
        <v>241.90551942789813</v>
      </c>
      <c r="AI43" s="3">
        <v>234.13786091347157</v>
      </c>
      <c r="AJ43" s="3">
        <v>229.67696811681398</v>
      </c>
      <c r="AK43" s="3">
        <v>146.85655943925005</v>
      </c>
      <c r="AL43" s="3">
        <v>213.58313277412199</v>
      </c>
      <c r="AM43" s="3">
        <v>88.909759437200023</v>
      </c>
      <c r="AN43" s="3">
        <v>227.19083053994004</v>
      </c>
      <c r="AO43" s="3">
        <v>188.80220962564232</v>
      </c>
      <c r="AP43" s="3">
        <v>216.26716223199989</v>
      </c>
      <c r="AQ43" s="3">
        <v>205.56760959816</v>
      </c>
      <c r="AR43" s="3">
        <v>197.80948747295699</v>
      </c>
      <c r="AS43" s="3">
        <v>193.72659531720009</v>
      </c>
      <c r="AT43" s="3">
        <v>192.60916047450002</v>
      </c>
      <c r="AU43" s="3">
        <v>175.67453097135433</v>
      </c>
      <c r="AV43" s="3">
        <v>159.81839349252206</v>
      </c>
      <c r="AW43" s="3">
        <v>152.45447599610614</v>
      </c>
      <c r="AX43" s="3">
        <v>139.12286558957149</v>
      </c>
      <c r="AY43" s="3">
        <v>154.92535151182497</v>
      </c>
      <c r="AZ43" s="3">
        <v>149.56377609125997</v>
      </c>
      <c r="BA43" s="3">
        <v>139.02422117137846</v>
      </c>
      <c r="BB43" s="3">
        <v>139.43965136033196</v>
      </c>
      <c r="BC43" s="3">
        <v>118.69736996159668</v>
      </c>
      <c r="BD43" s="3">
        <v>118.40551000339337</v>
      </c>
      <c r="BE43" s="3">
        <v>140.82481866879769</v>
      </c>
      <c r="BF43" s="3">
        <v>125.64897761000002</v>
      </c>
      <c r="BG43" s="3">
        <v>133.10768497533797</v>
      </c>
      <c r="BH43" s="3">
        <v>109.72334169045632</v>
      </c>
      <c r="BI43" s="3">
        <v>132.02146714379637</v>
      </c>
      <c r="BJ43" s="3">
        <v>50.146228288709992</v>
      </c>
      <c r="BK43" s="3">
        <v>112.7031030210678</v>
      </c>
      <c r="BL43" s="3">
        <v>110.07219282238313</v>
      </c>
      <c r="BM43" s="3">
        <v>123.80907000185256</v>
      </c>
      <c r="BN43" s="3">
        <v>121.91913316204999</v>
      </c>
      <c r="BO43" s="3">
        <v>117.06449500976844</v>
      </c>
      <c r="BP43" s="3">
        <v>103.45180642005795</v>
      </c>
      <c r="BQ43" s="3">
        <v>123.21971593719644</v>
      </c>
      <c r="BR43" s="3">
        <v>84.166635197629205</v>
      </c>
      <c r="BS43" s="3">
        <v>115.554145927062</v>
      </c>
      <c r="BT43" s="3">
        <v>99.715023710422059</v>
      </c>
      <c r="BU43" s="3">
        <v>92.810971199996885</v>
      </c>
      <c r="BV43" s="3">
        <v>88.805515599280241</v>
      </c>
      <c r="BW43" s="3">
        <v>112.35563124275006</v>
      </c>
      <c r="BX43" s="3">
        <v>109.74002539963928</v>
      </c>
      <c r="BY43" s="3">
        <v>112.14389691555999</v>
      </c>
      <c r="BZ43" s="3">
        <v>38.897608191600014</v>
      </c>
      <c r="CA43" s="3">
        <v>95.985102949626381</v>
      </c>
      <c r="CB43" s="3">
        <v>96.586387874750784</v>
      </c>
      <c r="CC43" s="3">
        <v>96.304580237250008</v>
      </c>
      <c r="CD43" s="3">
        <v>102.11475326876099</v>
      </c>
      <c r="CE43" s="3">
        <v>90.863480923799955</v>
      </c>
      <c r="CF43" s="3">
        <v>91.998723816650028</v>
      </c>
      <c r="CG43" s="3">
        <v>83.798646746148833</v>
      </c>
      <c r="CH43" s="3">
        <v>85.29819742979349</v>
      </c>
      <c r="CI43" s="3">
        <v>73.469970995420539</v>
      </c>
      <c r="CJ43" s="3">
        <v>73.135124343899463</v>
      </c>
      <c r="CK43" s="3">
        <v>88.014311429197633</v>
      </c>
      <c r="CL43" s="3">
        <v>85.468837620165885</v>
      </c>
      <c r="CM43" s="3">
        <v>54.198674749306377</v>
      </c>
      <c r="CN43" s="3">
        <v>69.783975856210418</v>
      </c>
      <c r="CO43" s="3">
        <v>78.354156991815003</v>
      </c>
      <c r="CP43" s="3">
        <v>63.221270354787663</v>
      </c>
      <c r="CQ43" s="3">
        <v>74.611672838145566</v>
      </c>
      <c r="CR43" s="3">
        <v>71.295420944792042</v>
      </c>
      <c r="CS43" s="3">
        <v>27.846360302079994</v>
      </c>
      <c r="CT43" s="3">
        <v>60.984113856236654</v>
      </c>
      <c r="CU43" s="3">
        <v>72.232717973759947</v>
      </c>
      <c r="CV43" s="3">
        <v>26.73186836096</v>
      </c>
      <c r="CW43" s="3">
        <v>70.412409334398845</v>
      </c>
      <c r="CX43" s="3">
        <v>58.285736871311649</v>
      </c>
      <c r="CY43" s="3">
        <v>66.160783867740022</v>
      </c>
      <c r="CZ43" s="3">
        <v>66.031997038321506</v>
      </c>
      <c r="DA43" s="3">
        <v>25.073399069569998</v>
      </c>
      <c r="DB43" s="3">
        <v>49.836353940399107</v>
      </c>
      <c r="DC43" s="3">
        <v>22.277315716320004</v>
      </c>
      <c r="DD43" s="3">
        <v>57.034821357482258</v>
      </c>
      <c r="DE43" s="3">
        <v>38.189508934915196</v>
      </c>
      <c r="DF43" s="3">
        <v>54.116478546780009</v>
      </c>
      <c r="DG43" s="3">
        <v>20.767407733119995</v>
      </c>
      <c r="DH43" s="3">
        <v>42.714441919284155</v>
      </c>
      <c r="DI43" s="3">
        <v>51.312482777848025</v>
      </c>
      <c r="DJ43" s="3">
        <v>50.547561027120004</v>
      </c>
      <c r="DK43" s="3">
        <v>46.925824632959973</v>
      </c>
      <c r="DL43" s="3">
        <v>37.884429228042997</v>
      </c>
      <c r="DM43" s="3">
        <v>42.920877584951242</v>
      </c>
      <c r="DN43" s="3">
        <v>29.703270485323198</v>
      </c>
      <c r="DO43" s="3">
        <v>44.94686734924003</v>
      </c>
      <c r="DP43" s="3">
        <v>35.486399455701978</v>
      </c>
      <c r="DQ43" s="3">
        <v>40.80706524416</v>
      </c>
      <c r="DR43" s="3">
        <v>44.065049768400016</v>
      </c>
      <c r="DS43" s="3">
        <v>42.760897800415819</v>
      </c>
      <c r="DT43" s="3">
        <v>15.575262868959998</v>
      </c>
      <c r="DU43" s="3">
        <v>37.482168462200001</v>
      </c>
      <c r="DV43" s="3">
        <v>32.937011646393231</v>
      </c>
      <c r="DW43" s="3">
        <v>24.562989729680304</v>
      </c>
      <c r="DX43" s="3">
        <v>30.98862112248079</v>
      </c>
      <c r="DY43" s="3">
        <v>34.437585964319993</v>
      </c>
      <c r="DZ43" s="3">
        <v>30.973337603743136</v>
      </c>
      <c r="EA43" s="3">
        <v>13.36593418048</v>
      </c>
      <c r="EB43" s="3">
        <v>31.000523274379372</v>
      </c>
      <c r="EC43" s="3">
        <v>21.774007905665201</v>
      </c>
      <c r="ED43" s="3">
        <v>12.108159908319996</v>
      </c>
      <c r="EE43" s="3">
        <v>25.8866649718621</v>
      </c>
      <c r="EF43" s="3">
        <v>25.559705744928603</v>
      </c>
      <c r="EG43" s="3">
        <v>11.138657858160002</v>
      </c>
      <c r="EH43" s="3">
        <v>30.233431034840002</v>
      </c>
      <c r="EI43" s="3">
        <v>27.391465712045001</v>
      </c>
      <c r="EJ43" s="3">
        <v>18.183705106027492</v>
      </c>
      <c r="EK43" s="3">
        <v>22.634876132118766</v>
      </c>
      <c r="EL43" s="3">
        <v>27.334937298239993</v>
      </c>
      <c r="EM43" s="3">
        <v>24.635749318470001</v>
      </c>
      <c r="EN43" s="3">
        <v>25.92501514894586</v>
      </c>
      <c r="EO43" s="3">
        <v>22.781684869969997</v>
      </c>
      <c r="EP43" s="3">
        <v>25.626591020159992</v>
      </c>
      <c r="EQ43" s="3">
        <v>23.658835867199375</v>
      </c>
      <c r="ER43" s="3">
        <v>15.241627503566999</v>
      </c>
      <c r="ES43" s="3">
        <v>21.713446809520001</v>
      </c>
      <c r="ET43" s="3">
        <v>23.30808006038999</v>
      </c>
      <c r="EU43" s="3">
        <v>18.241445983485015</v>
      </c>
      <c r="EV43" s="3">
        <v>17.888667498915993</v>
      </c>
      <c r="EW43" s="3">
        <v>20.501202973679995</v>
      </c>
      <c r="EX43" s="3">
        <v>12.729836311638396</v>
      </c>
      <c r="EY43" s="3">
        <v>16.671635325555744</v>
      </c>
      <c r="EZ43" s="3">
        <v>16.5778304832</v>
      </c>
      <c r="FA43" s="3">
        <v>16.258743452949599</v>
      </c>
      <c r="FB43" s="3">
        <v>14.141100797762899</v>
      </c>
      <c r="FC43" s="3">
        <v>21.842918669850288</v>
      </c>
      <c r="FD43" s="3">
        <v>21.636904356397498</v>
      </c>
      <c r="FE43" s="3">
        <v>10.8870039528326</v>
      </c>
      <c r="FF43" s="3">
        <v>16.316770756870003</v>
      </c>
      <c r="FG43" s="3">
        <v>15.642294420479999</v>
      </c>
      <c r="FH43" s="3">
        <v>13.530327067449999</v>
      </c>
      <c r="FI43" s="3">
        <v>13.6957328560225</v>
      </c>
      <c r="FJ43" s="3">
        <v>9.0200992171699994</v>
      </c>
      <c r="FK43" s="3">
        <v>10.517525497326393</v>
      </c>
      <c r="FL43" s="3">
        <v>9.250743346300597</v>
      </c>
      <c r="FM43" s="3">
        <v>4.5213346735200011</v>
      </c>
      <c r="FN43" s="3">
        <v>3.9029209079245897</v>
      </c>
      <c r="FO43" s="3">
        <v>25731.800359634151</v>
      </c>
    </row>
    <row r="44" spans="1:171" x14ac:dyDescent="0.25">
      <c r="A44" s="2">
        <v>2025</v>
      </c>
      <c r="B44" s="3">
        <v>1505.7008564255175</v>
      </c>
      <c r="C44" s="3">
        <v>1273.7245022374491</v>
      </c>
      <c r="D44" s="3">
        <v>889.12481210222847</v>
      </c>
      <c r="E44" s="3">
        <v>696.15271031388704</v>
      </c>
      <c r="F44" s="3">
        <v>699.56489873876171</v>
      </c>
      <c r="G44" s="3">
        <v>678.36677251352842</v>
      </c>
      <c r="H44" s="3">
        <v>645.48495849374297</v>
      </c>
      <c r="I44" s="3">
        <v>632.88618323486207</v>
      </c>
      <c r="J44" s="3">
        <v>561.5985078705537</v>
      </c>
      <c r="K44" s="3">
        <v>507.65535250998795</v>
      </c>
      <c r="L44" s="3">
        <v>532.6623913735001</v>
      </c>
      <c r="M44" s="3">
        <v>453.70169656710942</v>
      </c>
      <c r="N44" s="3">
        <v>404.14774510898485</v>
      </c>
      <c r="O44" s="3">
        <v>432.70276042139983</v>
      </c>
      <c r="P44" s="3">
        <v>389.61009503320008</v>
      </c>
      <c r="Q44" s="3">
        <v>442.31155291290014</v>
      </c>
      <c r="R44" s="3">
        <v>393.08186851532435</v>
      </c>
      <c r="S44" s="3">
        <v>380.11769636087979</v>
      </c>
      <c r="T44" s="3">
        <v>410.63902311343975</v>
      </c>
      <c r="U44" s="3">
        <v>400.00983298718006</v>
      </c>
      <c r="V44" s="3">
        <v>355.69784132522523</v>
      </c>
      <c r="W44" s="3">
        <v>355.64741018819097</v>
      </c>
      <c r="X44" s="3">
        <v>383.95720306505029</v>
      </c>
      <c r="Y44" s="3">
        <v>307.50676507005579</v>
      </c>
      <c r="Z44" s="3">
        <v>345.31197824494927</v>
      </c>
      <c r="AA44" s="3">
        <v>328.05946278029973</v>
      </c>
      <c r="AB44" s="3">
        <v>261.67588054781606</v>
      </c>
      <c r="AC44" s="3">
        <v>295.83991837881729</v>
      </c>
      <c r="AD44" s="3">
        <v>306.69796452851517</v>
      </c>
      <c r="AE44" s="3">
        <v>306.73428685866003</v>
      </c>
      <c r="AF44" s="3">
        <v>273.88283760178808</v>
      </c>
      <c r="AG44" s="3">
        <v>271.04313777079165</v>
      </c>
      <c r="AH44" s="3">
        <v>257.31065876662194</v>
      </c>
      <c r="AI44" s="3">
        <v>247.23780014259304</v>
      </c>
      <c r="AJ44" s="3">
        <v>241.40588245817054</v>
      </c>
      <c r="AK44" s="3">
        <v>149.36915186550004</v>
      </c>
      <c r="AL44" s="3">
        <v>223.65588592356568</v>
      </c>
      <c r="AM44" s="3">
        <v>85.928441649000007</v>
      </c>
      <c r="AN44" s="3">
        <v>231.47008047981996</v>
      </c>
      <c r="AO44" s="3">
        <v>199.68675335054201</v>
      </c>
      <c r="AP44" s="3">
        <v>212.02506289514997</v>
      </c>
      <c r="AQ44" s="3">
        <v>199.02499077623989</v>
      </c>
      <c r="AR44" s="3">
        <v>217.89902884702502</v>
      </c>
      <c r="AS44" s="3">
        <v>194.43216611429995</v>
      </c>
      <c r="AT44" s="3">
        <v>195.46792026300011</v>
      </c>
      <c r="AU44" s="3">
        <v>185.85873572813787</v>
      </c>
      <c r="AV44" s="3">
        <v>166.62739300215247</v>
      </c>
      <c r="AW44" s="3">
        <v>161.29383293700229</v>
      </c>
      <c r="AX44" s="3">
        <v>147.06933203856721</v>
      </c>
      <c r="AY44" s="3">
        <v>153.89140626733993</v>
      </c>
      <c r="AZ44" s="3">
        <v>144.71161916567758</v>
      </c>
      <c r="BA44" s="3">
        <v>139.67836475298844</v>
      </c>
      <c r="BB44" s="3">
        <v>137.2434350251996</v>
      </c>
      <c r="BC44" s="3">
        <v>125.71526889712889</v>
      </c>
      <c r="BD44" s="3">
        <v>124.19230435716756</v>
      </c>
      <c r="BE44" s="3">
        <v>141.91359515771506</v>
      </c>
      <c r="BF44" s="3">
        <v>141.45037691199997</v>
      </c>
      <c r="BG44" s="3">
        <v>134.94341396706497</v>
      </c>
      <c r="BH44" s="3">
        <v>116.09339615851502</v>
      </c>
      <c r="BI44" s="3">
        <v>133.04218118282242</v>
      </c>
      <c r="BJ44" s="3">
        <v>48.514951523084989</v>
      </c>
      <c r="BK44" s="3">
        <v>115.82063754998038</v>
      </c>
      <c r="BL44" s="3">
        <v>115.34273326351719</v>
      </c>
      <c r="BM44" s="3">
        <v>132.31858722399997</v>
      </c>
      <c r="BN44" s="3">
        <v>117.50649479525001</v>
      </c>
      <c r="BO44" s="3">
        <v>123.32863071906475</v>
      </c>
      <c r="BP44" s="3">
        <v>109.42478693662598</v>
      </c>
      <c r="BQ44" s="3">
        <v>124.17237989907252</v>
      </c>
      <c r="BR44" s="3">
        <v>97.857484786542429</v>
      </c>
      <c r="BS44" s="3">
        <v>123.49629422719998</v>
      </c>
      <c r="BT44" s="3">
        <v>103.46548447738294</v>
      </c>
      <c r="BU44" s="3">
        <v>99.690220478019242</v>
      </c>
      <c r="BV44" s="3">
        <v>98.835757074153435</v>
      </c>
      <c r="BW44" s="3">
        <v>114.0232453885</v>
      </c>
      <c r="BX44" s="3">
        <v>109.57733031640453</v>
      </c>
      <c r="BY44" s="3">
        <v>108.77543599015998</v>
      </c>
      <c r="BZ44" s="3">
        <v>37.593295101850003</v>
      </c>
      <c r="CA44" s="3">
        <v>95.838604671032286</v>
      </c>
      <c r="CB44" s="3">
        <v>97.978082381332413</v>
      </c>
      <c r="CC44" s="3">
        <v>97.733960131500055</v>
      </c>
      <c r="CD44" s="3">
        <v>101.49003589859812</v>
      </c>
      <c r="CE44" s="3">
        <v>98.455840002800002</v>
      </c>
      <c r="CF44" s="3">
        <v>89.11423341820003</v>
      </c>
      <c r="CG44" s="3">
        <v>85.825350382747303</v>
      </c>
      <c r="CH44" s="3">
        <v>86.339119513423697</v>
      </c>
      <c r="CI44" s="3">
        <v>77.383072840880473</v>
      </c>
      <c r="CJ44" s="3">
        <v>77.452215442630433</v>
      </c>
      <c r="CK44" s="3">
        <v>88.694787455214993</v>
      </c>
      <c r="CL44" s="3">
        <v>85.26323330249997</v>
      </c>
      <c r="CM44" s="3">
        <v>56.338198121443583</v>
      </c>
      <c r="CN44" s="3">
        <v>73.603679651150017</v>
      </c>
      <c r="CO44" s="3">
        <v>86.517748273154979</v>
      </c>
      <c r="CP44" s="3">
        <v>67.756736964179453</v>
      </c>
      <c r="CQ44" s="3">
        <v>74.741500825289975</v>
      </c>
      <c r="CR44" s="3">
        <v>75.372574815999968</v>
      </c>
      <c r="CS44" s="3">
        <v>27.124623791999998</v>
      </c>
      <c r="CT44" s="3">
        <v>64.519988413864795</v>
      </c>
      <c r="CU44" s="3">
        <v>72.451629583320013</v>
      </c>
      <c r="CV44" s="3">
        <v>26.039017753919996</v>
      </c>
      <c r="CW44" s="3">
        <v>70.956797578857532</v>
      </c>
      <c r="CX44" s="3">
        <v>61.42394833851759</v>
      </c>
      <c r="CY44" s="3">
        <v>63.970476347084961</v>
      </c>
      <c r="CZ44" s="3">
        <v>70.570440110400042</v>
      </c>
      <c r="DA44" s="3">
        <v>24.257751398695003</v>
      </c>
      <c r="DB44" s="3">
        <v>52.186651745583966</v>
      </c>
      <c r="DC44" s="3">
        <v>21.699919972439993</v>
      </c>
      <c r="DD44" s="3">
        <v>57.622270944059998</v>
      </c>
      <c r="DE44" s="3">
        <v>45.915990108422378</v>
      </c>
      <c r="DF44" s="3">
        <v>52.305008556300024</v>
      </c>
      <c r="DG44" s="3">
        <v>20.344631677439999</v>
      </c>
      <c r="DH44" s="3">
        <v>44.728878985639014</v>
      </c>
      <c r="DI44" s="3">
        <v>51.246990833199973</v>
      </c>
      <c r="DJ44" s="3">
        <v>53.971772271120003</v>
      </c>
      <c r="DK44" s="3">
        <v>50.124310241160011</v>
      </c>
      <c r="DL44" s="3">
        <v>39.712700837398529</v>
      </c>
      <c r="DM44" s="3">
        <v>41.141430745663762</v>
      </c>
      <c r="DN44" s="3">
        <v>35.712820400918403</v>
      </c>
      <c r="DO44" s="3">
        <v>48.240786515640004</v>
      </c>
      <c r="DP44" s="3">
        <v>38.060595277671986</v>
      </c>
      <c r="DQ44" s="3">
        <v>44.678042728990022</v>
      </c>
      <c r="DR44" s="3">
        <v>47.281350694800004</v>
      </c>
      <c r="DS44" s="3">
        <v>42.70632054747</v>
      </c>
      <c r="DT44" s="3">
        <v>15.258186417359997</v>
      </c>
      <c r="DU44" s="3">
        <v>39.867909389000005</v>
      </c>
      <c r="DV44" s="3">
        <v>33.753235400445192</v>
      </c>
      <c r="DW44" s="3">
        <v>29.606035839218102</v>
      </c>
      <c r="DX44" s="3">
        <v>32.702479039557595</v>
      </c>
      <c r="DY44" s="3">
        <v>38.167539612939997</v>
      </c>
      <c r="DZ44" s="3">
        <v>32.732446815892672</v>
      </c>
      <c r="EA44" s="3">
        <v>13.019508876959998</v>
      </c>
      <c r="EB44" s="3">
        <v>31.824940688861414</v>
      </c>
      <c r="EC44" s="3">
        <v>26.214710172636408</v>
      </c>
      <c r="ED44" s="3">
        <v>11.8264580986</v>
      </c>
      <c r="EE44" s="3">
        <v>27.595461967370799</v>
      </c>
      <c r="EF44" s="3">
        <v>27.12446015240339</v>
      </c>
      <c r="EG44" s="3">
        <v>10.849959986219996</v>
      </c>
      <c r="EH44" s="3">
        <v>29.356983479080007</v>
      </c>
      <c r="EI44" s="3">
        <v>26.265908701019992</v>
      </c>
      <c r="EJ44" s="3">
        <v>21.97995642339249</v>
      </c>
      <c r="EK44" s="3">
        <v>23.918204114852792</v>
      </c>
      <c r="EL44" s="3">
        <v>29.271133296240002</v>
      </c>
      <c r="EM44" s="3">
        <v>28.911626623769997</v>
      </c>
      <c r="EN44" s="3">
        <v>26.192038680689997</v>
      </c>
      <c r="EO44" s="3">
        <v>27.458035564670006</v>
      </c>
      <c r="EP44" s="3">
        <v>27.441780952160002</v>
      </c>
      <c r="EQ44" s="3">
        <v>23.785812855460012</v>
      </c>
      <c r="ER44" s="3">
        <v>18.350082782019005</v>
      </c>
      <c r="ES44" s="3">
        <v>22.933671816999997</v>
      </c>
      <c r="ET44" s="3">
        <v>22.62070153737999</v>
      </c>
      <c r="EU44" s="3">
        <v>19.275456401608036</v>
      </c>
      <c r="EV44" s="3">
        <v>18.687800257991409</v>
      </c>
      <c r="EW44" s="3">
        <v>21.953349972180003</v>
      </c>
      <c r="EX44" s="3">
        <v>15.305330036140798</v>
      </c>
      <c r="EY44" s="3">
        <v>16.856025043359654</v>
      </c>
      <c r="EZ44" s="3">
        <v>19.165757731200003</v>
      </c>
      <c r="FA44" s="3">
        <v>17.128750840274101</v>
      </c>
      <c r="FB44" s="3">
        <v>15.525024413135201</v>
      </c>
      <c r="FC44" s="3">
        <v>19.163764960638794</v>
      </c>
      <c r="FD44" s="3">
        <v>19.060085884200006</v>
      </c>
      <c r="FE44" s="3">
        <v>13.107355086318204</v>
      </c>
      <c r="FF44" s="3">
        <v>17.599998818469992</v>
      </c>
      <c r="FG44" s="3">
        <v>16.708480342079998</v>
      </c>
      <c r="FH44" s="3">
        <v>15.624065300950003</v>
      </c>
      <c r="FI44" s="3">
        <v>13.132954350509996</v>
      </c>
      <c r="FJ44" s="3">
        <v>10.41590631827</v>
      </c>
      <c r="FK44" s="3">
        <v>9.4691975937184036</v>
      </c>
      <c r="FL44" s="3">
        <v>8.2805880264036009</v>
      </c>
      <c r="FM44" s="3">
        <v>5.2271499013200016</v>
      </c>
      <c r="FN44" s="3">
        <v>4.1117666918477989</v>
      </c>
      <c r="FO44" s="3">
        <v>26489.403329774879</v>
      </c>
    </row>
    <row r="45" spans="1:171" x14ac:dyDescent="0.25">
      <c r="A45" s="2">
        <v>2026</v>
      </c>
      <c r="B45" s="3">
        <v>1580.250806877925</v>
      </c>
      <c r="C45" s="3">
        <v>1266.3985626295007</v>
      </c>
      <c r="D45" s="3">
        <v>945.45156080801826</v>
      </c>
      <c r="E45" s="3">
        <v>751.06419931217522</v>
      </c>
      <c r="F45" s="3">
        <v>735.30660632624244</v>
      </c>
      <c r="G45" s="3">
        <v>701.04723133020832</v>
      </c>
      <c r="H45" s="3">
        <v>691.82558218481677</v>
      </c>
      <c r="I45" s="3">
        <v>684.64733961276249</v>
      </c>
      <c r="J45" s="3">
        <v>599.35431451065915</v>
      </c>
      <c r="K45" s="3">
        <v>508.43835874040076</v>
      </c>
      <c r="L45" s="3">
        <v>514.77712979800003</v>
      </c>
      <c r="M45" s="3">
        <v>482.15419181667733</v>
      </c>
      <c r="N45" s="3">
        <v>429.24335643593531</v>
      </c>
      <c r="O45" s="3">
        <v>445.94946364201513</v>
      </c>
      <c r="P45" s="3">
        <v>394.42559014795989</v>
      </c>
      <c r="Q45" s="3">
        <v>455.62441813024509</v>
      </c>
      <c r="R45" s="3">
        <v>419.73823379447583</v>
      </c>
      <c r="S45" s="3">
        <v>403.53665198095013</v>
      </c>
      <c r="T45" s="3">
        <v>415.17795679976001</v>
      </c>
      <c r="U45" s="3">
        <v>410.55914015747976</v>
      </c>
      <c r="V45" s="3">
        <v>392.92150353072145</v>
      </c>
      <c r="W45" s="3">
        <v>374.54297758351157</v>
      </c>
      <c r="X45" s="3">
        <v>390.94540875753</v>
      </c>
      <c r="Y45" s="3">
        <v>321.49782357993371</v>
      </c>
      <c r="Z45" s="3">
        <v>347.57568865750028</v>
      </c>
      <c r="AA45" s="3">
        <v>330.92017161720025</v>
      </c>
      <c r="AB45" s="3">
        <v>304.97346134676951</v>
      </c>
      <c r="AC45" s="3">
        <v>304.36593145872763</v>
      </c>
      <c r="AD45" s="3">
        <v>315.22312215246762</v>
      </c>
      <c r="AE45" s="3">
        <v>313.09107521303997</v>
      </c>
      <c r="AF45" s="3">
        <v>290.15116786831146</v>
      </c>
      <c r="AG45" s="3">
        <v>291.9191694893251</v>
      </c>
      <c r="AH45" s="3">
        <v>281.42902280078602</v>
      </c>
      <c r="AI45" s="3">
        <v>269.01010441161219</v>
      </c>
      <c r="AJ45" s="3">
        <v>263.8699443124649</v>
      </c>
      <c r="AK45" s="3">
        <v>159.08802933900006</v>
      </c>
      <c r="AL45" s="3">
        <v>240.11409225990721</v>
      </c>
      <c r="AM45" s="3">
        <v>101.86861913460002</v>
      </c>
      <c r="AN45" s="3">
        <v>235.63644744853997</v>
      </c>
      <c r="AO45" s="3">
        <v>212.37281467760585</v>
      </c>
      <c r="AP45" s="3">
        <v>216.51647190378489</v>
      </c>
      <c r="AQ45" s="3">
        <v>204.90498000311982</v>
      </c>
      <c r="AR45" s="3">
        <v>216.37154112157754</v>
      </c>
      <c r="AS45" s="3">
        <v>197.53648984905007</v>
      </c>
      <c r="AT45" s="3">
        <v>186.85439239500005</v>
      </c>
      <c r="AU45" s="3">
        <v>196.00824373783254</v>
      </c>
      <c r="AV45" s="3">
        <v>179.29936900255916</v>
      </c>
      <c r="AW45" s="3">
        <v>173.82603841653474</v>
      </c>
      <c r="AX45" s="3">
        <v>161.9486171298343</v>
      </c>
      <c r="AY45" s="3">
        <v>157.14015528459748</v>
      </c>
      <c r="AZ45" s="3">
        <v>148.8216802213926</v>
      </c>
      <c r="BA45" s="3">
        <v>148.01724700546907</v>
      </c>
      <c r="BB45" s="3">
        <v>141.5743122500914</v>
      </c>
      <c r="BC45" s="3">
        <v>136.85269214436912</v>
      </c>
      <c r="BD45" s="3">
        <v>134.63922290286325</v>
      </c>
      <c r="BE45" s="3">
        <v>141.30346124470992</v>
      </c>
      <c r="BF45" s="3">
        <v>136.20626435000003</v>
      </c>
      <c r="BG45" s="3">
        <v>134.73288788722451</v>
      </c>
      <c r="BH45" s="3">
        <v>125.11614916280247</v>
      </c>
      <c r="BI45" s="3">
        <v>132.47018843956511</v>
      </c>
      <c r="BJ45" s="3">
        <v>57.161099026274982</v>
      </c>
      <c r="BK45" s="3">
        <v>124.40128104447702</v>
      </c>
      <c r="BL45" s="3">
        <v>125.53730979074798</v>
      </c>
      <c r="BM45" s="3">
        <v>127.52695309249999</v>
      </c>
      <c r="BN45" s="3">
        <v>121.39684052304992</v>
      </c>
      <c r="BO45" s="3">
        <v>128.94464100116568</v>
      </c>
      <c r="BP45" s="3">
        <v>119.57926928807677</v>
      </c>
      <c r="BQ45" s="3">
        <v>123.638521392065</v>
      </c>
      <c r="BR45" s="3">
        <v>115.1886331194343</v>
      </c>
      <c r="BS45" s="3">
        <v>119.024140534</v>
      </c>
      <c r="BT45" s="3">
        <v>111.34460986074956</v>
      </c>
      <c r="BU45" s="3">
        <v>108.83514150604964</v>
      </c>
      <c r="BV45" s="3">
        <v>112.1229327295863</v>
      </c>
      <c r="BW45" s="3">
        <v>108.9986746025</v>
      </c>
      <c r="BX45" s="3">
        <v>114.40239898712076</v>
      </c>
      <c r="BY45" s="3">
        <v>110.54659601235994</v>
      </c>
      <c r="BZ45" s="3">
        <v>44.567048978500011</v>
      </c>
      <c r="CA45" s="3">
        <v>100.95865686783257</v>
      </c>
      <c r="CB45" s="3">
        <v>97.833635142768429</v>
      </c>
      <c r="CC45" s="3">
        <v>93.427196197500024</v>
      </c>
      <c r="CD45" s="3">
        <v>98.826031911595749</v>
      </c>
      <c r="CE45" s="3">
        <v>93.020982811899998</v>
      </c>
      <c r="CF45" s="3">
        <v>90.407766727370003</v>
      </c>
      <c r="CG45" s="3">
        <v>89.876842103822355</v>
      </c>
      <c r="CH45" s="3">
        <v>86.116460123245261</v>
      </c>
      <c r="CI45" s="3">
        <v>84.429413337944709</v>
      </c>
      <c r="CJ45" s="3">
        <v>83.785995486415018</v>
      </c>
      <c r="CK45" s="3">
        <v>88.31345895970999</v>
      </c>
      <c r="CL45" s="3">
        <v>85.931889297366041</v>
      </c>
      <c r="CM45" s="3">
        <v>64.632632511987609</v>
      </c>
      <c r="CN45" s="3">
        <v>79.09448078659878</v>
      </c>
      <c r="CO45" s="3">
        <v>82.123684575600009</v>
      </c>
      <c r="CP45" s="3">
        <v>74.538978252469349</v>
      </c>
      <c r="CQ45" s="3">
        <v>73.754466784059957</v>
      </c>
      <c r="CR45" s="3">
        <v>78.379898791990428</v>
      </c>
      <c r="CS45" s="3">
        <v>32.061301764039996</v>
      </c>
      <c r="CT45" s="3">
        <v>69.533060762939584</v>
      </c>
      <c r="CU45" s="3">
        <v>73.818766135559983</v>
      </c>
      <c r="CV45" s="3">
        <v>30.778115586320002</v>
      </c>
      <c r="CW45" s="3">
        <v>70.651730622354961</v>
      </c>
      <c r="CX45" s="3">
        <v>66.012504403608247</v>
      </c>
      <c r="CY45" s="3">
        <v>65.777619830704978</v>
      </c>
      <c r="CZ45" s="3">
        <v>68.014882825499996</v>
      </c>
      <c r="DA45" s="3">
        <v>28.580874277424996</v>
      </c>
      <c r="DB45" s="3">
        <v>56.026914569627991</v>
      </c>
      <c r="DC45" s="3">
        <v>25.649302694039996</v>
      </c>
      <c r="DD45" s="3">
        <v>58.594593866070007</v>
      </c>
      <c r="DE45" s="3">
        <v>55.585483307006399</v>
      </c>
      <c r="DF45" s="3">
        <v>53.744696590680014</v>
      </c>
      <c r="DG45" s="3">
        <v>23.99346490344</v>
      </c>
      <c r="DH45" s="3">
        <v>48.020348688257982</v>
      </c>
      <c r="DI45" s="3">
        <v>51.300009410799994</v>
      </c>
      <c r="DJ45" s="3">
        <v>50.803414784640012</v>
      </c>
      <c r="DK45" s="3">
        <v>47.099519095920002</v>
      </c>
      <c r="DL45" s="3">
        <v>43.232968067201945</v>
      </c>
      <c r="DM45" s="3">
        <v>42.547935552758744</v>
      </c>
      <c r="DN45" s="3">
        <v>43.23361812636238</v>
      </c>
      <c r="DO45" s="3">
        <v>45.848646992580015</v>
      </c>
      <c r="DP45" s="3">
        <v>41.650329180559972</v>
      </c>
      <c r="DQ45" s="3">
        <v>49.988535908569986</v>
      </c>
      <c r="DR45" s="3">
        <v>44.256361461600008</v>
      </c>
      <c r="DS45" s="3">
        <v>42.75050320743</v>
      </c>
      <c r="DT45" s="3">
        <v>17.994759875199996</v>
      </c>
      <c r="DU45" s="3">
        <v>41.644870325519996</v>
      </c>
      <c r="DV45" s="3">
        <v>35.940861653475103</v>
      </c>
      <c r="DW45" s="3">
        <v>36.275062100987093</v>
      </c>
      <c r="DX45" s="3">
        <v>35.174481967107248</v>
      </c>
      <c r="DY45" s="3">
        <v>42.70748477902</v>
      </c>
      <c r="DZ45" s="3">
        <v>34.781976373085818</v>
      </c>
      <c r="EA45" s="3">
        <v>15.389057793160001</v>
      </c>
      <c r="EB45" s="3">
        <v>34.281396932820826</v>
      </c>
      <c r="EC45" s="3">
        <v>31.93241682070639</v>
      </c>
      <c r="ED45" s="3">
        <v>13.933218055359998</v>
      </c>
      <c r="EE45" s="3">
        <v>31.579947485496302</v>
      </c>
      <c r="EF45" s="3">
        <v>30.776152580554406</v>
      </c>
      <c r="EG45" s="3">
        <v>12.824651347019998</v>
      </c>
      <c r="EH45" s="3">
        <v>29.778648649939992</v>
      </c>
      <c r="EI45" s="3">
        <v>27.173617627062502</v>
      </c>
      <c r="EJ45" s="3">
        <v>26.927044606417507</v>
      </c>
      <c r="EK45" s="3">
        <v>25.9860452129222</v>
      </c>
      <c r="EL45" s="3">
        <v>27.557807856480004</v>
      </c>
      <c r="EM45" s="3">
        <v>28.677727784609996</v>
      </c>
      <c r="EN45" s="3">
        <v>26.634005287804982</v>
      </c>
      <c r="EO45" s="3">
        <v>27.082992103110005</v>
      </c>
      <c r="EP45" s="3">
        <v>25.835532880320002</v>
      </c>
      <c r="EQ45" s="3">
        <v>24.060608948869998</v>
      </c>
      <c r="ER45" s="3">
        <v>22.35243068609401</v>
      </c>
      <c r="ES45" s="3">
        <v>23.899309956947995</v>
      </c>
      <c r="ET45" s="3">
        <v>22.966480469329994</v>
      </c>
      <c r="EU45" s="3">
        <v>20.737358760328032</v>
      </c>
      <c r="EV45" s="3">
        <v>21.031019136521408</v>
      </c>
      <c r="EW45" s="3">
        <v>20.668355892360001</v>
      </c>
      <c r="EX45" s="3">
        <v>18.528494435668794</v>
      </c>
      <c r="EY45" s="3">
        <v>18.557868462070147</v>
      </c>
      <c r="EZ45" s="3">
        <v>19.140316713599994</v>
      </c>
      <c r="FA45" s="3">
        <v>17.908741992998806</v>
      </c>
      <c r="FB45" s="3">
        <v>17.436765675889202</v>
      </c>
      <c r="FC45" s="3">
        <v>19.144608885121801</v>
      </c>
      <c r="FD45" s="3">
        <v>19.13351176849201</v>
      </c>
      <c r="FE45" s="3">
        <v>15.966208410353195</v>
      </c>
      <c r="FF45" s="3">
        <v>16.594150261939998</v>
      </c>
      <c r="FG45" s="3">
        <v>15.700193880959997</v>
      </c>
      <c r="FH45" s="3">
        <v>15.529590751350002</v>
      </c>
      <c r="FI45" s="3">
        <v>13.586808813531251</v>
      </c>
      <c r="FJ45" s="3">
        <v>10.35292411491</v>
      </c>
      <c r="FK45" s="3">
        <v>9.5970669137424061</v>
      </c>
      <c r="FL45" s="3">
        <v>8.3347824046305981</v>
      </c>
      <c r="FM45" s="3">
        <v>5.2202112759599997</v>
      </c>
      <c r="FN45" s="3">
        <v>4.2990040258259805</v>
      </c>
      <c r="FO45" s="3">
        <v>27656.488312638634</v>
      </c>
    </row>
    <row r="46" spans="1:171" x14ac:dyDescent="0.25">
      <c r="A46" s="2">
        <v>2027</v>
      </c>
      <c r="B46" s="3">
        <v>1683.6424519643992</v>
      </c>
      <c r="C46" s="3">
        <v>1496.401213493549</v>
      </c>
      <c r="D46" s="3">
        <v>953.69657653224203</v>
      </c>
      <c r="E46" s="3">
        <v>784.33169167107042</v>
      </c>
      <c r="F46" s="3">
        <v>751.43357598697753</v>
      </c>
      <c r="G46" s="3">
        <v>724.80155039344891</v>
      </c>
      <c r="H46" s="3">
        <v>725.227076274978</v>
      </c>
      <c r="I46" s="3">
        <v>715.64020508368208</v>
      </c>
      <c r="J46" s="3">
        <v>619.4231375261129</v>
      </c>
      <c r="K46" s="3">
        <v>540.21619201758631</v>
      </c>
      <c r="L46" s="3">
        <v>576.79001059250004</v>
      </c>
      <c r="M46" s="3">
        <v>504.24646276540648</v>
      </c>
      <c r="N46" s="3">
        <v>469.45818582488505</v>
      </c>
      <c r="O46" s="3">
        <v>449.24198865301463</v>
      </c>
      <c r="P46" s="3">
        <v>439.97252372751984</v>
      </c>
      <c r="Q46" s="3">
        <v>445.98001531200021</v>
      </c>
      <c r="R46" s="3">
        <v>443.50403358983863</v>
      </c>
      <c r="S46" s="3">
        <v>416.60661767222319</v>
      </c>
      <c r="T46" s="3">
        <v>411.90329424439989</v>
      </c>
      <c r="U46" s="3">
        <v>401.71913503011979</v>
      </c>
      <c r="V46" s="3">
        <v>411.07217479701114</v>
      </c>
      <c r="W46" s="3">
        <v>387.19650381152275</v>
      </c>
      <c r="X46" s="3">
        <v>391.29547530193003</v>
      </c>
      <c r="Y46" s="3">
        <v>355.60224628207851</v>
      </c>
      <c r="Z46" s="3">
        <v>342.14112894668762</v>
      </c>
      <c r="AA46" s="3">
        <v>334.2691906576498</v>
      </c>
      <c r="AB46" s="3">
        <v>328.49495407734616</v>
      </c>
      <c r="AC46" s="3">
        <v>303.55166006607766</v>
      </c>
      <c r="AD46" s="3">
        <v>308.35332575624744</v>
      </c>
      <c r="AE46" s="3">
        <v>308.02453163428021</v>
      </c>
      <c r="AF46" s="3">
        <v>301.14904803689944</v>
      </c>
      <c r="AG46" s="3">
        <v>303.29745104508254</v>
      </c>
      <c r="AH46" s="3">
        <v>297.24055667709786</v>
      </c>
      <c r="AI46" s="3">
        <v>283.44010674486532</v>
      </c>
      <c r="AJ46" s="3">
        <v>276.47229132647539</v>
      </c>
      <c r="AK46" s="3">
        <v>246.34609569150004</v>
      </c>
      <c r="AL46" s="3">
        <v>255.88164902421644</v>
      </c>
      <c r="AM46" s="3">
        <v>214.72427827379997</v>
      </c>
      <c r="AN46" s="3">
        <v>234.56995323885985</v>
      </c>
      <c r="AO46" s="3">
        <v>220.39981168868425</v>
      </c>
      <c r="AP46" s="3">
        <v>212.64540616621011</v>
      </c>
      <c r="AQ46" s="3">
        <v>203.07458892395994</v>
      </c>
      <c r="AR46" s="3">
        <v>210.41228228416648</v>
      </c>
      <c r="AS46" s="3">
        <v>195.46548508770005</v>
      </c>
      <c r="AT46" s="3">
        <v>210.26854995300008</v>
      </c>
      <c r="AU46" s="3">
        <v>210.32659461725311</v>
      </c>
      <c r="AV46" s="3">
        <v>189.28589679838723</v>
      </c>
      <c r="AW46" s="3">
        <v>184.58733013726658</v>
      </c>
      <c r="AX46" s="3">
        <v>169.71607230977159</v>
      </c>
      <c r="AY46" s="3">
        <v>160.67330529055505</v>
      </c>
      <c r="AZ46" s="3">
        <v>147.89257650468255</v>
      </c>
      <c r="BA46" s="3">
        <v>153.55549912935507</v>
      </c>
      <c r="BB46" s="3">
        <v>142.92237995945604</v>
      </c>
      <c r="BC46" s="3">
        <v>144.88062278295368</v>
      </c>
      <c r="BD46" s="3">
        <v>142.38456749501793</v>
      </c>
      <c r="BE46" s="3">
        <v>147.57309984968504</v>
      </c>
      <c r="BF46" s="3">
        <v>144.16561559399995</v>
      </c>
      <c r="BG46" s="3">
        <v>134.38633194516112</v>
      </c>
      <c r="BH46" s="3">
        <v>132.83350848725621</v>
      </c>
      <c r="BI46" s="3">
        <v>138.34789447827757</v>
      </c>
      <c r="BJ46" s="3">
        <v>118.406524218645</v>
      </c>
      <c r="BK46" s="3">
        <v>129.16415288311401</v>
      </c>
      <c r="BL46" s="3">
        <v>131.44004118960032</v>
      </c>
      <c r="BM46" s="3">
        <v>134.32030022350006</v>
      </c>
      <c r="BN46" s="3">
        <v>120.47559635395</v>
      </c>
      <c r="BO46" s="3">
        <v>136.94960056692403</v>
      </c>
      <c r="BP46" s="3">
        <v>125.99199110990908</v>
      </c>
      <c r="BQ46" s="3">
        <v>129.12436611202747</v>
      </c>
      <c r="BR46" s="3">
        <v>124.86685707248685</v>
      </c>
      <c r="BS46" s="3">
        <v>125.36454375080002</v>
      </c>
      <c r="BT46" s="3">
        <v>116.24855167089476</v>
      </c>
      <c r="BU46" s="3">
        <v>115.93179239041919</v>
      </c>
      <c r="BV46" s="3">
        <v>120.42674279031894</v>
      </c>
      <c r="BW46" s="3">
        <v>122.65696814350002</v>
      </c>
      <c r="BX46" s="3">
        <v>116.35563195161325</v>
      </c>
      <c r="BY46" s="3">
        <v>109.07077475744005</v>
      </c>
      <c r="BZ46" s="3">
        <v>93.94087700595</v>
      </c>
      <c r="CA46" s="3">
        <v>102.72115788036145</v>
      </c>
      <c r="CB46" s="3">
        <v>95.22988445608047</v>
      </c>
      <c r="CC46" s="3">
        <v>105.13427497650004</v>
      </c>
      <c r="CD46" s="3">
        <v>90.850543714104575</v>
      </c>
      <c r="CE46" s="3">
        <v>88.779079807100018</v>
      </c>
      <c r="CF46" s="3">
        <v>89.138302165420043</v>
      </c>
      <c r="CG46" s="3">
        <v>90.453408327986395</v>
      </c>
      <c r="CH46" s="3">
        <v>83.40079339208323</v>
      </c>
      <c r="CI46" s="3">
        <v>89.474717369107623</v>
      </c>
      <c r="CJ46" s="3">
        <v>88.181120424579106</v>
      </c>
      <c r="CK46" s="3">
        <v>92.231929652184974</v>
      </c>
      <c r="CL46" s="3">
        <v>83.733072082265494</v>
      </c>
      <c r="CM46" s="3">
        <v>83.534648564517994</v>
      </c>
      <c r="CN46" s="3">
        <v>84.044306674809263</v>
      </c>
      <c r="CO46" s="3">
        <v>76.896050565795022</v>
      </c>
      <c r="CP46" s="3">
        <v>79.88162624164346</v>
      </c>
      <c r="CQ46" s="3">
        <v>71.504226803459986</v>
      </c>
      <c r="CR46" s="3">
        <v>82.814502335540794</v>
      </c>
      <c r="CS46" s="3">
        <v>66.569940204719998</v>
      </c>
      <c r="CT46" s="3">
        <v>73.837745024728264</v>
      </c>
      <c r="CU46" s="3">
        <v>73.198753392839976</v>
      </c>
      <c r="CV46" s="3">
        <v>63.905618330399989</v>
      </c>
      <c r="CW46" s="3">
        <v>73.786549924842518</v>
      </c>
      <c r="CX46" s="3">
        <v>70.170116413265461</v>
      </c>
      <c r="CY46" s="3">
        <v>65.488804074555006</v>
      </c>
      <c r="CZ46" s="3">
        <v>71.638028348100008</v>
      </c>
      <c r="DA46" s="3">
        <v>59.203934839214988</v>
      </c>
      <c r="DB46" s="3">
        <v>59.706042161608515</v>
      </c>
      <c r="DC46" s="3">
        <v>53.256494554199996</v>
      </c>
      <c r="DD46" s="3">
        <v>60.850327412220032</v>
      </c>
      <c r="DE46" s="3">
        <v>60.592836068620784</v>
      </c>
      <c r="DF46" s="3">
        <v>53.495446522479995</v>
      </c>
      <c r="DG46" s="3">
        <v>49.256621594400002</v>
      </c>
      <c r="DH46" s="3">
        <v>51.173703235202204</v>
      </c>
      <c r="DI46" s="3">
        <v>52.983759692399978</v>
      </c>
      <c r="DJ46" s="3">
        <v>47.447127266399995</v>
      </c>
      <c r="DK46" s="3">
        <v>44.623742668800006</v>
      </c>
      <c r="DL46" s="3">
        <v>45.664580909435074</v>
      </c>
      <c r="DM46" s="3">
        <v>42.629686677949977</v>
      </c>
      <c r="DN46" s="3">
        <v>47.128267668652796</v>
      </c>
      <c r="DO46" s="3">
        <v>42.793395891150006</v>
      </c>
      <c r="DP46" s="3">
        <v>44.458169798444985</v>
      </c>
      <c r="DQ46" s="3">
        <v>44.991449061019985</v>
      </c>
      <c r="DR46" s="3">
        <v>41.415053606400008</v>
      </c>
      <c r="DS46" s="3">
        <v>44.153644700789989</v>
      </c>
      <c r="DT46" s="3">
        <v>36.941770584720004</v>
      </c>
      <c r="DU46" s="3">
        <v>44.199990705639983</v>
      </c>
      <c r="DV46" s="3">
        <v>37.669798307568129</v>
      </c>
      <c r="DW46" s="3">
        <v>39.776854976672695</v>
      </c>
      <c r="DX46" s="3">
        <v>37.324059052738441</v>
      </c>
      <c r="DY46" s="3">
        <v>38.650180005819998</v>
      </c>
      <c r="DZ46" s="3">
        <v>36.984109803570078</v>
      </c>
      <c r="EA46" s="3">
        <v>31.952809165199994</v>
      </c>
      <c r="EB46" s="3">
        <v>35.402203578202233</v>
      </c>
      <c r="EC46" s="3">
        <v>34.989164169810792</v>
      </c>
      <c r="ED46" s="3">
        <v>28.602228622680002</v>
      </c>
      <c r="EE46" s="3">
        <v>32.747557109720695</v>
      </c>
      <c r="EF46" s="3">
        <v>31.700959589165489</v>
      </c>
      <c r="EG46" s="3">
        <v>26.628247277099998</v>
      </c>
      <c r="EH46" s="3">
        <v>29.373728140610005</v>
      </c>
      <c r="EI46" s="3">
        <v>27.226339316557489</v>
      </c>
      <c r="EJ46" s="3">
        <v>29.5127093073575</v>
      </c>
      <c r="EK46" s="3">
        <v>27.445908816831622</v>
      </c>
      <c r="EL46" s="3">
        <v>25.838030908800004</v>
      </c>
      <c r="EM46" s="3">
        <v>30.250390615109996</v>
      </c>
      <c r="EN46" s="3">
        <v>27.659342528530015</v>
      </c>
      <c r="EO46" s="3">
        <v>28.688485469410004</v>
      </c>
      <c r="EP46" s="3">
        <v>24.223236499200002</v>
      </c>
      <c r="EQ46" s="3">
        <v>25.098422012119993</v>
      </c>
      <c r="ER46" s="3">
        <v>24.492128837643001</v>
      </c>
      <c r="ES46" s="3">
        <v>25.304112192775996</v>
      </c>
      <c r="ET46" s="3">
        <v>22.656934330350001</v>
      </c>
      <c r="EU46" s="3">
        <v>22.031610686911009</v>
      </c>
      <c r="EV46" s="3">
        <v>21.544329095710179</v>
      </c>
      <c r="EW46" s="3">
        <v>19.378523181599988</v>
      </c>
      <c r="EX46" s="3">
        <v>20.197612022873592</v>
      </c>
      <c r="EY46" s="3">
        <v>18.703930670871443</v>
      </c>
      <c r="EZ46" s="3">
        <v>20.019322985599992</v>
      </c>
      <c r="FA46" s="3">
        <v>19.020527286396618</v>
      </c>
      <c r="FB46" s="3">
        <v>18.258444348646801</v>
      </c>
      <c r="FC46" s="3">
        <v>17.247277851988809</v>
      </c>
      <c r="FD46" s="3">
        <v>17.171486220135005</v>
      </c>
      <c r="FE46" s="3">
        <v>17.494582084905396</v>
      </c>
      <c r="FF46" s="3">
        <v>15.464388836800001</v>
      </c>
      <c r="FG46" s="3">
        <v>14.874916454400005</v>
      </c>
      <c r="FH46" s="3">
        <v>16.575125749849992</v>
      </c>
      <c r="FI46" s="3">
        <v>13.613169658278744</v>
      </c>
      <c r="FJ46" s="3">
        <v>11.049938265009997</v>
      </c>
      <c r="FK46" s="3">
        <v>8.7899932165184058</v>
      </c>
      <c r="FL46" s="3">
        <v>7.6302571461735988</v>
      </c>
      <c r="FM46" s="3">
        <v>5.4599459951599973</v>
      </c>
      <c r="FN46" s="3">
        <v>4.5658887379983799</v>
      </c>
      <c r="FO46" s="3">
        <v>29336.745749315585</v>
      </c>
    </row>
    <row r="47" spans="1:171" x14ac:dyDescent="0.25">
      <c r="A47" s="2">
        <v>2028</v>
      </c>
      <c r="B47" s="3">
        <v>1793.7873029985003</v>
      </c>
      <c r="C47" s="3">
        <v>1494.8315874775496</v>
      </c>
      <c r="D47" s="3">
        <v>994.71586686835258</v>
      </c>
      <c r="E47" s="3">
        <v>836.28067993929778</v>
      </c>
      <c r="F47" s="3">
        <v>797.80798165436147</v>
      </c>
      <c r="G47" s="3">
        <v>770.84611908988506</v>
      </c>
      <c r="H47" s="3">
        <v>776.03691084295554</v>
      </c>
      <c r="I47" s="3">
        <v>768.81445532731971</v>
      </c>
      <c r="J47" s="3">
        <v>662.39059713723952</v>
      </c>
      <c r="K47" s="3">
        <v>586.57785031018</v>
      </c>
      <c r="L47" s="3">
        <v>555.27091701149959</v>
      </c>
      <c r="M47" s="3">
        <v>535.90752955880021</v>
      </c>
      <c r="N47" s="3">
        <v>506.65934256197107</v>
      </c>
      <c r="O47" s="3">
        <v>475.88141049485978</v>
      </c>
      <c r="P47" s="3">
        <v>471.41012168559985</v>
      </c>
      <c r="Q47" s="3">
        <v>447.55547565508516</v>
      </c>
      <c r="R47" s="3">
        <v>480.54590869518518</v>
      </c>
      <c r="S47" s="3">
        <v>442.80120086728289</v>
      </c>
      <c r="T47" s="3">
        <v>413.60712228560004</v>
      </c>
      <c r="U47" s="3">
        <v>402.63493530487995</v>
      </c>
      <c r="V47" s="3">
        <v>431.49565681327988</v>
      </c>
      <c r="W47" s="3">
        <v>406.92746039881115</v>
      </c>
      <c r="X47" s="3">
        <v>385.40290606502003</v>
      </c>
      <c r="Y47" s="3">
        <v>394.50331057467002</v>
      </c>
      <c r="Z47" s="3">
        <v>361.8581693997545</v>
      </c>
      <c r="AA47" s="3">
        <v>327.9788734387501</v>
      </c>
      <c r="AB47" s="3">
        <v>352.01671843283992</v>
      </c>
      <c r="AC47" s="3">
        <v>318.58638568161365</v>
      </c>
      <c r="AD47" s="3">
        <v>308.6898989463225</v>
      </c>
      <c r="AE47" s="3">
        <v>309.84372530060011</v>
      </c>
      <c r="AF47" s="3">
        <v>324.72172437026546</v>
      </c>
      <c r="AG47" s="3">
        <v>322.72114745316037</v>
      </c>
      <c r="AH47" s="3">
        <v>319.43648481894991</v>
      </c>
      <c r="AI47" s="3">
        <v>303.69174547802021</v>
      </c>
      <c r="AJ47" s="3">
        <v>297.13561871390544</v>
      </c>
      <c r="AK47" s="3">
        <v>277.51436727974993</v>
      </c>
      <c r="AL47" s="3">
        <v>277.94690769359005</v>
      </c>
      <c r="AM47" s="3">
        <v>280.80015641460005</v>
      </c>
      <c r="AN47" s="3">
        <v>238.52157452967967</v>
      </c>
      <c r="AO47" s="3">
        <v>233.25131387449713</v>
      </c>
      <c r="AP47" s="3">
        <v>212.51839829550499</v>
      </c>
      <c r="AQ47" s="3">
        <v>214.74508738547999</v>
      </c>
      <c r="AR47" s="3">
        <v>213.40549225682247</v>
      </c>
      <c r="AS47" s="3">
        <v>197.2089734338501</v>
      </c>
      <c r="AT47" s="3">
        <v>188.06886098549998</v>
      </c>
      <c r="AU47" s="3">
        <v>221.2283112247575</v>
      </c>
      <c r="AV47" s="3">
        <v>200.61411597467259</v>
      </c>
      <c r="AW47" s="3">
        <v>199.07039822470497</v>
      </c>
      <c r="AX47" s="3">
        <v>181.60604711693983</v>
      </c>
      <c r="AY47" s="3">
        <v>159.40182381697505</v>
      </c>
      <c r="AZ47" s="3">
        <v>156.30819876995255</v>
      </c>
      <c r="BA47" s="3">
        <v>163.66418559492496</v>
      </c>
      <c r="BB47" s="3">
        <v>150.74467388707126</v>
      </c>
      <c r="BC47" s="3">
        <v>156.01694511726004</v>
      </c>
      <c r="BD47" s="3">
        <v>152.95267381634753</v>
      </c>
      <c r="BE47" s="3">
        <v>139.04838951750517</v>
      </c>
      <c r="BF47" s="3">
        <v>135.04643544600003</v>
      </c>
      <c r="BG47" s="3">
        <v>135.02733176515272</v>
      </c>
      <c r="BH47" s="3">
        <v>143.22320958785625</v>
      </c>
      <c r="BI47" s="3">
        <v>130.35608752500752</v>
      </c>
      <c r="BJ47" s="3">
        <v>154.23908248714503</v>
      </c>
      <c r="BK47" s="3">
        <v>138.34733088670012</v>
      </c>
      <c r="BL47" s="3">
        <v>140.68484862310001</v>
      </c>
      <c r="BM47" s="3">
        <v>127.49296467725001</v>
      </c>
      <c r="BN47" s="3">
        <v>128.04154539590004</v>
      </c>
      <c r="BO47" s="3">
        <v>144.21820073976002</v>
      </c>
      <c r="BP47" s="3">
        <v>135.24945605996001</v>
      </c>
      <c r="BQ47" s="3">
        <v>121.66536566375751</v>
      </c>
      <c r="BR47" s="3">
        <v>134.02454046368001</v>
      </c>
      <c r="BS47" s="3">
        <v>118.99241828380002</v>
      </c>
      <c r="BT47" s="3">
        <v>124.57554199187997</v>
      </c>
      <c r="BU47" s="3">
        <v>124.84409634127996</v>
      </c>
      <c r="BV47" s="3">
        <v>129.35843019958622</v>
      </c>
      <c r="BW47" s="3">
        <v>109.70711642725006</v>
      </c>
      <c r="BX47" s="3">
        <v>121.79408944126995</v>
      </c>
      <c r="BY47" s="3">
        <v>108.33975349056003</v>
      </c>
      <c r="BZ47" s="3">
        <v>122.84876532744998</v>
      </c>
      <c r="CA47" s="3">
        <v>108.51966104916767</v>
      </c>
      <c r="CB47" s="3">
        <v>98.472378909109992</v>
      </c>
      <c r="CC47" s="3">
        <v>94.034430492749991</v>
      </c>
      <c r="CD47" s="3">
        <v>93.603567729547478</v>
      </c>
      <c r="CE47" s="3">
        <v>89.711485373000002</v>
      </c>
      <c r="CF47" s="3">
        <v>88.361989642260028</v>
      </c>
      <c r="CG47" s="3">
        <v>94.700904080559937</v>
      </c>
      <c r="CH47" s="3">
        <v>86.512283676760035</v>
      </c>
      <c r="CI47" s="3">
        <v>96.772343067738646</v>
      </c>
      <c r="CJ47" s="3">
        <v>94.018297277030044</v>
      </c>
      <c r="CK47" s="3">
        <v>86.904058350005002</v>
      </c>
      <c r="CL47" s="3">
        <v>85.405955751347449</v>
      </c>
      <c r="CM47" s="3">
        <v>96.886126905800012</v>
      </c>
      <c r="CN47" s="3">
        <v>90.751062834420011</v>
      </c>
      <c r="CO47" s="3">
        <v>78.76859510829</v>
      </c>
      <c r="CP47" s="3">
        <v>86.848576904421222</v>
      </c>
      <c r="CQ47" s="3">
        <v>74.80015608138001</v>
      </c>
      <c r="CR47" s="3">
        <v>86.24493278896</v>
      </c>
      <c r="CS47" s="3">
        <v>87.144683882239974</v>
      </c>
      <c r="CT47" s="3">
        <v>79.631197585605051</v>
      </c>
      <c r="CU47" s="3">
        <v>73.927029209040001</v>
      </c>
      <c r="CV47" s="3">
        <v>83.656900644160032</v>
      </c>
      <c r="CW47" s="3">
        <v>69.524194758752586</v>
      </c>
      <c r="CX47" s="3">
        <v>75.726413019450078</v>
      </c>
      <c r="CY47" s="3">
        <v>69.204174736047449</v>
      </c>
      <c r="CZ47" s="3">
        <v>67.996755535350019</v>
      </c>
      <c r="DA47" s="3">
        <v>77.120417434715023</v>
      </c>
      <c r="DB47" s="3">
        <v>64.854647619542519</v>
      </c>
      <c r="DC47" s="3">
        <v>69.716453092919991</v>
      </c>
      <c r="DD47" s="3">
        <v>58.385011072485</v>
      </c>
      <c r="DE47" s="3">
        <v>65.915739168000002</v>
      </c>
      <c r="DF47" s="3">
        <v>56.54211327272251</v>
      </c>
      <c r="DG47" s="3">
        <v>64.524939892319992</v>
      </c>
      <c r="DH47" s="3">
        <v>55.586536164786267</v>
      </c>
      <c r="DI47" s="3">
        <v>50.574976185200001</v>
      </c>
      <c r="DJ47" s="3">
        <v>48.156966523439991</v>
      </c>
      <c r="DK47" s="3">
        <v>44.917433866919986</v>
      </c>
      <c r="DL47" s="3">
        <v>49.294217690606224</v>
      </c>
      <c r="DM47" s="3">
        <v>45.446787180719994</v>
      </c>
      <c r="DN47" s="3">
        <v>51.268347887999987</v>
      </c>
      <c r="DO47" s="3">
        <v>43.293827520079994</v>
      </c>
      <c r="DP47" s="3">
        <v>48.050050488809937</v>
      </c>
      <c r="DQ47" s="3">
        <v>43.345808587539985</v>
      </c>
      <c r="DR47" s="3">
        <v>42.003592945199998</v>
      </c>
      <c r="DS47" s="3">
        <v>42.146301851669989</v>
      </c>
      <c r="DT47" s="3">
        <v>48.392791331119994</v>
      </c>
      <c r="DU47" s="3">
        <v>46.402719747999996</v>
      </c>
      <c r="DV47" s="3">
        <v>40.587107644614967</v>
      </c>
      <c r="DW47" s="3">
        <v>43.403337149817489</v>
      </c>
      <c r="DX47" s="3">
        <v>40.22216214997998</v>
      </c>
      <c r="DY47" s="3">
        <v>37.429283654239995</v>
      </c>
      <c r="DZ47" s="3">
        <v>39.508292884587512</v>
      </c>
      <c r="EA47" s="3">
        <v>41.828450322080016</v>
      </c>
      <c r="EB47" s="3">
        <v>37.624470188479961</v>
      </c>
      <c r="EC47" s="3">
        <v>38.127961706769995</v>
      </c>
      <c r="ED47" s="3">
        <v>37.397126416359988</v>
      </c>
      <c r="EE47" s="3">
        <v>34.861738821206259</v>
      </c>
      <c r="EF47" s="3">
        <v>33.579767080290004</v>
      </c>
      <c r="EG47" s="3">
        <v>34.858226546459996</v>
      </c>
      <c r="EH47" s="3">
        <v>29.180889816709993</v>
      </c>
      <c r="EI47" s="3">
        <v>29.019998011034989</v>
      </c>
      <c r="EJ47" s="3">
        <v>32.170694820937491</v>
      </c>
      <c r="EK47" s="3">
        <v>29.496217958660004</v>
      </c>
      <c r="EL47" s="3">
        <v>26.117224180079994</v>
      </c>
      <c r="EM47" s="3">
        <v>29.844584726970005</v>
      </c>
      <c r="EN47" s="3">
        <v>26.5387400275775</v>
      </c>
      <c r="EO47" s="3">
        <v>28.068172377069999</v>
      </c>
      <c r="EP47" s="3">
        <v>24.484981082720001</v>
      </c>
      <c r="EQ47" s="3">
        <v>23.951631112622501</v>
      </c>
      <c r="ER47" s="3">
        <v>26.689261449825011</v>
      </c>
      <c r="ES47" s="3">
        <v>26.461886281199998</v>
      </c>
      <c r="ET47" s="3">
        <v>22.506741367130001</v>
      </c>
      <c r="EU47" s="3">
        <v>23.773567039675005</v>
      </c>
      <c r="EV47" s="3">
        <v>22.787935577959985</v>
      </c>
      <c r="EW47" s="3">
        <v>19.587918135060001</v>
      </c>
      <c r="EX47" s="3">
        <v>21.971913055999995</v>
      </c>
      <c r="EY47" s="3">
        <v>19.675412804909996</v>
      </c>
      <c r="EZ47" s="3">
        <v>19.958146739199996</v>
      </c>
      <c r="FA47" s="3">
        <v>20.030041789169992</v>
      </c>
      <c r="FB47" s="3">
        <v>19.68989625550001</v>
      </c>
      <c r="FC47" s="3">
        <v>17.292408101582492</v>
      </c>
      <c r="FD47" s="3">
        <v>16.997800027680015</v>
      </c>
      <c r="FE47" s="3">
        <v>19.063980853384997</v>
      </c>
      <c r="FF47" s="3">
        <v>15.756860308090003</v>
      </c>
      <c r="FG47" s="3">
        <v>14.972815728959993</v>
      </c>
      <c r="FH47" s="3">
        <v>16.391682402950003</v>
      </c>
      <c r="FI47" s="3">
        <v>14.509999005517495</v>
      </c>
      <c r="FJ47" s="3">
        <v>10.927644311469997</v>
      </c>
      <c r="FK47" s="3">
        <v>8.7443238363199995</v>
      </c>
      <c r="FL47" s="3">
        <v>7.5929116289549974</v>
      </c>
      <c r="FM47" s="3">
        <v>5.44326116512</v>
      </c>
      <c r="FN47" s="3">
        <v>4.808223286859997</v>
      </c>
      <c r="FO47" s="3">
        <v>30810.09017243687</v>
      </c>
    </row>
    <row r="48" spans="1:171" x14ac:dyDescent="0.25">
      <c r="A48" s="2">
        <v>2029</v>
      </c>
      <c r="B48" s="3">
        <v>1852.4234108672727</v>
      </c>
      <c r="C48" s="3">
        <v>1531.5415834301514</v>
      </c>
      <c r="D48" s="3">
        <v>1013.0846280138387</v>
      </c>
      <c r="E48" s="3">
        <v>870.05183079319227</v>
      </c>
      <c r="F48" s="3">
        <v>838.3612219778812</v>
      </c>
      <c r="G48" s="3">
        <v>787.31638285861993</v>
      </c>
      <c r="H48" s="3">
        <v>799.62625108254201</v>
      </c>
      <c r="I48" s="3">
        <v>806.9799559989201</v>
      </c>
      <c r="J48" s="3">
        <v>692.98952266050628</v>
      </c>
      <c r="K48" s="3">
        <v>616.15972251781045</v>
      </c>
      <c r="L48" s="3">
        <v>570.97918926650004</v>
      </c>
      <c r="M48" s="3">
        <v>554.66427824484094</v>
      </c>
      <c r="N48" s="3">
        <v>522.86667799148984</v>
      </c>
      <c r="O48" s="3">
        <v>499.84963721017499</v>
      </c>
      <c r="P48" s="3">
        <v>482.29852729535975</v>
      </c>
      <c r="Q48" s="3">
        <v>455.11693829493004</v>
      </c>
      <c r="R48" s="3">
        <v>509.60595659333796</v>
      </c>
      <c r="S48" s="3">
        <v>458.24722229108556</v>
      </c>
      <c r="T48" s="3">
        <v>416.33877710911992</v>
      </c>
      <c r="U48" s="3">
        <v>405.80538950872005</v>
      </c>
      <c r="V48" s="3">
        <v>447.79615228191972</v>
      </c>
      <c r="W48" s="3">
        <v>419.87495580532055</v>
      </c>
      <c r="X48" s="3">
        <v>375.15504458012526</v>
      </c>
      <c r="Y48" s="3">
        <v>420.10581579530032</v>
      </c>
      <c r="Z48" s="3">
        <v>371.05493436479441</v>
      </c>
      <c r="AA48" s="3">
        <v>314.51113584615018</v>
      </c>
      <c r="AB48" s="3">
        <v>371.21114455068016</v>
      </c>
      <c r="AC48" s="3">
        <v>332.64637050107996</v>
      </c>
      <c r="AD48" s="3">
        <v>311.97947994548258</v>
      </c>
      <c r="AE48" s="3">
        <v>313.59470405263994</v>
      </c>
      <c r="AF48" s="3">
        <v>341.35685536947517</v>
      </c>
      <c r="AG48" s="3">
        <v>334.5032571325599</v>
      </c>
      <c r="AH48" s="3">
        <v>334.50211655404991</v>
      </c>
      <c r="AI48" s="3">
        <v>316.5814671355601</v>
      </c>
      <c r="AJ48" s="3">
        <v>312.00243252171515</v>
      </c>
      <c r="AK48" s="3">
        <v>298.04198348400007</v>
      </c>
      <c r="AL48" s="3">
        <v>294.52698016736997</v>
      </c>
      <c r="AM48" s="3">
        <v>306.00278606159998</v>
      </c>
      <c r="AN48" s="3">
        <v>239.33091925302</v>
      </c>
      <c r="AO48" s="3">
        <v>239.47505294075299</v>
      </c>
      <c r="AP48" s="3">
        <v>214.76332937515997</v>
      </c>
      <c r="AQ48" s="3">
        <v>226.61569634604001</v>
      </c>
      <c r="AR48" s="3">
        <v>197.63654861878595</v>
      </c>
      <c r="AS48" s="3">
        <v>198.31985339759999</v>
      </c>
      <c r="AT48" s="3">
        <v>179.86255550999999</v>
      </c>
      <c r="AU48" s="3">
        <v>219.37984372376769</v>
      </c>
      <c r="AV48" s="3">
        <v>206.14294461592837</v>
      </c>
      <c r="AW48" s="3">
        <v>209.49639756270514</v>
      </c>
      <c r="AX48" s="3">
        <v>189.11278701780029</v>
      </c>
      <c r="AY48" s="3">
        <v>152.37428104954265</v>
      </c>
      <c r="AZ48" s="3">
        <v>165.30721691501137</v>
      </c>
      <c r="BA48" s="3">
        <v>171.03658157618497</v>
      </c>
      <c r="BB48" s="3">
        <v>157.04454058119387</v>
      </c>
      <c r="BC48" s="3">
        <v>164.13979944293007</v>
      </c>
      <c r="BD48" s="3">
        <v>160.65558732257264</v>
      </c>
      <c r="BE48" s="3">
        <v>122.49509959719009</v>
      </c>
      <c r="BF48" s="3">
        <v>123.31217158399998</v>
      </c>
      <c r="BG48" s="3">
        <v>133.004760776712</v>
      </c>
      <c r="BH48" s="3">
        <v>150.80178868904616</v>
      </c>
      <c r="BI48" s="3">
        <v>114.83758984828499</v>
      </c>
      <c r="BJ48" s="3">
        <v>167.87361481019997</v>
      </c>
      <c r="BK48" s="3">
        <v>145.46410971201004</v>
      </c>
      <c r="BL48" s="3">
        <v>146.68492920133988</v>
      </c>
      <c r="BM48" s="3">
        <v>126.36719729862504</v>
      </c>
      <c r="BN48" s="3">
        <v>135.88992347234995</v>
      </c>
      <c r="BO48" s="3">
        <v>141.91710304585195</v>
      </c>
      <c r="BP48" s="3">
        <v>141.51690962289987</v>
      </c>
      <c r="BQ48" s="3">
        <v>107.18147212078499</v>
      </c>
      <c r="BR48" s="3">
        <v>141.1807543271</v>
      </c>
      <c r="BS48" s="3">
        <v>117.94171102990003</v>
      </c>
      <c r="BT48" s="3">
        <v>130.95030849732373</v>
      </c>
      <c r="BU48" s="3">
        <v>131.77086330056008</v>
      </c>
      <c r="BV48" s="3">
        <v>133.6620630546501</v>
      </c>
      <c r="BW48" s="3">
        <v>104.92009264499998</v>
      </c>
      <c r="BX48" s="3">
        <v>122.23698578751852</v>
      </c>
      <c r="BY48" s="3">
        <v>109.70039375524004</v>
      </c>
      <c r="BZ48" s="3">
        <v>133.87479653149998</v>
      </c>
      <c r="CA48" s="3">
        <v>111.36157774517764</v>
      </c>
      <c r="CB48" s="3">
        <v>103.58384698648102</v>
      </c>
      <c r="CC48" s="3">
        <v>89.931277754999996</v>
      </c>
      <c r="CD48" s="3">
        <v>91.214017276361986</v>
      </c>
      <c r="CE48" s="3">
        <v>84.980331489799937</v>
      </c>
      <c r="CF48" s="3">
        <v>89.114857310569988</v>
      </c>
      <c r="CG48" s="3">
        <v>96.182678231479969</v>
      </c>
      <c r="CH48" s="3">
        <v>91.364629717103952</v>
      </c>
      <c r="CI48" s="3">
        <v>101.8396157409387</v>
      </c>
      <c r="CJ48" s="3">
        <v>98.994650871344987</v>
      </c>
      <c r="CK48" s="3">
        <v>76.558393232189985</v>
      </c>
      <c r="CL48" s="3">
        <v>88.488275785120962</v>
      </c>
      <c r="CM48" s="3">
        <v>102.27801116833005</v>
      </c>
      <c r="CN48" s="3">
        <v>96.026006268680021</v>
      </c>
      <c r="CO48" s="3">
        <v>76.156588293809989</v>
      </c>
      <c r="CP48" s="3">
        <v>91.941288454533705</v>
      </c>
      <c r="CQ48" s="3">
        <v>79.87227870852</v>
      </c>
      <c r="CR48" s="3">
        <v>84.101947607040017</v>
      </c>
      <c r="CS48" s="3">
        <v>95.457423095839971</v>
      </c>
      <c r="CT48" s="3">
        <v>83.801749202844974</v>
      </c>
      <c r="CU48" s="3">
        <v>74.696217123359972</v>
      </c>
      <c r="CV48" s="3">
        <v>91.636939376319987</v>
      </c>
      <c r="CW48" s="3">
        <v>61.247549798595045</v>
      </c>
      <c r="CX48" s="3">
        <v>80.105825273390053</v>
      </c>
      <c r="CY48" s="3">
        <v>73.267074994830011</v>
      </c>
      <c r="CZ48" s="3">
        <v>67.396341783674998</v>
      </c>
      <c r="DA48" s="3">
        <v>83.937760925399999</v>
      </c>
      <c r="DB48" s="3">
        <v>68.723350806282497</v>
      </c>
      <c r="DC48" s="3">
        <v>76.366707665039996</v>
      </c>
      <c r="DD48" s="3">
        <v>52.555789597582496</v>
      </c>
      <c r="DE48" s="3">
        <v>69.086175986879994</v>
      </c>
      <c r="DF48" s="3">
        <v>59.932745828522485</v>
      </c>
      <c r="DG48" s="3">
        <v>70.947752497440007</v>
      </c>
      <c r="DH48" s="3">
        <v>58.902378704981274</v>
      </c>
      <c r="DI48" s="3">
        <v>46.418061560800005</v>
      </c>
      <c r="DJ48" s="3">
        <v>46.271976670079994</v>
      </c>
      <c r="DK48" s="3">
        <v>43.105823065439964</v>
      </c>
      <c r="DL48" s="3">
        <v>51.770207768747447</v>
      </c>
      <c r="DM48" s="3">
        <v>48.439528542682531</v>
      </c>
      <c r="DN48" s="3">
        <v>53.734269682079983</v>
      </c>
      <c r="DO48" s="3">
        <v>41.475210304060006</v>
      </c>
      <c r="DP48" s="3">
        <v>50.771160792119986</v>
      </c>
      <c r="DQ48" s="3">
        <v>42.584933399929966</v>
      </c>
      <c r="DR48" s="3">
        <v>40.262862336800019</v>
      </c>
      <c r="DS48" s="3">
        <v>38.682166191180002</v>
      </c>
      <c r="DT48" s="3">
        <v>53.209807423999997</v>
      </c>
      <c r="DU48" s="3">
        <v>45.230029151999993</v>
      </c>
      <c r="DV48" s="3">
        <v>42.59660374432373</v>
      </c>
      <c r="DW48" s="3">
        <v>45.772500181432505</v>
      </c>
      <c r="DX48" s="3">
        <v>42.440703292359998</v>
      </c>
      <c r="DY48" s="3">
        <v>36.26318359766001</v>
      </c>
      <c r="DZ48" s="3">
        <v>40.605025351140775</v>
      </c>
      <c r="EA48" s="3">
        <v>45.818469688159993</v>
      </c>
      <c r="EB48" s="3">
        <v>38.917724065870047</v>
      </c>
      <c r="EC48" s="3">
        <v>40.128912112029994</v>
      </c>
      <c r="ED48" s="3">
        <v>41.010865404559993</v>
      </c>
      <c r="EE48" s="3">
        <v>35.780331650572485</v>
      </c>
      <c r="EF48" s="3">
        <v>34.281252392890032</v>
      </c>
      <c r="EG48" s="3">
        <v>38.183353832519998</v>
      </c>
      <c r="EH48" s="3">
        <v>29.443661563340012</v>
      </c>
      <c r="EI48" s="3">
        <v>30.906234846837481</v>
      </c>
      <c r="EJ48" s="3">
        <v>33.818934708312497</v>
      </c>
      <c r="EK48" s="3">
        <v>30.953696299975007</v>
      </c>
      <c r="EL48" s="3">
        <v>25.091337358559993</v>
      </c>
      <c r="EM48" s="3">
        <v>26.296437164759997</v>
      </c>
      <c r="EN48" s="3">
        <v>23.889084055198726</v>
      </c>
      <c r="EO48" s="3">
        <v>24.203845428160001</v>
      </c>
      <c r="EP48" s="3">
        <v>23.523208911039994</v>
      </c>
      <c r="EQ48" s="3">
        <v>21.340750992113758</v>
      </c>
      <c r="ER48" s="3">
        <v>28.089910373175005</v>
      </c>
      <c r="ES48" s="3">
        <v>25.871945694799997</v>
      </c>
      <c r="ET48" s="3">
        <v>22.747918850929999</v>
      </c>
      <c r="EU48" s="3">
        <v>25.099712471875002</v>
      </c>
      <c r="EV48" s="3">
        <v>23.220226374504993</v>
      </c>
      <c r="EW48" s="3">
        <v>18.818503018919994</v>
      </c>
      <c r="EX48" s="3">
        <v>23.028725328959986</v>
      </c>
      <c r="EY48" s="3">
        <v>19.921473189193748</v>
      </c>
      <c r="EZ48" s="3">
        <v>18.201296633599998</v>
      </c>
      <c r="FA48" s="3">
        <v>19.710449097446499</v>
      </c>
      <c r="FB48" s="3">
        <v>19.502862479089998</v>
      </c>
      <c r="FC48" s="3">
        <v>16.381949853854994</v>
      </c>
      <c r="FD48" s="3">
        <v>15.972957554759997</v>
      </c>
      <c r="FE48" s="3">
        <v>20.064456056014997</v>
      </c>
      <c r="FF48" s="3">
        <v>15.223113734380002</v>
      </c>
      <c r="FG48" s="3">
        <v>14.368931838719996</v>
      </c>
      <c r="FH48" s="3">
        <v>14.361098632600005</v>
      </c>
      <c r="FI48" s="3">
        <v>15.453117423418741</v>
      </c>
      <c r="FJ48" s="3">
        <v>9.57393963116</v>
      </c>
      <c r="FK48" s="3">
        <v>8.3090062505599995</v>
      </c>
      <c r="FL48" s="3">
        <v>7.2101937541899996</v>
      </c>
      <c r="FM48" s="3">
        <v>4.9641087629600014</v>
      </c>
      <c r="FN48" s="3">
        <v>4.7315048736469976</v>
      </c>
      <c r="FO48" s="3">
        <v>31640.134904827173</v>
      </c>
    </row>
    <row r="49" spans="1:171" x14ac:dyDescent="0.25">
      <c r="A49" s="2">
        <v>2030</v>
      </c>
      <c r="B49" s="3">
        <v>1919.9365248458409</v>
      </c>
      <c r="C49" s="3">
        <v>1606.9011907817487</v>
      </c>
      <c r="D49" s="3">
        <v>1051.8872287450497</v>
      </c>
      <c r="E49" s="3">
        <v>892.63846843194642</v>
      </c>
      <c r="F49" s="3">
        <v>860.09926063116018</v>
      </c>
      <c r="G49" s="3">
        <v>796.52429761375947</v>
      </c>
      <c r="H49" s="3">
        <v>822.91518023468871</v>
      </c>
      <c r="I49" s="3">
        <v>831.43358821321965</v>
      </c>
      <c r="J49" s="3">
        <v>694.6393951728403</v>
      </c>
      <c r="K49" s="3">
        <v>648.40135297306085</v>
      </c>
      <c r="L49" s="3">
        <v>586.84155574500028</v>
      </c>
      <c r="M49" s="3">
        <v>552.71821739231973</v>
      </c>
      <c r="N49" s="3">
        <v>545.83223513130167</v>
      </c>
      <c r="O49" s="3">
        <v>541.1247071507928</v>
      </c>
      <c r="P49" s="3">
        <v>504.67213419028036</v>
      </c>
      <c r="Q49" s="3">
        <v>488.37662675448001</v>
      </c>
      <c r="R49" s="3">
        <v>515.8558126883828</v>
      </c>
      <c r="S49" s="3">
        <v>469.66906789831097</v>
      </c>
      <c r="T49" s="3">
        <v>431.95915535240005</v>
      </c>
      <c r="U49" s="3">
        <v>432.23643768352002</v>
      </c>
      <c r="V49" s="3">
        <v>473.92646681779985</v>
      </c>
      <c r="W49" s="3">
        <v>433.33258247169431</v>
      </c>
      <c r="X49" s="3">
        <v>404.24140721608507</v>
      </c>
      <c r="Y49" s="3">
        <v>454.80168846946992</v>
      </c>
      <c r="Z49" s="3">
        <v>390.18174861805977</v>
      </c>
      <c r="AA49" s="3">
        <v>335.54371717049992</v>
      </c>
      <c r="AB49" s="3">
        <v>392.43895158015994</v>
      </c>
      <c r="AC49" s="3">
        <v>358.23982987794358</v>
      </c>
      <c r="AD49" s="3">
        <v>332.78905421648267</v>
      </c>
      <c r="AE49" s="3">
        <v>331.6288642943199</v>
      </c>
      <c r="AF49" s="3">
        <v>344.46564845287031</v>
      </c>
      <c r="AG49" s="3">
        <v>342.5482049932798</v>
      </c>
      <c r="AH49" s="3">
        <v>338.35222389885001</v>
      </c>
      <c r="AI49" s="3">
        <v>320.15775666443966</v>
      </c>
      <c r="AJ49" s="3">
        <v>318.27077271064007</v>
      </c>
      <c r="AK49" s="3">
        <v>314.73204756749976</v>
      </c>
      <c r="AL49" s="3">
        <v>294.51337031939994</v>
      </c>
      <c r="AM49" s="3">
        <v>328.71209007179993</v>
      </c>
      <c r="AN49" s="3">
        <v>250.33094160957984</v>
      </c>
      <c r="AO49" s="3">
        <v>240.18265737801761</v>
      </c>
      <c r="AP49" s="3">
        <v>226.17412387653005</v>
      </c>
      <c r="AQ49" s="3">
        <v>245.57649568020003</v>
      </c>
      <c r="AR49" s="3">
        <v>218.83397133454753</v>
      </c>
      <c r="AS49" s="3">
        <v>208.24150516889995</v>
      </c>
      <c r="AT49" s="3">
        <v>198.9026507160001</v>
      </c>
      <c r="AU49" s="3">
        <v>214.38147979027806</v>
      </c>
      <c r="AV49" s="3">
        <v>211.62398454657873</v>
      </c>
      <c r="AW49" s="3">
        <v>210.13144651868004</v>
      </c>
      <c r="AX49" s="3">
        <v>192.73736313951994</v>
      </c>
      <c r="AY49" s="3">
        <v>169.15816785312498</v>
      </c>
      <c r="AZ49" s="3">
        <v>179.28610717427722</v>
      </c>
      <c r="BA49" s="3">
        <v>168.88311390033002</v>
      </c>
      <c r="BB49" s="3">
        <v>167.07876208311049</v>
      </c>
      <c r="BC49" s="3">
        <v>165.99046816334024</v>
      </c>
      <c r="BD49" s="3">
        <v>161.72273339732988</v>
      </c>
      <c r="BE49" s="3">
        <v>140.64186478133504</v>
      </c>
      <c r="BF49" s="3">
        <v>146.38558717799998</v>
      </c>
      <c r="BG49" s="3">
        <v>140.47446847865592</v>
      </c>
      <c r="BH49" s="3">
        <v>151.25757937109998</v>
      </c>
      <c r="BI49" s="3">
        <v>131.8499502132525</v>
      </c>
      <c r="BJ49" s="3">
        <v>181.86290346462499</v>
      </c>
      <c r="BK49" s="3">
        <v>150.15592626373007</v>
      </c>
      <c r="BL49" s="3">
        <v>148.19750730830998</v>
      </c>
      <c r="BM49" s="3">
        <v>131.11962400812493</v>
      </c>
      <c r="BN49" s="3">
        <v>148.5520038768</v>
      </c>
      <c r="BO49" s="3">
        <v>140.14407114146397</v>
      </c>
      <c r="BP49" s="3">
        <v>143.37475852296996</v>
      </c>
      <c r="BQ49" s="3">
        <v>123.05963388450243</v>
      </c>
      <c r="BR49" s="3">
        <v>149.50463885006005</v>
      </c>
      <c r="BS49" s="3">
        <v>122.37727144150001</v>
      </c>
      <c r="BT49" s="3">
        <v>134.21236734620621</v>
      </c>
      <c r="BU49" s="3">
        <v>133.70053444735993</v>
      </c>
      <c r="BV49" s="3">
        <v>140.6303769793619</v>
      </c>
      <c r="BW49" s="3">
        <v>116.02684328199996</v>
      </c>
      <c r="BX49" s="3">
        <v>119.79154221187709</v>
      </c>
      <c r="BY49" s="3">
        <v>116.61660179664001</v>
      </c>
      <c r="BZ49" s="3">
        <v>143.81001103499997</v>
      </c>
      <c r="CA49" s="3">
        <v>109.59369029433006</v>
      </c>
      <c r="CB49" s="3">
        <v>103.31850438560801</v>
      </c>
      <c r="CC49" s="3">
        <v>99.451325358000048</v>
      </c>
      <c r="CD49" s="3">
        <v>91.69872135143244</v>
      </c>
      <c r="CE49" s="3">
        <v>90.246868907599946</v>
      </c>
      <c r="CF49" s="3">
        <v>94.380502821059963</v>
      </c>
      <c r="CG49" s="3">
        <v>101.18657084768012</v>
      </c>
      <c r="CH49" s="3">
        <v>91.185962286113252</v>
      </c>
      <c r="CI49" s="3">
        <v>102.91211579104608</v>
      </c>
      <c r="CJ49" s="3">
        <v>99.722087640672513</v>
      </c>
      <c r="CK49" s="3">
        <v>87.899966808834947</v>
      </c>
      <c r="CL49" s="3">
        <v>90.370498798826745</v>
      </c>
      <c r="CM49" s="3">
        <v>108.23651947178001</v>
      </c>
      <c r="CN49" s="3">
        <v>96.245099146870047</v>
      </c>
      <c r="CO49" s="3">
        <v>84.167207862959941</v>
      </c>
      <c r="CP49" s="3">
        <v>93.419428629928717</v>
      </c>
      <c r="CQ49" s="3">
        <v>79.879735042350035</v>
      </c>
      <c r="CR49" s="3">
        <v>82.650008569920018</v>
      </c>
      <c r="CS49" s="3">
        <v>103.03924750371999</v>
      </c>
      <c r="CT49" s="3">
        <v>84.05577379099995</v>
      </c>
      <c r="CU49" s="3">
        <v>78.506277929880028</v>
      </c>
      <c r="CV49" s="3">
        <v>98.915317015759996</v>
      </c>
      <c r="CW49" s="3">
        <v>70.320932390667522</v>
      </c>
      <c r="CX49" s="3">
        <v>80.300015118510032</v>
      </c>
      <c r="CY49" s="3">
        <v>79.470827732232479</v>
      </c>
      <c r="CZ49" s="3">
        <v>69.930988287375015</v>
      </c>
      <c r="DA49" s="3">
        <v>90.932484690875</v>
      </c>
      <c r="DB49" s="3">
        <v>68.720108059460003</v>
      </c>
      <c r="DC49" s="3">
        <v>82.432227471719997</v>
      </c>
      <c r="DD49" s="3">
        <v>58.766531412292508</v>
      </c>
      <c r="DE49" s="3">
        <v>74.58833093472002</v>
      </c>
      <c r="DF49" s="3">
        <v>65.056513973877443</v>
      </c>
      <c r="DG49" s="3">
        <v>76.993286998320002</v>
      </c>
      <c r="DH49" s="3">
        <v>58.899628851635029</v>
      </c>
      <c r="DI49" s="3">
        <v>50.605787356399993</v>
      </c>
      <c r="DJ49" s="3">
        <v>49.365593634239993</v>
      </c>
      <c r="DK49" s="3">
        <v>46.935952465919989</v>
      </c>
      <c r="DL49" s="3">
        <v>52.23146916745241</v>
      </c>
      <c r="DM49" s="3">
        <v>52.918232479371255</v>
      </c>
      <c r="DN49" s="3">
        <v>58.013769503519995</v>
      </c>
      <c r="DO49" s="3">
        <v>44.384957805680017</v>
      </c>
      <c r="DP49" s="3">
        <v>51.51814245102004</v>
      </c>
      <c r="DQ49" s="3">
        <v>37.112978063210008</v>
      </c>
      <c r="DR49" s="3">
        <v>43.672573976800003</v>
      </c>
      <c r="DS49" s="3">
        <v>42.171978125190023</v>
      </c>
      <c r="DT49" s="3">
        <v>57.743872024800012</v>
      </c>
      <c r="DU49" s="3">
        <v>44.493038435999985</v>
      </c>
      <c r="DV49" s="3">
        <v>42.324503392626156</v>
      </c>
      <c r="DW49" s="3">
        <v>49.476246669287484</v>
      </c>
      <c r="DX49" s="3">
        <v>42.548638973980069</v>
      </c>
      <c r="DY49" s="3">
        <v>32.253518442200004</v>
      </c>
      <c r="DZ49" s="3">
        <v>40.491174943629005</v>
      </c>
      <c r="EA49" s="3">
        <v>49.457658507879998</v>
      </c>
      <c r="EB49" s="3">
        <v>39.020549916674966</v>
      </c>
      <c r="EC49" s="3">
        <v>43.278508515149994</v>
      </c>
      <c r="ED49" s="3">
        <v>44.495597310480001</v>
      </c>
      <c r="EE49" s="3">
        <v>37.32680966324871</v>
      </c>
      <c r="EF49" s="3">
        <v>35.690108229920007</v>
      </c>
      <c r="EG49" s="3">
        <v>41.216113735859999</v>
      </c>
      <c r="EH49" s="3">
        <v>31.219800187570012</v>
      </c>
      <c r="EI49" s="3">
        <v>33.749748208362497</v>
      </c>
      <c r="EJ49" s="3">
        <v>36.489817684937492</v>
      </c>
      <c r="EK49" s="3">
        <v>31.23688090315499</v>
      </c>
      <c r="EL49" s="3">
        <v>27.048919925280007</v>
      </c>
      <c r="EM49" s="3">
        <v>24.69831058314</v>
      </c>
      <c r="EN49" s="3">
        <v>26.712159008363749</v>
      </c>
      <c r="EO49" s="3">
        <v>22.839153105139999</v>
      </c>
      <c r="EP49" s="3">
        <v>25.358448819519992</v>
      </c>
      <c r="EQ49" s="3">
        <v>24.30541465822375</v>
      </c>
      <c r="ER49" s="3">
        <v>30.294602103375002</v>
      </c>
      <c r="ES49" s="3">
        <v>25.468385492399999</v>
      </c>
      <c r="ET49" s="3">
        <v>24.150039661989997</v>
      </c>
      <c r="EU49" s="3">
        <v>25.122598408749987</v>
      </c>
      <c r="EV49" s="3">
        <v>24.003815494819996</v>
      </c>
      <c r="EW49" s="3">
        <v>20.28668994396001</v>
      </c>
      <c r="EX49" s="3">
        <v>24.862776978239999</v>
      </c>
      <c r="EY49" s="3">
        <v>20.219913615562497</v>
      </c>
      <c r="EZ49" s="3">
        <v>17.241820758400003</v>
      </c>
      <c r="FA49" s="3">
        <v>19.464197910313001</v>
      </c>
      <c r="FB49" s="3">
        <v>19.897104639169996</v>
      </c>
      <c r="FC49" s="3">
        <v>15.126308758487493</v>
      </c>
      <c r="FD49" s="3">
        <v>14.821759108019997</v>
      </c>
      <c r="FE49" s="3">
        <v>21.639254257574997</v>
      </c>
      <c r="FF49" s="3">
        <v>16.422206219940005</v>
      </c>
      <c r="FG49" s="3">
        <v>15.645670440959998</v>
      </c>
      <c r="FH49" s="3">
        <v>13.6077776609</v>
      </c>
      <c r="FI49" s="3">
        <v>16.874874104181249</v>
      </c>
      <c r="FJ49" s="3">
        <v>9.0717322659400015</v>
      </c>
      <c r="FK49" s="3">
        <v>7.8460726059199981</v>
      </c>
      <c r="FL49" s="3">
        <v>6.7191936023850012</v>
      </c>
      <c r="FM49" s="3">
        <v>4.7024272632399979</v>
      </c>
      <c r="FN49" s="3">
        <v>4.6723921316540009</v>
      </c>
      <c r="FO49" s="3">
        <v>32944.582247732113</v>
      </c>
    </row>
    <row r="50" spans="1:171" x14ac:dyDescent="0.25">
      <c r="A50" s="2">
        <v>2031</v>
      </c>
      <c r="B50" s="3">
        <v>1838.9499952508945</v>
      </c>
      <c r="C50" s="3">
        <v>1661.9310332462485</v>
      </c>
      <c r="D50" s="3">
        <v>1006.0778258114594</v>
      </c>
      <c r="E50" s="3">
        <v>799.05037803425364</v>
      </c>
      <c r="F50" s="3">
        <v>780.67773628535986</v>
      </c>
      <c r="G50" s="3">
        <v>687.95415759810976</v>
      </c>
      <c r="H50" s="3">
        <v>727.6391180237656</v>
      </c>
      <c r="I50" s="3">
        <v>724.51863466529915</v>
      </c>
      <c r="J50" s="3">
        <v>623.49846018534527</v>
      </c>
      <c r="K50" s="3">
        <v>626.79332273132752</v>
      </c>
      <c r="L50" s="3">
        <v>568.99937500949989</v>
      </c>
      <c r="M50" s="3">
        <v>480.77532782306395</v>
      </c>
      <c r="N50" s="3">
        <v>512.78628379604629</v>
      </c>
      <c r="O50" s="3">
        <v>477.32231472518265</v>
      </c>
      <c r="P50" s="3">
        <v>517.82473799763966</v>
      </c>
      <c r="Q50" s="3">
        <v>463.97519688829487</v>
      </c>
      <c r="R50" s="3">
        <v>448.20584239471538</v>
      </c>
      <c r="S50" s="3">
        <v>421.64647720070383</v>
      </c>
      <c r="T50" s="3">
        <v>415.39157984839994</v>
      </c>
      <c r="U50" s="3">
        <v>409.83840449873998</v>
      </c>
      <c r="V50" s="3">
        <v>453.22883906583996</v>
      </c>
      <c r="W50" s="3">
        <v>413.26867457305542</v>
      </c>
      <c r="X50" s="3">
        <v>394.18676793953483</v>
      </c>
      <c r="Y50" s="3">
        <v>423.99145851866024</v>
      </c>
      <c r="Z50" s="3">
        <v>362.68611728699506</v>
      </c>
      <c r="AA50" s="3">
        <v>330.8043732980999</v>
      </c>
      <c r="AB50" s="3">
        <v>373.57215336664012</v>
      </c>
      <c r="AC50" s="3">
        <v>321.93754938355119</v>
      </c>
      <c r="AD50" s="3">
        <v>316.04619703900988</v>
      </c>
      <c r="AE50" s="3">
        <v>317.00993838441985</v>
      </c>
      <c r="AF50" s="3">
        <v>305.02137987465915</v>
      </c>
      <c r="AG50" s="3">
        <v>306.8403997034801</v>
      </c>
      <c r="AH50" s="3">
        <v>299.45180490815005</v>
      </c>
      <c r="AI50" s="3">
        <v>282.34001511023195</v>
      </c>
      <c r="AJ50" s="3">
        <v>272.5425303915448</v>
      </c>
      <c r="AK50" s="3">
        <v>390.17371242525002</v>
      </c>
      <c r="AL50" s="3">
        <v>255.64618670431989</v>
      </c>
      <c r="AM50" s="3">
        <v>359.68959209419995</v>
      </c>
      <c r="AN50" s="3">
        <v>237.66366132749991</v>
      </c>
      <c r="AO50" s="3">
        <v>217.11248505376489</v>
      </c>
      <c r="AP50" s="3">
        <v>216.94893386277502</v>
      </c>
      <c r="AQ50" s="3">
        <v>217.21535831772005</v>
      </c>
      <c r="AR50" s="3">
        <v>204.57900340986663</v>
      </c>
      <c r="AS50" s="3">
        <v>197.76743065574996</v>
      </c>
      <c r="AT50" s="3">
        <v>200.69250403950005</v>
      </c>
      <c r="AU50" s="3">
        <v>177.190928228313</v>
      </c>
      <c r="AV50" s="3">
        <v>190.18520428638118</v>
      </c>
      <c r="AW50" s="3">
        <v>187.70017534662998</v>
      </c>
      <c r="AX50" s="3">
        <v>172.44925143383981</v>
      </c>
      <c r="AY50" s="3">
        <v>161.22542739023993</v>
      </c>
      <c r="AZ50" s="3">
        <v>159.02255283141491</v>
      </c>
      <c r="BA50" s="3">
        <v>148.16382400651011</v>
      </c>
      <c r="BB50" s="3">
        <v>145.68385398369696</v>
      </c>
      <c r="BC50" s="3">
        <v>146.57896664226016</v>
      </c>
      <c r="BD50" s="3">
        <v>144.87241685662485</v>
      </c>
      <c r="BE50" s="3">
        <v>142.30459909106003</v>
      </c>
      <c r="BF50" s="3">
        <v>152.19680185600001</v>
      </c>
      <c r="BG50" s="3">
        <v>141.96497058068272</v>
      </c>
      <c r="BH50" s="3">
        <v>135.00345385080738</v>
      </c>
      <c r="BI50" s="3">
        <v>133.40874237159002</v>
      </c>
      <c r="BJ50" s="3">
        <v>198.52723934172499</v>
      </c>
      <c r="BK50" s="3">
        <v>132.68881977394</v>
      </c>
      <c r="BL50" s="3">
        <v>132.70064290432003</v>
      </c>
      <c r="BM50" s="3">
        <v>123.15764626062496</v>
      </c>
      <c r="BN50" s="3">
        <v>129.72958647824998</v>
      </c>
      <c r="BO50" s="3">
        <v>110.83513232877601</v>
      </c>
      <c r="BP50" s="3">
        <v>128.24434569788011</v>
      </c>
      <c r="BQ50" s="3">
        <v>124.51450278659007</v>
      </c>
      <c r="BR50" s="3">
        <v>142.36387561166001</v>
      </c>
      <c r="BS50" s="3">
        <v>114.94615562349996</v>
      </c>
      <c r="BT50" s="3">
        <v>119.45093410786865</v>
      </c>
      <c r="BU50" s="3">
        <v>118.32955552119999</v>
      </c>
      <c r="BV50" s="3">
        <v>124.99399494121653</v>
      </c>
      <c r="BW50" s="3">
        <v>117.07092706025</v>
      </c>
      <c r="BX50" s="3">
        <v>103.71478921477788</v>
      </c>
      <c r="BY50" s="3">
        <v>111.76352621007997</v>
      </c>
      <c r="BZ50" s="3">
        <v>157.36252329950003</v>
      </c>
      <c r="CA50" s="3">
        <v>98.763079925525062</v>
      </c>
      <c r="CB50" s="3">
        <v>104.47398780219751</v>
      </c>
      <c r="CC50" s="3">
        <v>100.34625201975003</v>
      </c>
      <c r="CD50" s="3">
        <v>87.342587094153018</v>
      </c>
      <c r="CE50" s="3">
        <v>84.554380320499988</v>
      </c>
      <c r="CF50" s="3">
        <v>90.480767301499966</v>
      </c>
      <c r="CG50" s="3">
        <v>90.620629942696027</v>
      </c>
      <c r="CH50" s="3">
        <v>92.371068223411314</v>
      </c>
      <c r="CI50" s="3">
        <v>90.504788007576209</v>
      </c>
      <c r="CJ50" s="3">
        <v>91.062854744022545</v>
      </c>
      <c r="CK50" s="3">
        <v>88.939161581060034</v>
      </c>
      <c r="CL50" s="3">
        <v>89.427892454948648</v>
      </c>
      <c r="CM50" s="3">
        <v>109.13464944552999</v>
      </c>
      <c r="CN50" s="3">
        <v>84.096336418039968</v>
      </c>
      <c r="CO50" s="3">
        <v>76.740864634125003</v>
      </c>
      <c r="CP50" s="3">
        <v>82.039371365951254</v>
      </c>
      <c r="CQ50" s="3">
        <v>80.073344483560007</v>
      </c>
      <c r="CR50" s="3">
        <v>66.761188922912012</v>
      </c>
      <c r="CS50" s="3">
        <v>113.16843072827999</v>
      </c>
      <c r="CT50" s="3">
        <v>75.082927788710066</v>
      </c>
      <c r="CU50" s="3">
        <v>74.928699591839958</v>
      </c>
      <c r="CV50" s="3">
        <v>108.63910066104</v>
      </c>
      <c r="CW50" s="3">
        <v>71.152299545530013</v>
      </c>
      <c r="CX50" s="3">
        <v>70.195914659820019</v>
      </c>
      <c r="CY50" s="3">
        <v>70.542760037387481</v>
      </c>
      <c r="CZ50" s="3">
        <v>65.684568448875012</v>
      </c>
      <c r="DA50" s="3">
        <v>99.264747234574997</v>
      </c>
      <c r="DB50" s="3">
        <v>59.650968080615002</v>
      </c>
      <c r="DC50" s="3">
        <v>90.535654055879988</v>
      </c>
      <c r="DD50" s="3">
        <v>59.044149362587525</v>
      </c>
      <c r="DE50" s="3">
        <v>68.848027955999996</v>
      </c>
      <c r="DF50" s="3">
        <v>57.790617670387512</v>
      </c>
      <c r="DG50" s="3">
        <v>84.765780856879999</v>
      </c>
      <c r="DH50" s="3">
        <v>51.126558904442504</v>
      </c>
      <c r="DI50" s="3">
        <v>51.910017508799982</v>
      </c>
      <c r="DJ50" s="3">
        <v>46.871081341200004</v>
      </c>
      <c r="DK50" s="3">
        <v>42.925202951999999</v>
      </c>
      <c r="DL50" s="3">
        <v>45.965541905756268</v>
      </c>
      <c r="DM50" s="3">
        <v>46.240189327728743</v>
      </c>
      <c r="DN50" s="3">
        <v>53.549041445999997</v>
      </c>
      <c r="DO50" s="3">
        <v>41.885984770949989</v>
      </c>
      <c r="DP50" s="3">
        <v>45.432231176719959</v>
      </c>
      <c r="DQ50" s="3">
        <v>40.76524595411999</v>
      </c>
      <c r="DR50" s="3">
        <v>40.516884828400009</v>
      </c>
      <c r="DS50" s="3">
        <v>43.258849179480002</v>
      </c>
      <c r="DT50" s="3">
        <v>63.573131142399994</v>
      </c>
      <c r="DU50" s="3">
        <v>34.528638205599989</v>
      </c>
      <c r="DV50" s="3">
        <v>36.889210585437503</v>
      </c>
      <c r="DW50" s="3">
        <v>45.318216192152491</v>
      </c>
      <c r="DX50" s="3">
        <v>37.493731202879999</v>
      </c>
      <c r="DY50" s="3">
        <v>35.231126257539991</v>
      </c>
      <c r="DZ50" s="3">
        <v>35.043753294280975</v>
      </c>
      <c r="EA50" s="3">
        <v>54.319550330520002</v>
      </c>
      <c r="EB50" s="3">
        <v>34.99648444185997</v>
      </c>
      <c r="EC50" s="3">
        <v>40.127554037310006</v>
      </c>
      <c r="ED50" s="3">
        <v>48.877720571519994</v>
      </c>
      <c r="EE50" s="3">
        <v>34.199277541690009</v>
      </c>
      <c r="EF50" s="3">
        <v>32.848780810499996</v>
      </c>
      <c r="EG50" s="3">
        <v>45.267827027939994</v>
      </c>
      <c r="EH50" s="3">
        <v>29.898877410159997</v>
      </c>
      <c r="EI50" s="3">
        <v>29.48077986561</v>
      </c>
      <c r="EJ50" s="3">
        <v>33.590584554312493</v>
      </c>
      <c r="EK50" s="3">
        <v>27.787202693714995</v>
      </c>
      <c r="EL50" s="3">
        <v>25.251634082399999</v>
      </c>
      <c r="EM50" s="3">
        <v>24.758368981439997</v>
      </c>
      <c r="EN50" s="3">
        <v>26.83834945475623</v>
      </c>
      <c r="EO50" s="3">
        <v>23.399392982040009</v>
      </c>
      <c r="EP50" s="3">
        <v>23.67348760159998</v>
      </c>
      <c r="EQ50" s="3">
        <v>24.600792973706241</v>
      </c>
      <c r="ER50" s="3">
        <v>28.088959731974995</v>
      </c>
      <c r="ES50" s="3">
        <v>20.399386258640007</v>
      </c>
      <c r="ET50" s="3">
        <v>23.136318811560006</v>
      </c>
      <c r="EU50" s="3">
        <v>21.95108822065</v>
      </c>
      <c r="EV50" s="3">
        <v>22.234117994314982</v>
      </c>
      <c r="EW50" s="3">
        <v>18.938725561799995</v>
      </c>
      <c r="EX50" s="3">
        <v>22.949342652000006</v>
      </c>
      <c r="EY50" s="3">
        <v>18.86015710580125</v>
      </c>
      <c r="EZ50" s="3">
        <v>17.143189030399995</v>
      </c>
      <c r="FA50" s="3">
        <v>15.393565589266995</v>
      </c>
      <c r="FB50" s="3">
        <v>18.201622738550007</v>
      </c>
      <c r="FC50" s="3">
        <v>13.848514943979993</v>
      </c>
      <c r="FD50" s="3">
        <v>13.538863566510003</v>
      </c>
      <c r="FE50" s="3">
        <v>20.063777018655003</v>
      </c>
      <c r="FF50" s="3">
        <v>15.441351290649997</v>
      </c>
      <c r="FG50" s="3">
        <v>14.308723776000001</v>
      </c>
      <c r="FH50" s="3">
        <v>13.743447808400003</v>
      </c>
      <c r="FI50" s="3">
        <v>14.740389932805</v>
      </c>
      <c r="FJ50" s="3">
        <v>9.16217783944</v>
      </c>
      <c r="FK50" s="3">
        <v>7.255778663200001</v>
      </c>
      <c r="FL50" s="3">
        <v>6.2114400220400006</v>
      </c>
      <c r="FM50" s="3">
        <v>4.6755270574399992</v>
      </c>
      <c r="FN50" s="3">
        <v>3.6952344539859996</v>
      </c>
      <c r="FO50" s="3">
        <v>30932.069487637971</v>
      </c>
    </row>
    <row r="51" spans="1:171" x14ac:dyDescent="0.25">
      <c r="A51" s="2">
        <v>2032</v>
      </c>
      <c r="B51" s="3">
        <v>1846.121046147467</v>
      </c>
      <c r="C51" s="3">
        <v>1676.0276197832497</v>
      </c>
      <c r="D51" s="3">
        <v>925.88268509340298</v>
      </c>
      <c r="E51" s="3">
        <v>781.03439071405296</v>
      </c>
      <c r="F51" s="3">
        <v>782.17533589448033</v>
      </c>
      <c r="G51" s="3">
        <v>726.48026541602826</v>
      </c>
      <c r="H51" s="3">
        <v>722.3615020207435</v>
      </c>
      <c r="I51" s="3">
        <v>714.3419112209798</v>
      </c>
      <c r="J51" s="3">
        <v>616.48408391209921</v>
      </c>
      <c r="K51" s="3">
        <v>634.69903223957601</v>
      </c>
      <c r="L51" s="3">
        <v>568.64064675449993</v>
      </c>
      <c r="M51" s="3">
        <v>495.87253209153408</v>
      </c>
      <c r="N51" s="3">
        <v>519.28098859870317</v>
      </c>
      <c r="O51" s="3">
        <v>464.70837475507528</v>
      </c>
      <c r="P51" s="3">
        <v>528.68263267932025</v>
      </c>
      <c r="Q51" s="3">
        <v>488.61717304660488</v>
      </c>
      <c r="R51" s="3">
        <v>463.57987247493134</v>
      </c>
      <c r="S51" s="3">
        <v>418.49930913082335</v>
      </c>
      <c r="T51" s="3">
        <v>421.98698307872007</v>
      </c>
      <c r="U51" s="3">
        <v>432.36823420328011</v>
      </c>
      <c r="V51" s="3">
        <v>427.39669429324016</v>
      </c>
      <c r="W51" s="3">
        <v>411.46645538708918</v>
      </c>
      <c r="X51" s="3">
        <v>406.13996502318514</v>
      </c>
      <c r="Y51" s="3">
        <v>421.90705500484034</v>
      </c>
      <c r="Z51" s="3">
        <v>353.92843773226019</v>
      </c>
      <c r="AA51" s="3">
        <v>339.59709595304986</v>
      </c>
      <c r="AB51" s="3">
        <v>355.74326566536013</v>
      </c>
      <c r="AC51" s="3">
        <v>315.93965244835113</v>
      </c>
      <c r="AD51" s="3">
        <v>333.02619944186233</v>
      </c>
      <c r="AE51" s="3">
        <v>328.98038363227988</v>
      </c>
      <c r="AF51" s="3">
        <v>303.29391170920348</v>
      </c>
      <c r="AG51" s="3">
        <v>303.2280261368403</v>
      </c>
      <c r="AH51" s="3">
        <v>296.31280523424999</v>
      </c>
      <c r="AI51" s="3">
        <v>279.81628785020075</v>
      </c>
      <c r="AJ51" s="3">
        <v>264.49196391658495</v>
      </c>
      <c r="AK51" s="3">
        <v>375.1252090305</v>
      </c>
      <c r="AL51" s="3">
        <v>267.06098576378014</v>
      </c>
      <c r="AM51" s="3">
        <v>371.270113391</v>
      </c>
      <c r="AN51" s="3">
        <v>245.99175433180002</v>
      </c>
      <c r="AO51" s="3">
        <v>214.02998774785772</v>
      </c>
      <c r="AP51" s="3">
        <v>224.71496536026501</v>
      </c>
      <c r="AQ51" s="3">
        <v>213.97189109964006</v>
      </c>
      <c r="AR51" s="3">
        <v>205.42215667505553</v>
      </c>
      <c r="AS51" s="3">
        <v>204.33306260025</v>
      </c>
      <c r="AT51" s="3">
        <v>201.21256009799993</v>
      </c>
      <c r="AU51" s="3">
        <v>181.75285055704461</v>
      </c>
      <c r="AV51" s="3">
        <v>189.49035353262363</v>
      </c>
      <c r="AW51" s="3">
        <v>195.24903321065017</v>
      </c>
      <c r="AX51" s="3">
        <v>165.0681166669201</v>
      </c>
      <c r="AY51" s="3">
        <v>161.25929950011246</v>
      </c>
      <c r="AZ51" s="3">
        <v>155.79995257425995</v>
      </c>
      <c r="BA51" s="3">
        <v>150.62849596321999</v>
      </c>
      <c r="BB51" s="3">
        <v>143.89874622398415</v>
      </c>
      <c r="BC51" s="3">
        <v>147.45821225784005</v>
      </c>
      <c r="BD51" s="3">
        <v>146.20313136747976</v>
      </c>
      <c r="BE51" s="3">
        <v>145.17627566420001</v>
      </c>
      <c r="BF51" s="3">
        <v>145.93199923400002</v>
      </c>
      <c r="BG51" s="3">
        <v>142.58316133625402</v>
      </c>
      <c r="BH51" s="3">
        <v>140.43047844275253</v>
      </c>
      <c r="BI51" s="3">
        <v>136.10090244629998</v>
      </c>
      <c r="BJ51" s="3">
        <v>205.90994159892503</v>
      </c>
      <c r="BK51" s="3">
        <v>131.28026354757</v>
      </c>
      <c r="BL51" s="3">
        <v>130.76621799377992</v>
      </c>
      <c r="BM51" s="3">
        <v>136.22523140937506</v>
      </c>
      <c r="BN51" s="3">
        <v>126.96406374149996</v>
      </c>
      <c r="BO51" s="3">
        <v>115.99228598149004</v>
      </c>
      <c r="BP51" s="3">
        <v>126.8572798348799</v>
      </c>
      <c r="BQ51" s="3">
        <v>127.02717899629999</v>
      </c>
      <c r="BR51" s="3">
        <v>133.11979591230002</v>
      </c>
      <c r="BS51" s="3">
        <v>127.14246435250006</v>
      </c>
      <c r="BT51" s="3">
        <v>119.3020681100936</v>
      </c>
      <c r="BU51" s="3">
        <v>120.19300285024006</v>
      </c>
      <c r="BV51" s="3">
        <v>114.12390301888922</v>
      </c>
      <c r="BW51" s="3">
        <v>117.37429387099999</v>
      </c>
      <c r="BX51" s="3">
        <v>103.7135483087456</v>
      </c>
      <c r="BY51" s="3">
        <v>115.16432132096001</v>
      </c>
      <c r="BZ51" s="3">
        <v>162.42894764720003</v>
      </c>
      <c r="CA51" s="3">
        <v>98.921740634384889</v>
      </c>
      <c r="CB51" s="3">
        <v>104.06041157783947</v>
      </c>
      <c r="CC51" s="3">
        <v>100.60628004899996</v>
      </c>
      <c r="CD51" s="3">
        <v>86.116261253293516</v>
      </c>
      <c r="CE51" s="3">
        <v>90.498353874900005</v>
      </c>
      <c r="CF51" s="3">
        <v>93.298842973779983</v>
      </c>
      <c r="CG51" s="3">
        <v>86.793354232439626</v>
      </c>
      <c r="CH51" s="3">
        <v>91.804168862745541</v>
      </c>
      <c r="CI51" s="3">
        <v>89.870538993691255</v>
      </c>
      <c r="CJ51" s="3">
        <v>94.015238352407465</v>
      </c>
      <c r="CK51" s="3">
        <v>90.733934964200017</v>
      </c>
      <c r="CL51" s="3">
        <v>90.46662607895442</v>
      </c>
      <c r="CM51" s="3">
        <v>103.91231864671998</v>
      </c>
      <c r="CN51" s="3">
        <v>87.884375709879976</v>
      </c>
      <c r="CO51" s="3">
        <v>84.687478493339981</v>
      </c>
      <c r="CP51" s="3">
        <v>81.801177454588782</v>
      </c>
      <c r="CQ51" s="3">
        <v>80.090740421709967</v>
      </c>
      <c r="CR51" s="3">
        <v>69.080800515576939</v>
      </c>
      <c r="CS51" s="3">
        <v>117.46926242963998</v>
      </c>
      <c r="CT51" s="3">
        <v>78.102585121489994</v>
      </c>
      <c r="CU51" s="3">
        <v>77.144603213879989</v>
      </c>
      <c r="CV51" s="3">
        <v>112.76780058792002</v>
      </c>
      <c r="CW51" s="3">
        <v>72.588137832100003</v>
      </c>
      <c r="CX51" s="3">
        <v>73.356880341140055</v>
      </c>
      <c r="CY51" s="3">
        <v>68.904007186257516</v>
      </c>
      <c r="CZ51" s="3">
        <v>72.653999233124964</v>
      </c>
      <c r="DA51" s="3">
        <v>102.95614030497501</v>
      </c>
      <c r="DB51" s="3">
        <v>62.314418281364972</v>
      </c>
      <c r="DC51" s="3">
        <v>93.976354227239995</v>
      </c>
      <c r="DD51" s="3">
        <v>59.945204386372524</v>
      </c>
      <c r="DE51" s="3">
        <v>58.960877721120021</v>
      </c>
      <c r="DF51" s="3">
        <v>56.412498549207484</v>
      </c>
      <c r="DG51" s="3">
        <v>88.315570533840003</v>
      </c>
      <c r="DH51" s="3">
        <v>53.40939437590751</v>
      </c>
      <c r="DI51" s="3">
        <v>52.733799682000019</v>
      </c>
      <c r="DJ51" s="3">
        <v>50.855563121759992</v>
      </c>
      <c r="DK51" s="3">
        <v>46.011941966279991</v>
      </c>
      <c r="DL51" s="3">
        <v>45.548828089932464</v>
      </c>
      <c r="DM51" s="3">
        <v>44.991556501117493</v>
      </c>
      <c r="DN51" s="3">
        <v>45.858953095919979</v>
      </c>
      <c r="DO51" s="3">
        <v>45.570123628769998</v>
      </c>
      <c r="DP51" s="3">
        <v>45.890994245609974</v>
      </c>
      <c r="DQ51" s="3">
        <v>40.707220283319991</v>
      </c>
      <c r="DR51" s="3">
        <v>44.049631882400007</v>
      </c>
      <c r="DS51" s="3">
        <v>43.945342278449978</v>
      </c>
      <c r="DT51" s="3">
        <v>66.235423087199976</v>
      </c>
      <c r="DU51" s="3">
        <v>36.16981101764798</v>
      </c>
      <c r="DV51" s="3">
        <v>38.02032634300123</v>
      </c>
      <c r="DW51" s="3">
        <v>37.588710786177501</v>
      </c>
      <c r="DX51" s="3">
        <v>39.140036113759997</v>
      </c>
      <c r="DY51" s="3">
        <v>34.994999763819997</v>
      </c>
      <c r="DZ51" s="3">
        <v>36.450798856065646</v>
      </c>
      <c r="EA51" s="3">
        <v>56.383900293960011</v>
      </c>
      <c r="EB51" s="3">
        <v>34.307343909799975</v>
      </c>
      <c r="EC51" s="3">
        <v>34.281854472910005</v>
      </c>
      <c r="ED51" s="3">
        <v>50.911739762159996</v>
      </c>
      <c r="EE51" s="3">
        <v>28.584350147016249</v>
      </c>
      <c r="EF51" s="3">
        <v>28.019235222710002</v>
      </c>
      <c r="EG51" s="3">
        <v>46.988177113619997</v>
      </c>
      <c r="EH51" s="3">
        <v>30.845989374870001</v>
      </c>
      <c r="EI51" s="3">
        <v>28.700580756677493</v>
      </c>
      <c r="EJ51" s="3">
        <v>28.327294911187494</v>
      </c>
      <c r="EK51" s="3">
        <v>28.035263436349997</v>
      </c>
      <c r="EL51" s="3">
        <v>27.319671912720001</v>
      </c>
      <c r="EM51" s="3">
        <v>24.381254361510003</v>
      </c>
      <c r="EN51" s="3">
        <v>27.247921442283758</v>
      </c>
      <c r="EO51" s="3">
        <v>23.535260866209999</v>
      </c>
      <c r="EP51" s="3">
        <v>25.612279672479985</v>
      </c>
      <c r="EQ51" s="3">
        <v>25.049936712328766</v>
      </c>
      <c r="ER51" s="3">
        <v>23.997017832975008</v>
      </c>
      <c r="ES51" s="3">
        <v>21.196893863851205</v>
      </c>
      <c r="ET51" s="3">
        <v>23.855271364330001</v>
      </c>
      <c r="EU51" s="3">
        <v>22.896530095299994</v>
      </c>
      <c r="EV51" s="3">
        <v>19.136542609769993</v>
      </c>
      <c r="EW51" s="3">
        <v>20.489753934539984</v>
      </c>
      <c r="EX51" s="3">
        <v>19.653625907039999</v>
      </c>
      <c r="EY51" s="3">
        <v>16.425092975630005</v>
      </c>
      <c r="EZ51" s="3">
        <v>16.896420521599996</v>
      </c>
      <c r="FA51" s="3">
        <v>16.109827494124858</v>
      </c>
      <c r="FB51" s="3">
        <v>16.073892992229997</v>
      </c>
      <c r="FC51" s="3">
        <v>11.919685418482503</v>
      </c>
      <c r="FD51" s="3">
        <v>11.590432214159998</v>
      </c>
      <c r="FE51" s="3">
        <v>17.140927236455003</v>
      </c>
      <c r="FF51" s="3">
        <v>16.90203495586</v>
      </c>
      <c r="FG51" s="3">
        <v>15.337659992639999</v>
      </c>
      <c r="FH51" s="3">
        <v>13.512233159849995</v>
      </c>
      <c r="FI51" s="3">
        <v>14.350290378338746</v>
      </c>
      <c r="FJ51" s="3">
        <v>9.0080367710099996</v>
      </c>
      <c r="FK51" s="3">
        <v>6.4057295646399997</v>
      </c>
      <c r="FL51" s="3">
        <v>5.4479164794949986</v>
      </c>
      <c r="FM51" s="3">
        <v>4.608224944759999</v>
      </c>
      <c r="FN51" s="3">
        <v>3.8671735446118793</v>
      </c>
      <c r="FO51" s="3">
        <v>31016.899029034455</v>
      </c>
    </row>
    <row r="52" spans="1:171" x14ac:dyDescent="0.25">
      <c r="A52" s="2">
        <v>2033</v>
      </c>
      <c r="B52" s="3">
        <v>1885.250988094569</v>
      </c>
      <c r="C52" s="3">
        <v>1732.7311367739494</v>
      </c>
      <c r="D52" s="3">
        <v>985.80391627840015</v>
      </c>
      <c r="E52" s="3">
        <v>820.88480325454793</v>
      </c>
      <c r="F52" s="3">
        <v>828.00397817808118</v>
      </c>
      <c r="G52" s="3">
        <v>756.52992322392674</v>
      </c>
      <c r="H52" s="3">
        <v>761.99874413773398</v>
      </c>
      <c r="I52" s="3">
        <v>768.29568032742122</v>
      </c>
      <c r="J52" s="3">
        <v>668.68425931792456</v>
      </c>
      <c r="K52" s="3">
        <v>633.10701352882506</v>
      </c>
      <c r="L52" s="3">
        <v>591.24817659699977</v>
      </c>
      <c r="M52" s="3">
        <v>527.77999125096301</v>
      </c>
      <c r="N52" s="3">
        <v>544.16630746127578</v>
      </c>
      <c r="O52" s="3">
        <v>467.42635836046492</v>
      </c>
      <c r="P52" s="3">
        <v>552.02723533300048</v>
      </c>
      <c r="Q52" s="3">
        <v>454.21500681076498</v>
      </c>
      <c r="R52" s="3">
        <v>500.34701360710596</v>
      </c>
      <c r="S52" s="3">
        <v>438.38715835473357</v>
      </c>
      <c r="T52" s="3">
        <v>385.12470723232008</v>
      </c>
      <c r="U52" s="3">
        <v>400.30649315021998</v>
      </c>
      <c r="V52" s="3">
        <v>424.06796816656015</v>
      </c>
      <c r="W52" s="3">
        <v>421.81904258912624</v>
      </c>
      <c r="X52" s="3">
        <v>385.60380777141478</v>
      </c>
      <c r="Y52" s="3">
        <v>427.25224723529016</v>
      </c>
      <c r="Z52" s="3">
        <v>360.28454451392463</v>
      </c>
      <c r="AA52" s="3">
        <v>330.97704618914975</v>
      </c>
      <c r="AB52" s="3">
        <v>374.97136493772024</v>
      </c>
      <c r="AC52" s="3">
        <v>320.34249940897871</v>
      </c>
      <c r="AD52" s="3">
        <v>308.30449364411515</v>
      </c>
      <c r="AE52" s="3">
        <v>304.10052326221989</v>
      </c>
      <c r="AF52" s="3">
        <v>323.13474947565811</v>
      </c>
      <c r="AG52" s="3">
        <v>324.19488350140028</v>
      </c>
      <c r="AH52" s="3">
        <v>320.39202695184957</v>
      </c>
      <c r="AI52" s="3">
        <v>300.72224106019479</v>
      </c>
      <c r="AJ52" s="3">
        <v>289.00967943306489</v>
      </c>
      <c r="AK52" s="3">
        <v>378.70568400150006</v>
      </c>
      <c r="AL52" s="3">
        <v>291.13328418928006</v>
      </c>
      <c r="AM52" s="3">
        <v>374.52137672299995</v>
      </c>
      <c r="AN52" s="3">
        <v>229.90479176366003</v>
      </c>
      <c r="AO52" s="3">
        <v>225.45298601940388</v>
      </c>
      <c r="AP52" s="3">
        <v>206.33719038602516</v>
      </c>
      <c r="AQ52" s="3">
        <v>215.55056138927981</v>
      </c>
      <c r="AR52" s="3">
        <v>201.72935843760712</v>
      </c>
      <c r="AS52" s="3">
        <v>188.19624326624992</v>
      </c>
      <c r="AT52" s="3">
        <v>199.97708167799996</v>
      </c>
      <c r="AU52" s="3">
        <v>178.5664822033487</v>
      </c>
      <c r="AV52" s="3">
        <v>203.96160363199124</v>
      </c>
      <c r="AW52" s="3">
        <v>210.47419738356007</v>
      </c>
      <c r="AX52" s="3">
        <v>178.06160862447996</v>
      </c>
      <c r="AY52" s="3">
        <v>163.28123781938734</v>
      </c>
      <c r="AZ52" s="3">
        <v>156.89934187726234</v>
      </c>
      <c r="BA52" s="3">
        <v>163.64371043399015</v>
      </c>
      <c r="BB52" s="3">
        <v>144.16208222133295</v>
      </c>
      <c r="BC52" s="3">
        <v>159.69587725786985</v>
      </c>
      <c r="BD52" s="3">
        <v>157.63680074485509</v>
      </c>
      <c r="BE52" s="3">
        <v>149.10172498741508</v>
      </c>
      <c r="BF52" s="3">
        <v>152.50070421600003</v>
      </c>
      <c r="BG52" s="3">
        <v>149.27518220666059</v>
      </c>
      <c r="BH52" s="3">
        <v>151.38505597284012</v>
      </c>
      <c r="BI52" s="3">
        <v>139.78096100237235</v>
      </c>
      <c r="BJ52" s="3">
        <v>207.57685151932498</v>
      </c>
      <c r="BK52" s="3">
        <v>139.4117326462501</v>
      </c>
      <c r="BL52" s="3">
        <v>140.95828291280003</v>
      </c>
      <c r="BM52" s="3">
        <v>138.11556653587493</v>
      </c>
      <c r="BN52" s="3">
        <v>128.38152203250004</v>
      </c>
      <c r="BO52" s="3">
        <v>112.71662055646674</v>
      </c>
      <c r="BP52" s="3">
        <v>136.85347097663993</v>
      </c>
      <c r="BQ52" s="3">
        <v>130.46189139362247</v>
      </c>
      <c r="BR52" s="3">
        <v>140.09713405726004</v>
      </c>
      <c r="BS52" s="3">
        <v>128.90676208170004</v>
      </c>
      <c r="BT52" s="3">
        <v>127.19277068560613</v>
      </c>
      <c r="BU52" s="3">
        <v>129.88960267183992</v>
      </c>
      <c r="BV52" s="3">
        <v>118.56290754605146</v>
      </c>
      <c r="BW52" s="3">
        <v>116.65359628100001</v>
      </c>
      <c r="BX52" s="3">
        <v>108.11386034904415</v>
      </c>
      <c r="BY52" s="3">
        <v>105.01507623924</v>
      </c>
      <c r="BZ52" s="3">
        <v>163.85136018050005</v>
      </c>
      <c r="CA52" s="3">
        <v>106.05014663297993</v>
      </c>
      <c r="CB52" s="3">
        <v>110.72435119525146</v>
      </c>
      <c r="CC52" s="3">
        <v>99.988540838999981</v>
      </c>
      <c r="CD52" s="3">
        <v>87.552879328524043</v>
      </c>
      <c r="CE52" s="3">
        <v>88.68893353379994</v>
      </c>
      <c r="CF52" s="3">
        <v>84.808298239049989</v>
      </c>
      <c r="CG52" s="3">
        <v>88.356661460391095</v>
      </c>
      <c r="CH52" s="3">
        <v>98.359742193800983</v>
      </c>
      <c r="CI52" s="3">
        <v>97.760280654066264</v>
      </c>
      <c r="CJ52" s="3">
        <v>100.51301700029754</v>
      </c>
      <c r="CK52" s="3">
        <v>93.187307334915019</v>
      </c>
      <c r="CL52" s="3">
        <v>90.847947071150315</v>
      </c>
      <c r="CM52" s="3">
        <v>107.78546265788999</v>
      </c>
      <c r="CN52" s="3">
        <v>95.381008674369951</v>
      </c>
      <c r="CO52" s="3">
        <v>84.653957487330004</v>
      </c>
      <c r="CP52" s="3">
        <v>89.069186235721276</v>
      </c>
      <c r="CQ52" s="3">
        <v>85.402399745810058</v>
      </c>
      <c r="CR52" s="3">
        <v>67.390326874563101</v>
      </c>
      <c r="CS52" s="3">
        <v>119.21029940299999</v>
      </c>
      <c r="CT52" s="3">
        <v>84.19288076004004</v>
      </c>
      <c r="CU52" s="3">
        <v>71.554382018639998</v>
      </c>
      <c r="CV52" s="3">
        <v>114.4391561788</v>
      </c>
      <c r="CW52" s="3">
        <v>74.550862493707541</v>
      </c>
      <c r="CX52" s="3">
        <v>79.607155239260038</v>
      </c>
      <c r="CY52" s="3">
        <v>69.395940098802498</v>
      </c>
      <c r="CZ52" s="3">
        <v>73.662185495025014</v>
      </c>
      <c r="DA52" s="3">
        <v>103.78960472977501</v>
      </c>
      <c r="DB52" s="3">
        <v>67.93128490840995</v>
      </c>
      <c r="DC52" s="3">
        <v>95.369197686600003</v>
      </c>
      <c r="DD52" s="3">
        <v>60.907381889497501</v>
      </c>
      <c r="DE52" s="3">
        <v>63.166774480320008</v>
      </c>
      <c r="DF52" s="3">
        <v>56.761321121877486</v>
      </c>
      <c r="DG52" s="3">
        <v>90.117565894000009</v>
      </c>
      <c r="DH52" s="3">
        <v>58.223592997790014</v>
      </c>
      <c r="DI52" s="3">
        <v>54.59046098879999</v>
      </c>
      <c r="DJ52" s="3">
        <v>50.06272928832</v>
      </c>
      <c r="DK52" s="3">
        <v>45.837960264359992</v>
      </c>
      <c r="DL52" s="3">
        <v>49.522796180391239</v>
      </c>
      <c r="DM52" s="3">
        <v>45.462113938030008</v>
      </c>
      <c r="DN52" s="3">
        <v>49.130241273119978</v>
      </c>
      <c r="DO52" s="3">
        <v>44.850186375439982</v>
      </c>
      <c r="DP52" s="3">
        <v>49.739518623750037</v>
      </c>
      <c r="DQ52" s="3">
        <v>46.196117496150009</v>
      </c>
      <c r="DR52" s="3">
        <v>43.610806711999999</v>
      </c>
      <c r="DS52" s="3">
        <v>45.492577962479999</v>
      </c>
      <c r="DT52" s="3">
        <v>67.586893937599982</v>
      </c>
      <c r="DU52" s="3">
        <v>34.929586870492173</v>
      </c>
      <c r="DV52" s="3">
        <v>41.376971240452484</v>
      </c>
      <c r="DW52" s="3">
        <v>40.713453279572484</v>
      </c>
      <c r="DX52" s="3">
        <v>42.404225790820036</v>
      </c>
      <c r="DY52" s="3">
        <v>39.415956834719999</v>
      </c>
      <c r="DZ52" s="3">
        <v>38.265033597480482</v>
      </c>
      <c r="EA52" s="3">
        <v>57.219578089400002</v>
      </c>
      <c r="EB52" s="3">
        <v>36.90875100594004</v>
      </c>
      <c r="EC52" s="3">
        <v>36.764312814090005</v>
      </c>
      <c r="ED52" s="3">
        <v>51.76000938</v>
      </c>
      <c r="EE52" s="3">
        <v>30.826749364197486</v>
      </c>
      <c r="EF52" s="3">
        <v>29.967987009539982</v>
      </c>
      <c r="EG52" s="3">
        <v>47.684598843300002</v>
      </c>
      <c r="EH52" s="3">
        <v>28.100698245509999</v>
      </c>
      <c r="EI52" s="3">
        <v>29.018102636562496</v>
      </c>
      <c r="EJ52" s="3">
        <v>30.399292282312494</v>
      </c>
      <c r="EK52" s="3">
        <v>30.293140723734997</v>
      </c>
      <c r="EL52" s="3">
        <v>27.053057594640006</v>
      </c>
      <c r="EM52" s="3">
        <v>23.268945947580001</v>
      </c>
      <c r="EN52" s="3">
        <v>27.685276478221265</v>
      </c>
      <c r="EO52" s="3">
        <v>23.978017590380002</v>
      </c>
      <c r="EP52" s="3">
        <v>25.362327897759997</v>
      </c>
      <c r="EQ52" s="3">
        <v>25.53717382956626</v>
      </c>
      <c r="ER52" s="3">
        <v>25.734718374525002</v>
      </c>
      <c r="ES52" s="3">
        <v>20.649403915893501</v>
      </c>
      <c r="ET52" s="3">
        <v>21.742234009359994</v>
      </c>
      <c r="EU52" s="3">
        <v>24.843417574450012</v>
      </c>
      <c r="EV52" s="3">
        <v>20.405003803534992</v>
      </c>
      <c r="EW52" s="3">
        <v>20.289793195979989</v>
      </c>
      <c r="EX52" s="3">
        <v>21.055591493439998</v>
      </c>
      <c r="EY52" s="3">
        <v>17.475803662018745</v>
      </c>
      <c r="EZ52" s="3">
        <v>15.918603084799999</v>
      </c>
      <c r="FA52" s="3">
        <v>15.654879956199647</v>
      </c>
      <c r="FB52" s="3">
        <v>16.972081621699999</v>
      </c>
      <c r="FC52" s="3">
        <v>12.753824848334997</v>
      </c>
      <c r="FD52" s="3">
        <v>12.321143479410003</v>
      </c>
      <c r="FE52" s="3">
        <v>18.382156407045002</v>
      </c>
      <c r="FF52" s="3">
        <v>16.747229042519994</v>
      </c>
      <c r="FG52" s="3">
        <v>15.279664783679992</v>
      </c>
      <c r="FH52" s="3">
        <v>12.7886207053</v>
      </c>
      <c r="FI52" s="3">
        <v>14.509051318281248</v>
      </c>
      <c r="FJ52" s="3">
        <v>8.5256348229799972</v>
      </c>
      <c r="FK52" s="3">
        <v>6.6812065684799986</v>
      </c>
      <c r="FL52" s="3">
        <v>5.7080000711500025</v>
      </c>
      <c r="FM52" s="3">
        <v>4.3415410812799999</v>
      </c>
      <c r="FN52" s="3">
        <v>3.7579631211301701</v>
      </c>
      <c r="FO52" s="3">
        <v>31863.143396399653</v>
      </c>
    </row>
    <row r="53" spans="1:171" x14ac:dyDescent="0.25">
      <c r="A53" s="2" t="s">
        <v>12</v>
      </c>
      <c r="B53" s="3">
        <v>18777.159156210644</v>
      </c>
      <c r="C53" s="3">
        <v>16205.579091578908</v>
      </c>
      <c r="D53" s="3">
        <v>10427.939067572599</v>
      </c>
      <c r="E53" s="3">
        <v>8529.9525073585846</v>
      </c>
      <c r="F53" s="3">
        <v>8406.975079365684</v>
      </c>
      <c r="G53" s="3">
        <v>7889.7197956542077</v>
      </c>
      <c r="H53" s="3">
        <v>7827.5191487392985</v>
      </c>
      <c r="I53" s="3">
        <v>7812.0058815397388</v>
      </c>
      <c r="J53" s="3">
        <v>6804.2933424844741</v>
      </c>
      <c r="K53" s="3">
        <v>6332.3303763253407</v>
      </c>
      <c r="L53" s="3">
        <v>6207.7116171009993</v>
      </c>
      <c r="M53" s="3">
        <v>5434.7046038718181</v>
      </c>
      <c r="N53" s="3">
        <v>5216.0650476920591</v>
      </c>
      <c r="O53" s="3">
        <v>5142.1877145838798</v>
      </c>
      <c r="P53" s="3">
        <v>5047.4116455616349</v>
      </c>
      <c r="Q53" s="3">
        <v>5032.1437517967597</v>
      </c>
      <c r="R53" s="3">
        <v>4918.8527049802869</v>
      </c>
      <c r="S53" s="3">
        <v>4565.9163154462585</v>
      </c>
      <c r="T53" s="3">
        <v>4517.6831226408794</v>
      </c>
      <c r="U53" s="3">
        <v>4499.8800231165806</v>
      </c>
      <c r="V53" s="3">
        <v>4444.0951224069977</v>
      </c>
      <c r="W53" s="3">
        <v>4289.9914510465451</v>
      </c>
      <c r="X53" s="3">
        <v>4275.3372887157075</v>
      </c>
      <c r="Y53" s="3">
        <v>4165.7319769606183</v>
      </c>
      <c r="Z53" s="3">
        <v>3911.5860216536012</v>
      </c>
      <c r="AA53" s="3">
        <v>3609.5917737097766</v>
      </c>
      <c r="AB53" s="3">
        <v>3537.3434555249955</v>
      </c>
      <c r="AC53" s="3">
        <v>3468.2481428281412</v>
      </c>
      <c r="AD53" s="3">
        <v>3459.2592152803354</v>
      </c>
      <c r="AE53" s="3">
        <v>3442.1220131315795</v>
      </c>
      <c r="AF53" s="3">
        <v>3314.4520190929861</v>
      </c>
      <c r="AG53" s="3">
        <v>3293.8641074919401</v>
      </c>
      <c r="AH53" s="3">
        <v>3210.5439087615478</v>
      </c>
      <c r="AI53" s="3">
        <v>3054.8082007159119</v>
      </c>
      <c r="AJ53" s="3">
        <v>2976.3644754820712</v>
      </c>
      <c r="AK53" s="3">
        <v>2888.4521420242504</v>
      </c>
      <c r="AL53" s="3">
        <v>2817.110179134695</v>
      </c>
      <c r="AM53" s="3">
        <v>2608.4255513423996</v>
      </c>
      <c r="AN53" s="3">
        <v>2583.3622782207394</v>
      </c>
      <c r="AO53" s="3">
        <v>2369.3659771608736</v>
      </c>
      <c r="AP53" s="3">
        <v>2367.3365151919502</v>
      </c>
      <c r="AQ53" s="3">
        <v>2348.3736360675598</v>
      </c>
      <c r="AR53" s="3">
        <v>2279.6900329093532</v>
      </c>
      <c r="AS53" s="3">
        <v>2156.9679152403</v>
      </c>
      <c r="AT53" s="3">
        <v>2143.1940411915007</v>
      </c>
      <c r="AU53" s="3">
        <v>2125.8601952387221</v>
      </c>
      <c r="AV53" s="3">
        <v>2046.3147361621025</v>
      </c>
      <c r="AW53" s="3">
        <v>2027.675173905179</v>
      </c>
      <c r="AX53" s="3">
        <v>1825.1650117100965</v>
      </c>
      <c r="AY53" s="3">
        <v>1738.9470569190146</v>
      </c>
      <c r="AZ53" s="3">
        <v>1710.2900487702623</v>
      </c>
      <c r="BA53" s="3">
        <v>1679.2823214594878</v>
      </c>
      <c r="BB53" s="3">
        <v>1605.3303996361715</v>
      </c>
      <c r="BC53" s="3">
        <v>1576.58898168053</v>
      </c>
      <c r="BD53" s="3">
        <v>1554.589001035406</v>
      </c>
      <c r="BE53" s="3">
        <v>1543.3088235150842</v>
      </c>
      <c r="BF53" s="3">
        <v>1534.739026964</v>
      </c>
      <c r="BG53" s="3">
        <v>1506.9023720675473</v>
      </c>
      <c r="BH53" s="3">
        <v>1459.0821481804878</v>
      </c>
      <c r="BI53" s="3">
        <v>1446.8322917966757</v>
      </c>
      <c r="BJ53" s="3">
        <v>1443.6230227256899</v>
      </c>
      <c r="BK53" s="3">
        <v>1426.1713963165757</v>
      </c>
      <c r="BL53" s="3">
        <v>1424.8126515127938</v>
      </c>
      <c r="BM53" s="3">
        <v>1404.1153451453574</v>
      </c>
      <c r="BN53" s="3">
        <v>1399.0466782068499</v>
      </c>
      <c r="BO53" s="3">
        <v>1382.7133731333729</v>
      </c>
      <c r="BP53" s="3">
        <v>1366.5578294601908</v>
      </c>
      <c r="BQ53" s="3">
        <v>1350.3732980771256</v>
      </c>
      <c r="BR53" s="3">
        <v>1334.7492177853665</v>
      </c>
      <c r="BS53" s="3">
        <v>1310.4964724226261</v>
      </c>
      <c r="BT53" s="3">
        <v>1280.3029737532602</v>
      </c>
      <c r="BU53" s="3">
        <v>1261.8250913084369</v>
      </c>
      <c r="BV53" s="3">
        <v>1261.3661364210152</v>
      </c>
      <c r="BW53" s="3">
        <v>1250.1997245642501</v>
      </c>
      <c r="BX53" s="3">
        <v>1233.7139932548505</v>
      </c>
      <c r="BY53" s="3">
        <v>1214.8609094291601</v>
      </c>
      <c r="BZ53" s="3">
        <v>1141.1740619638501</v>
      </c>
      <c r="CA53" s="3">
        <v>1120.053615873665</v>
      </c>
      <c r="CB53" s="3">
        <v>1106.6837886689013</v>
      </c>
      <c r="CC53" s="3">
        <v>1071.5970205957503</v>
      </c>
      <c r="CD53" s="3">
        <v>1033.4184148571594</v>
      </c>
      <c r="CE53" s="3">
        <v>991.82782646189969</v>
      </c>
      <c r="CF53" s="3">
        <v>989.71344549445018</v>
      </c>
      <c r="CG53" s="3">
        <v>988.29367877525715</v>
      </c>
      <c r="CH53" s="3">
        <v>976.62520625939555</v>
      </c>
      <c r="CI53" s="3">
        <v>973.17625297743177</v>
      </c>
      <c r="CJ53" s="3">
        <v>968.95757835509312</v>
      </c>
      <c r="CK53" s="3">
        <v>964.55486119778379</v>
      </c>
      <c r="CL53" s="3">
        <v>958.7149186668878</v>
      </c>
      <c r="CM53" s="3">
        <v>938.08611824152024</v>
      </c>
      <c r="CN53" s="3">
        <v>922.36746013843322</v>
      </c>
      <c r="CO53" s="3">
        <v>888.30471068586007</v>
      </c>
      <c r="CP53" s="3">
        <v>869.40323107548784</v>
      </c>
      <c r="CQ53" s="3">
        <v>847.67722473622359</v>
      </c>
      <c r="CR53" s="3">
        <v>831.12677616878329</v>
      </c>
      <c r="CS53" s="3">
        <v>818.89177929020002</v>
      </c>
      <c r="CT53" s="3">
        <v>811.10094798873661</v>
      </c>
      <c r="CU53" s="3">
        <v>810.3055989633599</v>
      </c>
      <c r="CV53" s="3">
        <v>786.11735019928005</v>
      </c>
      <c r="CW53" s="3">
        <v>771.65441175754211</v>
      </c>
      <c r="CX53" s="3">
        <v>770.01070033178689</v>
      </c>
      <c r="CY53" s="3">
        <v>757.01432842039492</v>
      </c>
      <c r="CZ53" s="3">
        <v>748.86710893404461</v>
      </c>
      <c r="DA53" s="3">
        <v>721.81971157423004</v>
      </c>
      <c r="DB53" s="3">
        <v>657.32883893070914</v>
      </c>
      <c r="DC53" s="3">
        <v>655.12003573896004</v>
      </c>
      <c r="DD53" s="3">
        <v>636.11989959718892</v>
      </c>
      <c r="DE53" s="3">
        <v>633.14675909734558</v>
      </c>
      <c r="DF53" s="3">
        <v>619.1469930157499</v>
      </c>
      <c r="DG53" s="3">
        <v>612.0564595469599</v>
      </c>
      <c r="DH53" s="3">
        <v>563.39293735967351</v>
      </c>
      <c r="DI53" s="3">
        <v>562.26422259466403</v>
      </c>
      <c r="DJ53" s="3">
        <v>544.76785735776002</v>
      </c>
      <c r="DK53" s="3">
        <v>505.73358886187987</v>
      </c>
      <c r="DL53" s="3">
        <v>496.31742023494127</v>
      </c>
      <c r="DM53" s="3">
        <v>495.13301149131496</v>
      </c>
      <c r="DN53" s="3">
        <v>492.45276954006948</v>
      </c>
      <c r="DO53" s="3">
        <v>487.9926562217201</v>
      </c>
      <c r="DP53" s="3">
        <v>483.99604612827386</v>
      </c>
      <c r="DQ53" s="3">
        <v>476.34378448877999</v>
      </c>
      <c r="DR53" s="3">
        <v>475.3389908608001</v>
      </c>
      <c r="DS53" s="3">
        <v>468.55894818599938</v>
      </c>
      <c r="DT53" s="3">
        <v>459.03366581143996</v>
      </c>
      <c r="DU53" s="3">
        <v>440.10842694450014</v>
      </c>
      <c r="DV53" s="3">
        <v>413.49504774383996</v>
      </c>
      <c r="DW53" s="3">
        <v>412.80196529020589</v>
      </c>
      <c r="DX53" s="3">
        <v>409.50716213377217</v>
      </c>
      <c r="DY53" s="3">
        <v>407.35960462946002</v>
      </c>
      <c r="DZ53" s="3">
        <v>395.11462574535312</v>
      </c>
      <c r="EA53" s="3">
        <v>393.05867509964003</v>
      </c>
      <c r="EB53" s="3">
        <v>383.31269295961999</v>
      </c>
      <c r="EC53" s="3">
        <v>365.95901161690961</v>
      </c>
      <c r="ED53" s="3">
        <v>353.7709299846</v>
      </c>
      <c r="EE53" s="3">
        <v>342.39070400284544</v>
      </c>
      <c r="EF53" s="3">
        <v>332.51450678464408</v>
      </c>
      <c r="EG53" s="3">
        <v>327.56001786948002</v>
      </c>
      <c r="EH53" s="3">
        <v>326.52654425958997</v>
      </c>
      <c r="EI53" s="3">
        <v>315.99727066349493</v>
      </c>
      <c r="EJ53" s="3">
        <v>306.64135017017747</v>
      </c>
      <c r="EK53" s="3">
        <v>298.87108636253362</v>
      </c>
      <c r="EL53" s="3">
        <v>295.27456042391998</v>
      </c>
      <c r="EM53" s="3">
        <v>292.72195522491</v>
      </c>
      <c r="EN53" s="3">
        <v>289.14648351817061</v>
      </c>
      <c r="EO53" s="3">
        <v>278.08045284081004</v>
      </c>
      <c r="EP53" s="3">
        <v>276.82084345327996</v>
      </c>
      <c r="EQ53" s="3">
        <v>263.24044839623167</v>
      </c>
      <c r="ER53" s="3">
        <v>256.16831594826607</v>
      </c>
      <c r="ES53" s="3">
        <v>254.34289253758868</v>
      </c>
      <c r="ET53" s="3">
        <v>252.10099991524001</v>
      </c>
      <c r="EU53" s="3">
        <v>241.11161230330509</v>
      </c>
      <c r="EV53" s="3">
        <v>227.17076745768253</v>
      </c>
      <c r="EW53" s="3">
        <v>221.45592031793993</v>
      </c>
      <c r="EX53" s="3">
        <v>211.04891969911517</v>
      </c>
      <c r="EY53" s="3">
        <v>198.81406487177807</v>
      </c>
      <c r="EZ53" s="3">
        <v>197.82237042559998</v>
      </c>
      <c r="FA53" s="3">
        <v>192.04099416191173</v>
      </c>
      <c r="FB53" s="3">
        <v>188.35369986712232</v>
      </c>
      <c r="FC53" s="3">
        <v>185.98167149438819</v>
      </c>
      <c r="FD53" s="3">
        <v>183.05520670339953</v>
      </c>
      <c r="FE53" s="3">
        <v>182.9795058084548</v>
      </c>
      <c r="FF53" s="3">
        <v>178.84006934375998</v>
      </c>
      <c r="FG53" s="3">
        <v>168.58166600544001</v>
      </c>
      <c r="FH53" s="3">
        <v>160.63077008284998</v>
      </c>
      <c r="FI53" s="3">
        <v>157.99863533174747</v>
      </c>
      <c r="FJ53" s="3">
        <v>107.08576934280998</v>
      </c>
      <c r="FK53" s="3">
        <v>93.771782309593604</v>
      </c>
      <c r="FL53" s="3">
        <v>81.340608489755382</v>
      </c>
      <c r="FM53" s="3">
        <v>53.952846454159996</v>
      </c>
      <c r="FN53" s="3">
        <v>46.099553354916488</v>
      </c>
      <c r="FO53" s="3">
        <v>323200.28915952716</v>
      </c>
    </row>
    <row r="57" spans="1:171" x14ac:dyDescent="0.25">
      <c r="A57" s="1" t="s">
        <v>14</v>
      </c>
      <c r="B57" t="s">
        <v>20</v>
      </c>
    </row>
    <row r="59" spans="1:171" x14ac:dyDescent="0.25">
      <c r="A59" s="1" t="s">
        <v>10</v>
      </c>
      <c r="B59" s="1" t="s">
        <v>18</v>
      </c>
    </row>
    <row r="60" spans="1:171" x14ac:dyDescent="0.25">
      <c r="A60" s="1" t="s">
        <v>11</v>
      </c>
      <c r="B60" t="s">
        <v>17</v>
      </c>
      <c r="C60" t="s">
        <v>16</v>
      </c>
      <c r="D60" t="s">
        <v>30</v>
      </c>
      <c r="E60" t="s">
        <v>28</v>
      </c>
      <c r="F60" t="s">
        <v>35</v>
      </c>
      <c r="G60" t="s">
        <v>31</v>
      </c>
      <c r="H60" t="s">
        <v>32</v>
      </c>
      <c r="I60" t="s">
        <v>33</v>
      </c>
      <c r="J60" t="s">
        <v>29</v>
      </c>
      <c r="K60" t="s">
        <v>34</v>
      </c>
      <c r="L60" t="s">
        <v>12</v>
      </c>
    </row>
    <row r="61" spans="1:171" x14ac:dyDescent="0.25">
      <c r="A61" s="2">
        <v>2023</v>
      </c>
      <c r="B61" s="3">
        <v>7836.9663683052386</v>
      </c>
      <c r="C61" s="3">
        <v>5461.3753903885045</v>
      </c>
      <c r="D61" s="3">
        <v>3053.5403999251316</v>
      </c>
      <c r="E61" s="3">
        <v>3155.3627644954513</v>
      </c>
      <c r="F61" s="3">
        <v>740.80095380653052</v>
      </c>
      <c r="G61" s="3">
        <v>1795.7946031037493</v>
      </c>
      <c r="H61" s="3">
        <v>1111.939161316162</v>
      </c>
      <c r="I61" s="3">
        <v>636.3998233029572</v>
      </c>
      <c r="J61" s="3">
        <v>568.82958727229948</v>
      </c>
      <c r="K61" s="3">
        <v>417.923118179619</v>
      </c>
      <c r="L61" s="3">
        <v>24778.932170095643</v>
      </c>
    </row>
    <row r="62" spans="1:171" x14ac:dyDescent="0.25">
      <c r="A62" s="2">
        <v>2024</v>
      </c>
      <c r="B62" s="3">
        <v>8569.7163948452962</v>
      </c>
      <c r="C62" s="3">
        <v>5438.1689239572552</v>
      </c>
      <c r="D62" s="3">
        <v>3319.8045838424346</v>
      </c>
      <c r="E62" s="3">
        <v>3174.5847148335392</v>
      </c>
      <c r="F62" s="3">
        <v>685.40444646340927</v>
      </c>
      <c r="G62" s="3">
        <v>1781.0573191074902</v>
      </c>
      <c r="H62" s="3">
        <v>1185.0072047614453</v>
      </c>
      <c r="I62" s="3">
        <v>633.10080599650382</v>
      </c>
      <c r="J62" s="3">
        <v>571.95754886244856</v>
      </c>
      <c r="K62" s="3">
        <v>372.99841696435209</v>
      </c>
      <c r="L62" s="3">
        <v>25731.800359634173</v>
      </c>
    </row>
    <row r="63" spans="1:171" x14ac:dyDescent="0.25">
      <c r="A63" s="2">
        <v>2025</v>
      </c>
      <c r="B63" s="3">
        <v>9227.7586535242517</v>
      </c>
      <c r="C63" s="3">
        <v>5460.9400286483951</v>
      </c>
      <c r="D63" s="3">
        <v>3365.7935272106638</v>
      </c>
      <c r="E63" s="3">
        <v>3065.2120442714322</v>
      </c>
      <c r="F63" s="3">
        <v>673.10544915358503</v>
      </c>
      <c r="G63" s="3">
        <v>1912.088453859302</v>
      </c>
      <c r="H63" s="3">
        <v>1248.4629877819905</v>
      </c>
      <c r="I63" s="3">
        <v>636.2984237609154</v>
      </c>
      <c r="J63" s="3">
        <v>475.68744164470996</v>
      </c>
      <c r="K63" s="3">
        <v>424.05631991960553</v>
      </c>
      <c r="L63" s="3">
        <v>26489.40332977485</v>
      </c>
    </row>
    <row r="64" spans="1:171" x14ac:dyDescent="0.25">
      <c r="A64" s="2">
        <v>2026</v>
      </c>
      <c r="B64" s="3">
        <v>10153.351413946413</v>
      </c>
      <c r="C64" s="3">
        <v>5501.5903839432995</v>
      </c>
      <c r="D64" s="3">
        <v>3305.7465602388738</v>
      </c>
      <c r="E64" s="3">
        <v>3159.8925794663928</v>
      </c>
      <c r="F64" s="3">
        <v>801.39695965062469</v>
      </c>
      <c r="G64" s="3">
        <v>1820.8842477626783</v>
      </c>
      <c r="H64" s="3">
        <v>1304.2896576677133</v>
      </c>
      <c r="I64" s="3">
        <v>638.60558223538806</v>
      </c>
      <c r="J64" s="3">
        <v>524.07598702623693</v>
      </c>
      <c r="K64" s="3">
        <v>446.6549407009781</v>
      </c>
      <c r="L64" s="3">
        <v>27656.488312638598</v>
      </c>
    </row>
    <row r="65" spans="1:20" x14ac:dyDescent="0.25">
      <c r="A65" s="2">
        <v>2027</v>
      </c>
      <c r="B65" s="3">
        <v>10786.153757234586</v>
      </c>
      <c r="C65" s="3">
        <v>5605.4402587823261</v>
      </c>
      <c r="D65" s="3">
        <v>3368.1804365663074</v>
      </c>
      <c r="E65" s="3">
        <v>3139.9648903458096</v>
      </c>
      <c r="F65" s="3">
        <v>1657.1251061414455</v>
      </c>
      <c r="G65" s="3">
        <v>1823.2218100304897</v>
      </c>
      <c r="H65" s="3">
        <v>1385.3939623465674</v>
      </c>
      <c r="I65" s="3">
        <v>643.50276192268677</v>
      </c>
      <c r="J65" s="3">
        <v>485.12568983401343</v>
      </c>
      <c r="K65" s="3">
        <v>442.63707611138398</v>
      </c>
      <c r="L65" s="3">
        <v>29336.745749315614</v>
      </c>
    </row>
    <row r="66" spans="1:20" x14ac:dyDescent="0.25">
      <c r="A66" s="2">
        <v>2028</v>
      </c>
      <c r="B66" s="3">
        <v>11653.185721087015</v>
      </c>
      <c r="C66" s="3">
        <v>5575.6724273998125</v>
      </c>
      <c r="D66" s="3">
        <v>3307.0641069130543</v>
      </c>
      <c r="E66" s="3">
        <v>3341.9330211392185</v>
      </c>
      <c r="F66" s="3">
        <v>2154.1049137022455</v>
      </c>
      <c r="G66" s="3">
        <v>1813.8199654416778</v>
      </c>
      <c r="H66" s="3">
        <v>1456.4707140917219</v>
      </c>
      <c r="I66" s="3">
        <v>662.87450102332559</v>
      </c>
      <c r="J66" s="3">
        <v>441.51108396227283</v>
      </c>
      <c r="K66" s="3">
        <v>403.45371767650255</v>
      </c>
      <c r="L66" s="3">
        <v>30810.090172436849</v>
      </c>
    </row>
    <row r="67" spans="1:20" x14ac:dyDescent="0.25">
      <c r="A67" s="2">
        <v>2029</v>
      </c>
      <c r="B67" s="3">
        <v>12121.982377967966</v>
      </c>
      <c r="C67" s="3">
        <v>5628.7632239957429</v>
      </c>
      <c r="D67" s="3">
        <v>3185.3882523967882</v>
      </c>
      <c r="E67" s="3">
        <v>3538.114767424921</v>
      </c>
      <c r="F67" s="3">
        <v>2370.2328745452978</v>
      </c>
      <c r="G67" s="3">
        <v>1759.706549277714</v>
      </c>
      <c r="H67" s="3">
        <v>1437.0902499475592</v>
      </c>
      <c r="I67" s="3">
        <v>696.80510639014472</v>
      </c>
      <c r="J67" s="3">
        <v>534.20572294556837</v>
      </c>
      <c r="K67" s="3">
        <v>367.84577993544684</v>
      </c>
      <c r="L67" s="3">
        <v>31640.134904827148</v>
      </c>
    </row>
    <row r="68" spans="1:20" x14ac:dyDescent="0.25">
      <c r="A68" s="2">
        <v>2030</v>
      </c>
      <c r="B68" s="3">
        <v>12267.799679180587</v>
      </c>
      <c r="C68" s="3">
        <v>5892.261692795284</v>
      </c>
      <c r="D68" s="3">
        <v>3429.7902505626926</v>
      </c>
      <c r="E68" s="3">
        <v>3827.3923186779471</v>
      </c>
      <c r="F68" s="3">
        <v>2536.436595782377</v>
      </c>
      <c r="G68" s="3">
        <v>1899.2084357494905</v>
      </c>
      <c r="H68" s="3">
        <v>1414.5775054401759</v>
      </c>
      <c r="I68" s="3">
        <v>698.74534688520464</v>
      </c>
      <c r="J68" s="3">
        <v>601.59281997901064</v>
      </c>
      <c r="K68" s="3">
        <v>376.77760267929619</v>
      </c>
      <c r="L68" s="3">
        <v>32944.582247732062</v>
      </c>
    </row>
    <row r="69" spans="1:20" x14ac:dyDescent="0.25">
      <c r="A69" s="2">
        <v>2031</v>
      </c>
      <c r="B69" s="3">
        <v>10743.879434358598</v>
      </c>
      <c r="C69" s="3">
        <v>5640.9452456071631</v>
      </c>
      <c r="D69" s="3">
        <v>3441.7625909779563</v>
      </c>
      <c r="E69" s="3">
        <v>3372.0613286961807</v>
      </c>
      <c r="F69" s="3">
        <v>2907.9129596157723</v>
      </c>
      <c r="G69" s="3">
        <v>1815.4369035534062</v>
      </c>
      <c r="H69" s="3">
        <v>1129.645952596177</v>
      </c>
      <c r="I69" s="3">
        <v>678.53016843973921</v>
      </c>
      <c r="J69" s="3">
        <v>782.46748771897217</v>
      </c>
      <c r="K69" s="3">
        <v>419.42741607396385</v>
      </c>
      <c r="L69" s="3">
        <v>30932.069487637928</v>
      </c>
    </row>
    <row r="70" spans="1:20" x14ac:dyDescent="0.25">
      <c r="A70" s="2">
        <v>2032</v>
      </c>
      <c r="B70" s="3">
        <v>10511.178090578413</v>
      </c>
      <c r="C70" s="3">
        <v>5794.2549933793944</v>
      </c>
      <c r="D70" s="3">
        <v>3524.9481715152187</v>
      </c>
      <c r="E70" s="3">
        <v>3325.0679573216607</v>
      </c>
      <c r="F70" s="3">
        <v>2952.3012792092745</v>
      </c>
      <c r="G70" s="3">
        <v>1889.5163847523522</v>
      </c>
      <c r="H70" s="3">
        <v>1176.2254138425542</v>
      </c>
      <c r="I70" s="3">
        <v>684.83518447389372</v>
      </c>
      <c r="J70" s="3">
        <v>755.34477887412618</v>
      </c>
      <c r="K70" s="3">
        <v>403.22677508761006</v>
      </c>
      <c r="L70" s="3">
        <v>31016.899029034495</v>
      </c>
    </row>
    <row r="71" spans="1:20" x14ac:dyDescent="0.25">
      <c r="A71" s="2">
        <v>2033</v>
      </c>
      <c r="B71" s="3">
        <v>11365.235693699515</v>
      </c>
      <c r="C71" s="3">
        <v>5500.5950258626663</v>
      </c>
      <c r="D71" s="3">
        <v>3593.5379437246365</v>
      </c>
      <c r="E71" s="3">
        <v>3353.5712752178201</v>
      </c>
      <c r="F71" s="3">
        <v>2991.7051318977747</v>
      </c>
      <c r="G71" s="3">
        <v>1867.1437952506633</v>
      </c>
      <c r="H71" s="3">
        <v>1150.6403765814723</v>
      </c>
      <c r="I71" s="3">
        <v>748.6291968325512</v>
      </c>
      <c r="J71" s="3">
        <v>821.83817506079936</v>
      </c>
      <c r="K71" s="3">
        <v>470.24678227171415</v>
      </c>
      <c r="L71" s="3">
        <v>31863.143396399613</v>
      </c>
    </row>
    <row r="72" spans="1:20" x14ac:dyDescent="0.25">
      <c r="A72" s="2" t="s">
        <v>12</v>
      </c>
      <c r="B72" s="3">
        <v>115237.20758472789</v>
      </c>
      <c r="C72" s="3">
        <v>61500.007594759853</v>
      </c>
      <c r="D72" s="3">
        <v>36895.556823873761</v>
      </c>
      <c r="E72" s="3">
        <v>36453.157661890371</v>
      </c>
      <c r="F72" s="3">
        <v>20470.526669968338</v>
      </c>
      <c r="G72" s="3">
        <v>20177.878467889015</v>
      </c>
      <c r="H72" s="3">
        <v>13999.743186373538</v>
      </c>
      <c r="I72" s="3">
        <v>7358.32690126331</v>
      </c>
      <c r="J72" s="3">
        <v>6562.6363231804571</v>
      </c>
      <c r="K72" s="3">
        <v>4545.2479456004721</v>
      </c>
      <c r="L72" s="3">
        <v>323200.28915952699</v>
      </c>
    </row>
    <row r="74" spans="1:20" x14ac:dyDescent="0.25">
      <c r="A74" s="1" t="s">
        <v>14</v>
      </c>
      <c r="B74" t="s">
        <v>20</v>
      </c>
    </row>
    <row r="75" spans="1:20" x14ac:dyDescent="0.25">
      <c r="A75" s="1" t="s">
        <v>50</v>
      </c>
      <c r="B75" t="s">
        <v>17</v>
      </c>
    </row>
    <row r="77" spans="1:20" x14ac:dyDescent="0.25">
      <c r="A77" s="1" t="s">
        <v>10</v>
      </c>
      <c r="B77" s="1" t="s">
        <v>18</v>
      </c>
    </row>
    <row r="78" spans="1:20" x14ac:dyDescent="0.25">
      <c r="A78" s="1" t="s">
        <v>11</v>
      </c>
      <c r="B78" t="s">
        <v>54</v>
      </c>
      <c r="C78" t="s">
        <v>55</v>
      </c>
      <c r="D78" t="s">
        <v>109</v>
      </c>
      <c r="E78" t="s">
        <v>115</v>
      </c>
      <c r="F78" t="s">
        <v>121</v>
      </c>
      <c r="G78" t="s">
        <v>112</v>
      </c>
      <c r="H78" t="s">
        <v>119</v>
      </c>
      <c r="I78" t="s">
        <v>110</v>
      </c>
      <c r="J78" t="s">
        <v>53</v>
      </c>
      <c r="K78" t="s">
        <v>120</v>
      </c>
      <c r="L78" t="s">
        <v>56</v>
      </c>
      <c r="M78" t="s">
        <v>113</v>
      </c>
      <c r="N78" t="s">
        <v>118</v>
      </c>
      <c r="O78" t="s">
        <v>114</v>
      </c>
      <c r="P78" t="s">
        <v>117</v>
      </c>
      <c r="Q78" t="s">
        <v>57</v>
      </c>
      <c r="R78" t="s">
        <v>116</v>
      </c>
      <c r="S78" t="s">
        <v>111</v>
      </c>
      <c r="T78" t="s">
        <v>12</v>
      </c>
    </row>
    <row r="79" spans="1:20" x14ac:dyDescent="0.25">
      <c r="A79" s="2">
        <v>2023</v>
      </c>
      <c r="B79" s="3">
        <v>1322.1163766105917</v>
      </c>
      <c r="C79" s="3">
        <v>816.37900761522087</v>
      </c>
      <c r="D79" s="3">
        <v>1659.63294505508</v>
      </c>
      <c r="E79" s="3">
        <v>1560.8091853507158</v>
      </c>
      <c r="F79" s="3">
        <v>553.74134307132329</v>
      </c>
      <c r="G79" s="3">
        <v>318.90748554883913</v>
      </c>
      <c r="H79" s="3">
        <v>468.60519822321345</v>
      </c>
      <c r="I79" s="3">
        <v>488.94215662856988</v>
      </c>
      <c r="J79" s="3">
        <v>171.34348263469184</v>
      </c>
      <c r="K79" s="3">
        <v>0.22113371755919994</v>
      </c>
      <c r="L79" s="3">
        <v>16.629295717526592</v>
      </c>
      <c r="M79" s="3">
        <v>108.75419843661442</v>
      </c>
      <c r="N79" s="3">
        <v>155.4021372562778</v>
      </c>
      <c r="O79" s="3">
        <v>91.695363064379805</v>
      </c>
      <c r="P79" s="3">
        <v>85.257850452002856</v>
      </c>
      <c r="Q79" s="3">
        <v>3.8342585406559999E-2</v>
      </c>
      <c r="R79" s="3">
        <v>12.829283832224291</v>
      </c>
      <c r="S79" s="3">
        <v>5.6615825050004966</v>
      </c>
      <c r="T79" s="3">
        <v>7836.9663683052377</v>
      </c>
    </row>
    <row r="80" spans="1:20" x14ac:dyDescent="0.25">
      <c r="A80" s="2">
        <v>2024</v>
      </c>
      <c r="B80" s="3">
        <v>1594.3800429990617</v>
      </c>
      <c r="C80" s="3">
        <v>855.43965944626518</v>
      </c>
      <c r="D80" s="3">
        <v>1773.4870836762982</v>
      </c>
      <c r="E80" s="3">
        <v>1544.2760710964974</v>
      </c>
      <c r="F80" s="3">
        <v>725.92270037688002</v>
      </c>
      <c r="G80" s="3">
        <v>366.64839573339577</v>
      </c>
      <c r="H80" s="3">
        <v>522.99630279553412</v>
      </c>
      <c r="I80" s="3">
        <v>542.040406301801</v>
      </c>
      <c r="J80" s="3">
        <v>211.84940974084023</v>
      </c>
      <c r="K80" s="3">
        <v>5.286874079045198</v>
      </c>
      <c r="L80" s="3">
        <v>43.712926944127666</v>
      </c>
      <c r="M80" s="3">
        <v>132.14785558510124</v>
      </c>
      <c r="N80" s="3">
        <v>139.04872610332185</v>
      </c>
      <c r="O80" s="3">
        <v>42.240083901282219</v>
      </c>
      <c r="P80" s="3">
        <v>49.618581852299492</v>
      </c>
      <c r="Q80" s="3">
        <v>4.0009654337279973E-2</v>
      </c>
      <c r="R80" s="3">
        <v>20.378423478005494</v>
      </c>
      <c r="S80" s="3">
        <v>0.20284108121199995</v>
      </c>
      <c r="T80" s="3">
        <v>8569.7163948453071</v>
      </c>
    </row>
    <row r="81" spans="1:20" x14ac:dyDescent="0.25">
      <c r="A81" s="2">
        <v>2025</v>
      </c>
      <c r="B81" s="3">
        <v>1829.0489475865315</v>
      </c>
      <c r="C81" s="3">
        <v>954.830231420524</v>
      </c>
      <c r="D81" s="3">
        <v>1714.1629185290578</v>
      </c>
      <c r="E81" s="3">
        <v>1571.8899451636958</v>
      </c>
      <c r="F81" s="3">
        <v>943.81563040034507</v>
      </c>
      <c r="G81" s="3">
        <v>442.07911303855929</v>
      </c>
      <c r="H81" s="3">
        <v>522.583951618225</v>
      </c>
      <c r="I81" s="3">
        <v>545.24094997333725</v>
      </c>
      <c r="J81" s="3">
        <v>263.36746046378414</v>
      </c>
      <c r="K81" s="3">
        <v>46.161639695919995</v>
      </c>
      <c r="L81" s="3">
        <v>54.734472657336951</v>
      </c>
      <c r="M81" s="3">
        <v>145.12451265538817</v>
      </c>
      <c r="N81" s="3">
        <v>80.0821447406326</v>
      </c>
      <c r="O81" s="3">
        <v>26.351029644396487</v>
      </c>
      <c r="P81" s="3">
        <v>39.126975342463659</v>
      </c>
      <c r="Q81" s="3">
        <v>0.99416722326800033</v>
      </c>
      <c r="R81" s="3">
        <v>48.054449641016561</v>
      </c>
      <c r="S81" s="3">
        <v>0.11011372980079998</v>
      </c>
      <c r="T81" s="3">
        <v>9227.7586535242863</v>
      </c>
    </row>
    <row r="82" spans="1:20" x14ac:dyDescent="0.25">
      <c r="A82" s="2">
        <v>2026</v>
      </c>
      <c r="B82" s="3">
        <v>1965.6347399853685</v>
      </c>
      <c r="C82" s="3">
        <v>1110.0876347739172</v>
      </c>
      <c r="D82" s="3">
        <v>1758.1459133228136</v>
      </c>
      <c r="E82" s="3">
        <v>1665.663910553591</v>
      </c>
      <c r="F82" s="3">
        <v>1108.4983276181322</v>
      </c>
      <c r="G82" s="3">
        <v>628.15259402125889</v>
      </c>
      <c r="H82" s="3">
        <v>548.34517025742298</v>
      </c>
      <c r="I82" s="3">
        <v>561.37573837565469</v>
      </c>
      <c r="J82" s="3">
        <v>325.38884159715604</v>
      </c>
      <c r="K82" s="3">
        <v>140.69544624311999</v>
      </c>
      <c r="L82" s="3">
        <v>62.430159227041052</v>
      </c>
      <c r="M82" s="3">
        <v>141.30304378329495</v>
      </c>
      <c r="N82" s="3">
        <v>41.197767284958935</v>
      </c>
      <c r="O82" s="3">
        <v>25.155296029656537</v>
      </c>
      <c r="P82" s="3">
        <v>24.110969702947383</v>
      </c>
      <c r="Q82" s="3">
        <v>6.792463669804004</v>
      </c>
      <c r="R82" s="3">
        <v>40.253141716444823</v>
      </c>
      <c r="S82" s="3">
        <v>0.12025578386139997</v>
      </c>
      <c r="T82" s="3">
        <v>10153.351413946442</v>
      </c>
    </row>
    <row r="83" spans="1:20" x14ac:dyDescent="0.25">
      <c r="A83" s="2">
        <v>2027</v>
      </c>
      <c r="B83" s="3">
        <v>2152.4011656730063</v>
      </c>
      <c r="C83" s="3">
        <v>1203.3620051890409</v>
      </c>
      <c r="D83" s="3">
        <v>1816.4061915142133</v>
      </c>
      <c r="E83" s="3">
        <v>1679.8353334694229</v>
      </c>
      <c r="F83" s="3">
        <v>1158.1268564104307</v>
      </c>
      <c r="G83" s="3">
        <v>775.23189191874837</v>
      </c>
      <c r="H83" s="3">
        <v>618.03289452933745</v>
      </c>
      <c r="I83" s="3">
        <v>465.67387157106458</v>
      </c>
      <c r="J83" s="3">
        <v>370.96573670058018</v>
      </c>
      <c r="K83" s="3">
        <v>207.30531993215999</v>
      </c>
      <c r="L83" s="3">
        <v>86.009586581597119</v>
      </c>
      <c r="M83" s="3">
        <v>150.22389110194771</v>
      </c>
      <c r="N83" s="3">
        <v>41.455869486537232</v>
      </c>
      <c r="O83" s="3">
        <v>26.214496899610122</v>
      </c>
      <c r="P83" s="3">
        <v>5.9954587150015781</v>
      </c>
      <c r="Q83" s="3">
        <v>16.650782455948001</v>
      </c>
      <c r="R83" s="3">
        <v>12.262405085927208</v>
      </c>
      <c r="S83" s="3"/>
      <c r="T83" s="3">
        <v>10786.153757234573</v>
      </c>
    </row>
    <row r="84" spans="1:20" x14ac:dyDescent="0.25">
      <c r="A84" s="2">
        <v>2028</v>
      </c>
      <c r="B84" s="3">
        <v>2410.2392791754323</v>
      </c>
      <c r="C84" s="3">
        <v>1475.7664219594189</v>
      </c>
      <c r="D84" s="3">
        <v>1729.0343782285954</v>
      </c>
      <c r="E84" s="3">
        <v>1777.4093914959428</v>
      </c>
      <c r="F84" s="3">
        <v>1228.1033470924544</v>
      </c>
      <c r="G84" s="3">
        <v>967.26000303782951</v>
      </c>
      <c r="H84" s="3">
        <v>614.12605623116201</v>
      </c>
      <c r="I84" s="3">
        <v>495.61910276600031</v>
      </c>
      <c r="J84" s="3">
        <v>404.47026765101708</v>
      </c>
      <c r="K84" s="3">
        <v>259.00369820049195</v>
      </c>
      <c r="L84" s="3">
        <v>98.835730864437124</v>
      </c>
      <c r="M84" s="3">
        <v>102.5877305169561</v>
      </c>
      <c r="N84" s="3">
        <v>36.68934966811198</v>
      </c>
      <c r="O84" s="3">
        <v>10.760681116989995</v>
      </c>
      <c r="P84" s="3">
        <v>5.0324664132180015</v>
      </c>
      <c r="Q84" s="3">
        <v>20.877511688627976</v>
      </c>
      <c r="R84" s="3">
        <v>17.370304980360004</v>
      </c>
      <c r="S84" s="3"/>
      <c r="T84" s="3">
        <v>11653.185721087046</v>
      </c>
    </row>
    <row r="85" spans="1:20" x14ac:dyDescent="0.25">
      <c r="A85" s="2">
        <v>2029</v>
      </c>
      <c r="B85" s="3">
        <v>2959.3575041625591</v>
      </c>
      <c r="C85" s="3">
        <v>1918.9637127394619</v>
      </c>
      <c r="D85" s="3">
        <v>1408.160613091376</v>
      </c>
      <c r="E85" s="3">
        <v>1515.674795785684</v>
      </c>
      <c r="F85" s="3">
        <v>1330.4961842464857</v>
      </c>
      <c r="G85" s="3">
        <v>1049.5427637757846</v>
      </c>
      <c r="H85" s="3">
        <v>529.78995674560497</v>
      </c>
      <c r="I85" s="3">
        <v>413.85659080736843</v>
      </c>
      <c r="J85" s="3">
        <v>435.87326776062793</v>
      </c>
      <c r="K85" s="3">
        <v>284.82906046358005</v>
      </c>
      <c r="L85" s="3">
        <v>120.79213900384514</v>
      </c>
      <c r="M85" s="3">
        <v>75.361670808691983</v>
      </c>
      <c r="N85" s="3">
        <v>46.665791756208002</v>
      </c>
      <c r="O85" s="3">
        <v>0.74924055329399974</v>
      </c>
      <c r="P85" s="3">
        <v>3.4971376769819997</v>
      </c>
      <c r="Q85" s="3">
        <v>25.187594367843982</v>
      </c>
      <c r="R85" s="3">
        <v>3.1843542225600001</v>
      </c>
      <c r="S85" s="3"/>
      <c r="T85" s="3">
        <v>12121.982377967957</v>
      </c>
    </row>
    <row r="86" spans="1:20" x14ac:dyDescent="0.25">
      <c r="A86" s="2">
        <v>2030</v>
      </c>
      <c r="B86" s="3">
        <v>3413.3603082586419</v>
      </c>
      <c r="C86" s="3">
        <v>2375.9118145136945</v>
      </c>
      <c r="D86" s="3">
        <v>1116.6120651103308</v>
      </c>
      <c r="E86" s="3">
        <v>858.21898210997938</v>
      </c>
      <c r="F86" s="3">
        <v>1432.499308074156</v>
      </c>
      <c r="G86" s="3">
        <v>1166.2521919434173</v>
      </c>
      <c r="H86" s="3">
        <v>421.05079294039257</v>
      </c>
      <c r="I86" s="3">
        <v>419.0620010804642</v>
      </c>
      <c r="J86" s="3">
        <v>468.49878358460296</v>
      </c>
      <c r="K86" s="3">
        <v>325.88148370465188</v>
      </c>
      <c r="L86" s="3">
        <v>143.31387292810507</v>
      </c>
      <c r="M86" s="3">
        <v>47.938351181633983</v>
      </c>
      <c r="N86" s="3">
        <v>43.880575533647971</v>
      </c>
      <c r="O86" s="3">
        <v>0.20812237591499999</v>
      </c>
      <c r="P86" s="3">
        <v>2.3456411248050015</v>
      </c>
      <c r="Q86" s="3">
        <v>29.58103049359601</v>
      </c>
      <c r="R86" s="3">
        <v>3.1843542225600001</v>
      </c>
      <c r="S86" s="3"/>
      <c r="T86" s="3">
        <v>12267.799679180594</v>
      </c>
    </row>
    <row r="87" spans="1:20" x14ac:dyDescent="0.25">
      <c r="A87" s="2">
        <v>2031</v>
      </c>
      <c r="B87" s="3">
        <v>3232.7229703744297</v>
      </c>
      <c r="C87" s="3">
        <v>1524.0757237842008</v>
      </c>
      <c r="D87" s="3">
        <v>969.65613855205561</v>
      </c>
      <c r="E87" s="3">
        <v>864.08381026661391</v>
      </c>
      <c r="F87" s="3">
        <v>1318.7933183551652</v>
      </c>
      <c r="G87" s="3">
        <v>1015.8066951777624</v>
      </c>
      <c r="H87" s="3">
        <v>371.85161166721264</v>
      </c>
      <c r="I87" s="3">
        <v>317.49165766427211</v>
      </c>
      <c r="J87" s="3">
        <v>485.61364696556791</v>
      </c>
      <c r="K87" s="3">
        <v>367.41390840516408</v>
      </c>
      <c r="L87" s="3">
        <v>152.70553685236513</v>
      </c>
      <c r="M87" s="3">
        <v>51.07562207339695</v>
      </c>
      <c r="N87" s="3">
        <v>32.081158822607982</v>
      </c>
      <c r="O87" s="3"/>
      <c r="P87" s="3">
        <v>0.98090447037300044</v>
      </c>
      <c r="Q87" s="3">
        <v>36.342376704883996</v>
      </c>
      <c r="R87" s="3">
        <v>3.1843542225600001</v>
      </c>
      <c r="S87" s="3"/>
      <c r="T87" s="3">
        <v>10743.879434358631</v>
      </c>
    </row>
    <row r="88" spans="1:20" x14ac:dyDescent="0.25">
      <c r="A88" s="2">
        <v>2032</v>
      </c>
      <c r="B88" s="3">
        <v>3289.7419509008168</v>
      </c>
      <c r="C88" s="3">
        <v>1711.4484334984943</v>
      </c>
      <c r="D88" s="3">
        <v>957.97391235572775</v>
      </c>
      <c r="E88" s="3">
        <v>852.77469484074754</v>
      </c>
      <c r="F88" s="3">
        <v>947.93580778411047</v>
      </c>
      <c r="G88" s="3">
        <v>896.32147357914766</v>
      </c>
      <c r="H88" s="3">
        <v>302.94551588603412</v>
      </c>
      <c r="I88" s="3">
        <v>292.50643677654824</v>
      </c>
      <c r="J88" s="3">
        <v>556.96129373758117</v>
      </c>
      <c r="K88" s="3">
        <v>402.63480549375186</v>
      </c>
      <c r="L88" s="3">
        <v>182.35763156147684</v>
      </c>
      <c r="M88" s="3">
        <v>43.401373049372012</v>
      </c>
      <c r="N88" s="3">
        <v>32.904139611095985</v>
      </c>
      <c r="O88" s="3"/>
      <c r="P88" s="3">
        <v>0.51177624541199995</v>
      </c>
      <c r="Q88" s="3">
        <v>37.665472584707999</v>
      </c>
      <c r="R88" s="3">
        <v>3.0933726733440019</v>
      </c>
      <c r="S88" s="3"/>
      <c r="T88" s="3">
        <v>10511.178090578367</v>
      </c>
    </row>
    <row r="89" spans="1:20" x14ac:dyDescent="0.25">
      <c r="A89" s="2">
        <v>2033</v>
      </c>
      <c r="B89" s="3">
        <v>3468.2879732426027</v>
      </c>
      <c r="C89" s="3">
        <v>2112.0516017823652</v>
      </c>
      <c r="D89" s="3">
        <v>954.40846003921581</v>
      </c>
      <c r="E89" s="3">
        <v>843.31350703091721</v>
      </c>
      <c r="F89" s="3">
        <v>976.44382129405585</v>
      </c>
      <c r="G89" s="3">
        <v>1017.0059074282071</v>
      </c>
      <c r="H89" s="3">
        <v>312.18943132172109</v>
      </c>
      <c r="I89" s="3">
        <v>335.1104207119285</v>
      </c>
      <c r="J89" s="3">
        <v>614.8579116577107</v>
      </c>
      <c r="K89" s="3">
        <v>410.35486695073985</v>
      </c>
      <c r="L89" s="3">
        <v>208.50382018904102</v>
      </c>
      <c r="M89" s="3">
        <v>14.893123868946994</v>
      </c>
      <c r="N89" s="3">
        <v>56.408174471051993</v>
      </c>
      <c r="O89" s="3"/>
      <c r="P89" s="3">
        <v>0.17059208180399998</v>
      </c>
      <c r="Q89" s="3">
        <v>38.415653603532</v>
      </c>
      <c r="R89" s="3">
        <v>2.8204280256960002</v>
      </c>
      <c r="S89" s="3"/>
      <c r="T89" s="3">
        <v>11365.235693699535</v>
      </c>
    </row>
    <row r="90" spans="1:20" x14ac:dyDescent="0.25">
      <c r="A90" s="2" t="s">
        <v>12</v>
      </c>
      <c r="B90" s="3">
        <v>27637.291258969046</v>
      </c>
      <c r="C90" s="3">
        <v>16058.316246722603</v>
      </c>
      <c r="D90" s="3">
        <v>15857.680619474766</v>
      </c>
      <c r="E90" s="3">
        <v>14733.949627163809</v>
      </c>
      <c r="F90" s="3">
        <v>11724.376644723536</v>
      </c>
      <c r="G90" s="3">
        <v>8643.2085152029504</v>
      </c>
      <c r="H90" s="3">
        <v>5232.5168822158603</v>
      </c>
      <c r="I90" s="3">
        <v>4876.9193326570085</v>
      </c>
      <c r="J90" s="3">
        <v>4309.1901024941599</v>
      </c>
      <c r="K90" s="3">
        <v>2449.7882368861838</v>
      </c>
      <c r="L90" s="3">
        <v>1170.0251725268997</v>
      </c>
      <c r="M90" s="3">
        <v>1012.8113730613445</v>
      </c>
      <c r="N90" s="3">
        <v>705.81583473445232</v>
      </c>
      <c r="O90" s="3">
        <v>223.37431358552413</v>
      </c>
      <c r="P90" s="3">
        <v>216.64835407730894</v>
      </c>
      <c r="Q90" s="3">
        <v>212.58540503195582</v>
      </c>
      <c r="R90" s="3">
        <v>166.61487210069834</v>
      </c>
      <c r="S90" s="3">
        <v>6.0947930998746971</v>
      </c>
      <c r="T90" s="3">
        <v>115237.20758472798</v>
      </c>
    </row>
    <row r="94" spans="1:20" x14ac:dyDescent="0.25">
      <c r="A94" s="1" t="s">
        <v>14</v>
      </c>
      <c r="B94" t="s">
        <v>20</v>
      </c>
    </row>
    <row r="95" spans="1:20" x14ac:dyDescent="0.25">
      <c r="A95" s="1" t="s">
        <v>50</v>
      </c>
      <c r="B95" t="s">
        <v>17</v>
      </c>
    </row>
    <row r="97" spans="1:20" x14ac:dyDescent="0.25">
      <c r="A97" s="1" t="s">
        <v>10</v>
      </c>
      <c r="B97" s="1" t="s">
        <v>18</v>
      </c>
    </row>
    <row r="98" spans="1:20" x14ac:dyDescent="0.25">
      <c r="A98" s="1" t="s">
        <v>11</v>
      </c>
      <c r="B98" t="s">
        <v>54</v>
      </c>
      <c r="C98" t="s">
        <v>55</v>
      </c>
      <c r="D98" t="s">
        <v>109</v>
      </c>
      <c r="E98" t="s">
        <v>115</v>
      </c>
      <c r="F98" t="s">
        <v>121</v>
      </c>
      <c r="G98" t="s">
        <v>112</v>
      </c>
      <c r="H98" t="s">
        <v>119</v>
      </c>
      <c r="I98" t="s">
        <v>110</v>
      </c>
      <c r="J98" t="s">
        <v>53</v>
      </c>
      <c r="K98" t="s">
        <v>120</v>
      </c>
      <c r="L98" t="s">
        <v>56</v>
      </c>
      <c r="M98" t="s">
        <v>113</v>
      </c>
      <c r="N98" t="s">
        <v>118</v>
      </c>
      <c r="O98" t="s">
        <v>114</v>
      </c>
      <c r="P98" t="s">
        <v>117</v>
      </c>
      <c r="Q98" t="s">
        <v>57</v>
      </c>
      <c r="R98" t="s">
        <v>116</v>
      </c>
      <c r="S98" t="s">
        <v>111</v>
      </c>
      <c r="T98" t="s">
        <v>12</v>
      </c>
    </row>
    <row r="99" spans="1:20" x14ac:dyDescent="0.25">
      <c r="A99" s="2">
        <v>2023</v>
      </c>
      <c r="B99" s="3">
        <v>1322.1163766105917</v>
      </c>
      <c r="C99" s="3">
        <v>816.37900761522087</v>
      </c>
      <c r="D99" s="3">
        <v>1659.63294505508</v>
      </c>
      <c r="E99" s="3">
        <v>1560.8091853507158</v>
      </c>
      <c r="F99" s="3">
        <v>553.74134307132329</v>
      </c>
      <c r="G99" s="3">
        <v>318.90748554883913</v>
      </c>
      <c r="H99" s="3">
        <v>468.60519822321345</v>
      </c>
      <c r="I99" s="3">
        <v>488.94215662856988</v>
      </c>
      <c r="J99" s="3">
        <v>171.34348263469184</v>
      </c>
      <c r="K99" s="3">
        <v>0.22113371755919994</v>
      </c>
      <c r="L99" s="3">
        <v>16.629295717526592</v>
      </c>
      <c r="M99" s="3">
        <v>108.75419843661442</v>
      </c>
      <c r="N99" s="3">
        <v>155.4021372562778</v>
      </c>
      <c r="O99" s="3">
        <v>91.695363064379805</v>
      </c>
      <c r="P99" s="3">
        <v>85.257850452002856</v>
      </c>
      <c r="Q99" s="3">
        <v>3.8342585406559999E-2</v>
      </c>
      <c r="R99" s="3">
        <v>12.829283832224291</v>
      </c>
      <c r="S99" s="3">
        <v>5.6615825050004966</v>
      </c>
      <c r="T99" s="3">
        <v>7836.9663683052377</v>
      </c>
    </row>
    <row r="100" spans="1:20" x14ac:dyDescent="0.25">
      <c r="A100" s="2">
        <v>2024</v>
      </c>
      <c r="B100" s="3">
        <v>1594.3800429990617</v>
      </c>
      <c r="C100" s="3">
        <v>855.43965944626518</v>
      </c>
      <c r="D100" s="3">
        <v>1773.4870836762982</v>
      </c>
      <c r="E100" s="3">
        <v>1544.2760710964974</v>
      </c>
      <c r="F100" s="3">
        <v>725.92270037688002</v>
      </c>
      <c r="G100" s="3">
        <v>366.64839573339577</v>
      </c>
      <c r="H100" s="3">
        <v>522.99630279553412</v>
      </c>
      <c r="I100" s="3">
        <v>542.040406301801</v>
      </c>
      <c r="J100" s="3">
        <v>211.84940974084023</v>
      </c>
      <c r="K100" s="3">
        <v>5.286874079045198</v>
      </c>
      <c r="L100" s="3">
        <v>43.712926944127666</v>
      </c>
      <c r="M100" s="3">
        <v>132.14785558510124</v>
      </c>
      <c r="N100" s="3">
        <v>139.04872610332185</v>
      </c>
      <c r="O100" s="3">
        <v>42.240083901282219</v>
      </c>
      <c r="P100" s="3">
        <v>49.618581852299492</v>
      </c>
      <c r="Q100" s="3">
        <v>4.0009654337279973E-2</v>
      </c>
      <c r="R100" s="3">
        <v>20.378423478005494</v>
      </c>
      <c r="S100" s="3">
        <v>0.20284108121199995</v>
      </c>
      <c r="T100" s="3">
        <v>8569.7163948453071</v>
      </c>
    </row>
    <row r="101" spans="1:20" x14ac:dyDescent="0.25">
      <c r="A101" s="2">
        <v>2025</v>
      </c>
      <c r="B101" s="3">
        <v>1829.0489475865315</v>
      </c>
      <c r="C101" s="3">
        <v>954.830231420524</v>
      </c>
      <c r="D101" s="3">
        <v>1714.1629185290578</v>
      </c>
      <c r="E101" s="3">
        <v>1571.8899451636958</v>
      </c>
      <c r="F101" s="3">
        <v>943.81563040034507</v>
      </c>
      <c r="G101" s="3">
        <v>442.07911303855929</v>
      </c>
      <c r="H101" s="3">
        <v>522.583951618225</v>
      </c>
      <c r="I101" s="3">
        <v>545.24094997333725</v>
      </c>
      <c r="J101" s="3">
        <v>263.36746046378414</v>
      </c>
      <c r="K101" s="3">
        <v>46.161639695919995</v>
      </c>
      <c r="L101" s="3">
        <v>54.734472657336951</v>
      </c>
      <c r="M101" s="3">
        <v>145.12451265538817</v>
      </c>
      <c r="N101" s="3">
        <v>80.0821447406326</v>
      </c>
      <c r="O101" s="3">
        <v>26.351029644396487</v>
      </c>
      <c r="P101" s="3">
        <v>39.126975342463659</v>
      </c>
      <c r="Q101" s="3">
        <v>0.99416722326800033</v>
      </c>
      <c r="R101" s="3">
        <v>48.054449641016561</v>
      </c>
      <c r="S101" s="3">
        <v>0.11011372980079998</v>
      </c>
      <c r="T101" s="3">
        <v>9227.7586535242863</v>
      </c>
    </row>
    <row r="102" spans="1:20" x14ac:dyDescent="0.25">
      <c r="A102" s="2">
        <v>2026</v>
      </c>
      <c r="B102" s="3">
        <v>1965.6347399853685</v>
      </c>
      <c r="C102" s="3">
        <v>1110.0876347739172</v>
      </c>
      <c r="D102" s="3">
        <v>1758.1459133228136</v>
      </c>
      <c r="E102" s="3">
        <v>1665.663910553591</v>
      </c>
      <c r="F102" s="3">
        <v>1108.4983276181322</v>
      </c>
      <c r="G102" s="3">
        <v>628.15259402125889</v>
      </c>
      <c r="H102" s="3">
        <v>548.34517025742298</v>
      </c>
      <c r="I102" s="3">
        <v>561.37573837565469</v>
      </c>
      <c r="J102" s="3">
        <v>325.38884159715604</v>
      </c>
      <c r="K102" s="3">
        <v>140.69544624311999</v>
      </c>
      <c r="L102" s="3">
        <v>62.430159227041052</v>
      </c>
      <c r="M102" s="3">
        <v>141.30304378329495</v>
      </c>
      <c r="N102" s="3">
        <v>41.197767284958935</v>
      </c>
      <c r="O102" s="3">
        <v>25.155296029656537</v>
      </c>
      <c r="P102" s="3">
        <v>24.110969702947383</v>
      </c>
      <c r="Q102" s="3">
        <v>6.792463669804004</v>
      </c>
      <c r="R102" s="3">
        <v>40.253141716444823</v>
      </c>
      <c r="S102" s="3">
        <v>0.12025578386139997</v>
      </c>
      <c r="T102" s="3">
        <v>10153.351413946442</v>
      </c>
    </row>
    <row r="103" spans="1:20" x14ac:dyDescent="0.25">
      <c r="A103" s="2">
        <v>2027</v>
      </c>
      <c r="B103" s="3">
        <v>2152.4011656730063</v>
      </c>
      <c r="C103" s="3">
        <v>1203.3620051890409</v>
      </c>
      <c r="D103" s="3">
        <v>1816.4061915142133</v>
      </c>
      <c r="E103" s="3">
        <v>1679.8353334694229</v>
      </c>
      <c r="F103" s="3">
        <v>1158.1268564104307</v>
      </c>
      <c r="G103" s="3">
        <v>775.23189191874837</v>
      </c>
      <c r="H103" s="3">
        <v>618.03289452933745</v>
      </c>
      <c r="I103" s="3">
        <v>465.67387157106458</v>
      </c>
      <c r="J103" s="3">
        <v>370.96573670058018</v>
      </c>
      <c r="K103" s="3">
        <v>207.30531993215999</v>
      </c>
      <c r="L103" s="3">
        <v>86.009586581597119</v>
      </c>
      <c r="M103" s="3">
        <v>150.22389110194771</v>
      </c>
      <c r="N103" s="3">
        <v>41.455869486537232</v>
      </c>
      <c r="O103" s="3">
        <v>26.214496899610122</v>
      </c>
      <c r="P103" s="3">
        <v>5.9954587150015781</v>
      </c>
      <c r="Q103" s="3">
        <v>16.650782455948001</v>
      </c>
      <c r="R103" s="3">
        <v>12.262405085927208</v>
      </c>
      <c r="S103" s="3"/>
      <c r="T103" s="3">
        <v>10786.153757234573</v>
      </c>
    </row>
    <row r="104" spans="1:20" x14ac:dyDescent="0.25">
      <c r="A104" s="2">
        <v>2028</v>
      </c>
      <c r="B104" s="3">
        <v>2410.2392791754323</v>
      </c>
      <c r="C104" s="3">
        <v>1475.7664219594189</v>
      </c>
      <c r="D104" s="3">
        <v>1729.0343782285954</v>
      </c>
      <c r="E104" s="3">
        <v>1777.4093914959428</v>
      </c>
      <c r="F104" s="3">
        <v>1228.1033470924544</v>
      </c>
      <c r="G104" s="3">
        <v>967.26000303782951</v>
      </c>
      <c r="H104" s="3">
        <v>614.12605623116201</v>
      </c>
      <c r="I104" s="3">
        <v>495.61910276600031</v>
      </c>
      <c r="J104" s="3">
        <v>404.47026765101708</v>
      </c>
      <c r="K104" s="3">
        <v>259.00369820049195</v>
      </c>
      <c r="L104" s="3">
        <v>98.835730864437124</v>
      </c>
      <c r="M104" s="3">
        <v>102.5877305169561</v>
      </c>
      <c r="N104" s="3">
        <v>36.68934966811198</v>
      </c>
      <c r="O104" s="3">
        <v>10.760681116989995</v>
      </c>
      <c r="P104" s="3">
        <v>5.0324664132180015</v>
      </c>
      <c r="Q104" s="3">
        <v>20.877511688627976</v>
      </c>
      <c r="R104" s="3">
        <v>17.370304980360004</v>
      </c>
      <c r="S104" s="3"/>
      <c r="T104" s="3">
        <v>11653.185721087046</v>
      </c>
    </row>
    <row r="105" spans="1:20" x14ac:dyDescent="0.25">
      <c r="A105" s="2">
        <v>2029</v>
      </c>
      <c r="B105" s="3">
        <v>2959.3575041625591</v>
      </c>
      <c r="C105" s="3">
        <v>1918.9637127394619</v>
      </c>
      <c r="D105" s="3">
        <v>1408.160613091376</v>
      </c>
      <c r="E105" s="3">
        <v>1515.674795785684</v>
      </c>
      <c r="F105" s="3">
        <v>1330.4961842464857</v>
      </c>
      <c r="G105" s="3">
        <v>1049.5427637757846</v>
      </c>
      <c r="H105" s="3">
        <v>529.78995674560497</v>
      </c>
      <c r="I105" s="3">
        <v>413.85659080736843</v>
      </c>
      <c r="J105" s="3">
        <v>435.87326776062793</v>
      </c>
      <c r="K105" s="3">
        <v>284.82906046358005</v>
      </c>
      <c r="L105" s="3">
        <v>120.79213900384514</v>
      </c>
      <c r="M105" s="3">
        <v>75.361670808691983</v>
      </c>
      <c r="N105" s="3">
        <v>46.665791756208002</v>
      </c>
      <c r="O105" s="3">
        <v>0.74924055329399974</v>
      </c>
      <c r="P105" s="3">
        <v>3.4971376769819997</v>
      </c>
      <c r="Q105" s="3">
        <v>25.187594367843982</v>
      </c>
      <c r="R105" s="3">
        <v>3.1843542225600001</v>
      </c>
      <c r="S105" s="3"/>
      <c r="T105" s="3">
        <v>12121.982377967957</v>
      </c>
    </row>
    <row r="106" spans="1:20" x14ac:dyDescent="0.25">
      <c r="A106" s="2">
        <v>2030</v>
      </c>
      <c r="B106" s="3">
        <v>3413.3603082586419</v>
      </c>
      <c r="C106" s="3">
        <v>2375.9118145136945</v>
      </c>
      <c r="D106" s="3">
        <v>1116.6120651103308</v>
      </c>
      <c r="E106" s="3">
        <v>858.21898210997938</v>
      </c>
      <c r="F106" s="3">
        <v>1432.499308074156</v>
      </c>
      <c r="G106" s="3">
        <v>1166.2521919434173</v>
      </c>
      <c r="H106" s="3">
        <v>421.05079294039257</v>
      </c>
      <c r="I106" s="3">
        <v>419.0620010804642</v>
      </c>
      <c r="J106" s="3">
        <v>468.49878358460296</v>
      </c>
      <c r="K106" s="3">
        <v>325.88148370465188</v>
      </c>
      <c r="L106" s="3">
        <v>143.31387292810507</v>
      </c>
      <c r="M106" s="3">
        <v>47.938351181633983</v>
      </c>
      <c r="N106" s="3">
        <v>43.880575533647971</v>
      </c>
      <c r="O106" s="3">
        <v>0.20812237591499999</v>
      </c>
      <c r="P106" s="3">
        <v>2.3456411248050015</v>
      </c>
      <c r="Q106" s="3">
        <v>29.58103049359601</v>
      </c>
      <c r="R106" s="3">
        <v>3.1843542225600001</v>
      </c>
      <c r="S106" s="3"/>
      <c r="T106" s="3">
        <v>12267.799679180594</v>
      </c>
    </row>
    <row r="107" spans="1:20" x14ac:dyDescent="0.25">
      <c r="A107" s="2">
        <v>2031</v>
      </c>
      <c r="B107" s="3">
        <v>3232.7229703744297</v>
      </c>
      <c r="C107" s="3">
        <v>1524.0757237842008</v>
      </c>
      <c r="D107" s="3">
        <v>969.65613855205561</v>
      </c>
      <c r="E107" s="3">
        <v>864.08381026661391</v>
      </c>
      <c r="F107" s="3">
        <v>1318.7933183551652</v>
      </c>
      <c r="G107" s="3">
        <v>1015.8066951777624</v>
      </c>
      <c r="H107" s="3">
        <v>371.85161166721264</v>
      </c>
      <c r="I107" s="3">
        <v>317.49165766427211</v>
      </c>
      <c r="J107" s="3">
        <v>485.61364696556791</v>
      </c>
      <c r="K107" s="3">
        <v>367.41390840516408</v>
      </c>
      <c r="L107" s="3">
        <v>152.70553685236513</v>
      </c>
      <c r="M107" s="3">
        <v>51.07562207339695</v>
      </c>
      <c r="N107" s="3">
        <v>32.081158822607982</v>
      </c>
      <c r="O107" s="3"/>
      <c r="P107" s="3">
        <v>0.98090447037300044</v>
      </c>
      <c r="Q107" s="3">
        <v>36.342376704883996</v>
      </c>
      <c r="R107" s="3">
        <v>3.1843542225600001</v>
      </c>
      <c r="S107" s="3"/>
      <c r="T107" s="3">
        <v>10743.879434358631</v>
      </c>
    </row>
    <row r="108" spans="1:20" x14ac:dyDescent="0.25">
      <c r="A108" s="2">
        <v>2032</v>
      </c>
      <c r="B108" s="3">
        <v>3289.7419509008168</v>
      </c>
      <c r="C108" s="3">
        <v>1711.4484334984943</v>
      </c>
      <c r="D108" s="3">
        <v>957.97391235572775</v>
      </c>
      <c r="E108" s="3">
        <v>852.77469484074754</v>
      </c>
      <c r="F108" s="3">
        <v>947.93580778411047</v>
      </c>
      <c r="G108" s="3">
        <v>896.32147357914766</v>
      </c>
      <c r="H108" s="3">
        <v>302.94551588603412</v>
      </c>
      <c r="I108" s="3">
        <v>292.50643677654824</v>
      </c>
      <c r="J108" s="3">
        <v>556.96129373758117</v>
      </c>
      <c r="K108" s="3">
        <v>402.63480549375186</v>
      </c>
      <c r="L108" s="3">
        <v>182.35763156147684</v>
      </c>
      <c r="M108" s="3">
        <v>43.401373049372012</v>
      </c>
      <c r="N108" s="3">
        <v>32.904139611095985</v>
      </c>
      <c r="O108" s="3"/>
      <c r="P108" s="3">
        <v>0.51177624541199995</v>
      </c>
      <c r="Q108" s="3">
        <v>37.665472584707999</v>
      </c>
      <c r="R108" s="3">
        <v>3.0933726733440019</v>
      </c>
      <c r="S108" s="3"/>
      <c r="T108" s="3">
        <v>10511.178090578367</v>
      </c>
    </row>
    <row r="109" spans="1:20" x14ac:dyDescent="0.25">
      <c r="A109" s="2">
        <v>2033</v>
      </c>
      <c r="B109" s="3">
        <v>3468.2879732426027</v>
      </c>
      <c r="C109" s="3">
        <v>2112.0516017823652</v>
      </c>
      <c r="D109" s="3">
        <v>954.40846003921581</v>
      </c>
      <c r="E109" s="3">
        <v>843.31350703091721</v>
      </c>
      <c r="F109" s="3">
        <v>976.44382129405585</v>
      </c>
      <c r="G109" s="3">
        <v>1017.0059074282071</v>
      </c>
      <c r="H109" s="3">
        <v>312.18943132172109</v>
      </c>
      <c r="I109" s="3">
        <v>335.1104207119285</v>
      </c>
      <c r="J109" s="3">
        <v>614.8579116577107</v>
      </c>
      <c r="K109" s="3">
        <v>410.35486695073985</v>
      </c>
      <c r="L109" s="3">
        <v>208.50382018904102</v>
      </c>
      <c r="M109" s="3">
        <v>14.893123868946994</v>
      </c>
      <c r="N109" s="3">
        <v>56.408174471051993</v>
      </c>
      <c r="O109" s="3"/>
      <c r="P109" s="3">
        <v>0.17059208180399998</v>
      </c>
      <c r="Q109" s="3">
        <v>38.415653603532</v>
      </c>
      <c r="R109" s="3">
        <v>2.8204280256960002</v>
      </c>
      <c r="S109" s="3"/>
      <c r="T109" s="3">
        <v>11365.235693699535</v>
      </c>
    </row>
    <row r="110" spans="1:20" x14ac:dyDescent="0.25">
      <c r="A110" s="2" t="s">
        <v>12</v>
      </c>
      <c r="B110" s="3">
        <v>27637.291258969046</v>
      </c>
      <c r="C110" s="3">
        <v>16058.316246722603</v>
      </c>
      <c r="D110" s="3">
        <v>15857.680619474766</v>
      </c>
      <c r="E110" s="3">
        <v>14733.949627163809</v>
      </c>
      <c r="F110" s="3">
        <v>11724.376644723536</v>
      </c>
      <c r="G110" s="3">
        <v>8643.2085152029504</v>
      </c>
      <c r="H110" s="3">
        <v>5232.5168822158603</v>
      </c>
      <c r="I110" s="3">
        <v>4876.9193326570085</v>
      </c>
      <c r="J110" s="3">
        <v>4309.1901024941599</v>
      </c>
      <c r="K110" s="3">
        <v>2449.7882368861838</v>
      </c>
      <c r="L110" s="3">
        <v>1170.0251725268997</v>
      </c>
      <c r="M110" s="3">
        <v>1012.8113730613445</v>
      </c>
      <c r="N110" s="3">
        <v>705.81583473445232</v>
      </c>
      <c r="O110" s="3">
        <v>223.37431358552413</v>
      </c>
      <c r="P110" s="3">
        <v>216.64835407730894</v>
      </c>
      <c r="Q110" s="3">
        <v>212.58540503195582</v>
      </c>
      <c r="R110" s="3">
        <v>166.61487210069834</v>
      </c>
      <c r="S110" s="3">
        <v>6.0947930998746971</v>
      </c>
      <c r="T110" s="3">
        <v>115237.20758472798</v>
      </c>
    </row>
    <row r="114" spans="1:92" x14ac:dyDescent="0.25">
      <c r="A114" s="1" t="s">
        <v>14</v>
      </c>
      <c r="B114" t="s">
        <v>20</v>
      </c>
    </row>
    <row r="115" spans="1:92" x14ac:dyDescent="0.25">
      <c r="A115" s="1" t="s">
        <v>67</v>
      </c>
      <c r="B115" t="s">
        <v>66</v>
      </c>
    </row>
    <row r="117" spans="1:92" x14ac:dyDescent="0.25">
      <c r="A117" s="1" t="s">
        <v>10</v>
      </c>
      <c r="B117" s="1" t="s">
        <v>18</v>
      </c>
    </row>
    <row r="118" spans="1:92" x14ac:dyDescent="0.25">
      <c r="A118" s="1" t="s">
        <v>11</v>
      </c>
      <c r="B118" t="s">
        <v>122</v>
      </c>
      <c r="C118" t="s">
        <v>123</v>
      </c>
      <c r="D118" t="s">
        <v>124</v>
      </c>
      <c r="E118" t="s">
        <v>125</v>
      </c>
      <c r="F118" t="s">
        <v>126</v>
      </c>
      <c r="G118" t="s">
        <v>127</v>
      </c>
      <c r="H118" t="s">
        <v>128</v>
      </c>
      <c r="I118" t="s">
        <v>129</v>
      </c>
      <c r="J118" t="s">
        <v>130</v>
      </c>
      <c r="K118" t="s">
        <v>131</v>
      </c>
      <c r="L118" t="s">
        <v>132</v>
      </c>
      <c r="M118" t="s">
        <v>133</v>
      </c>
      <c r="N118" t="s">
        <v>134</v>
      </c>
      <c r="O118" t="s">
        <v>135</v>
      </c>
      <c r="P118" t="s">
        <v>136</v>
      </c>
      <c r="Q118" t="s">
        <v>137</v>
      </c>
      <c r="R118" t="s">
        <v>138</v>
      </c>
      <c r="S118" t="s">
        <v>139</v>
      </c>
      <c r="T118" t="s">
        <v>140</v>
      </c>
      <c r="U118" t="s">
        <v>141</v>
      </c>
      <c r="V118" t="s">
        <v>142</v>
      </c>
      <c r="W118" t="s">
        <v>143</v>
      </c>
      <c r="X118" t="s">
        <v>144</v>
      </c>
      <c r="Y118" t="s">
        <v>145</v>
      </c>
      <c r="Z118" t="s">
        <v>146</v>
      </c>
      <c r="AA118" t="s">
        <v>147</v>
      </c>
      <c r="AB118" t="s">
        <v>148</v>
      </c>
      <c r="AC118" t="s">
        <v>149</v>
      </c>
      <c r="AD118" t="s">
        <v>150</v>
      </c>
      <c r="AE118" t="s">
        <v>151</v>
      </c>
      <c r="AF118" t="s">
        <v>152</v>
      </c>
      <c r="AG118" t="s">
        <v>153</v>
      </c>
      <c r="AH118" t="s">
        <v>154</v>
      </c>
      <c r="AI118" t="s">
        <v>155</v>
      </c>
      <c r="AJ118" t="s">
        <v>156</v>
      </c>
      <c r="AK118" t="s">
        <v>157</v>
      </c>
      <c r="AL118" t="s">
        <v>158</v>
      </c>
      <c r="AM118" t="s">
        <v>159</v>
      </c>
      <c r="AN118" t="s">
        <v>160</v>
      </c>
      <c r="AO118" t="s">
        <v>161</v>
      </c>
      <c r="AP118" t="s">
        <v>162</v>
      </c>
      <c r="AQ118" t="s">
        <v>163</v>
      </c>
      <c r="AR118" t="s">
        <v>165</v>
      </c>
      <c r="AS118" t="s">
        <v>166</v>
      </c>
      <c r="AT118" t="s">
        <v>167</v>
      </c>
      <c r="AU118" t="s">
        <v>168</v>
      </c>
      <c r="AV118" t="s">
        <v>169</v>
      </c>
      <c r="AW118" t="s">
        <v>170</v>
      </c>
      <c r="AX118" t="s">
        <v>171</v>
      </c>
      <c r="AY118" t="s">
        <v>172</v>
      </c>
      <c r="AZ118" t="s">
        <v>173</v>
      </c>
      <c r="BA118" t="s">
        <v>174</v>
      </c>
      <c r="BB118" t="s">
        <v>175</v>
      </c>
      <c r="BC118" t="s">
        <v>176</v>
      </c>
      <c r="BD118" t="s">
        <v>177</v>
      </c>
      <c r="BE118" t="s">
        <v>164</v>
      </c>
      <c r="BF118" t="s">
        <v>178</v>
      </c>
      <c r="BG118" t="s">
        <v>179</v>
      </c>
      <c r="BH118" t="s">
        <v>180</v>
      </c>
      <c r="BI118" t="s">
        <v>181</v>
      </c>
      <c r="BJ118" t="s">
        <v>182</v>
      </c>
      <c r="BK118" t="s">
        <v>183</v>
      </c>
      <c r="BL118" t="s">
        <v>184</v>
      </c>
      <c r="BM118" t="s">
        <v>185</v>
      </c>
      <c r="BN118" t="s">
        <v>186</v>
      </c>
      <c r="BO118" t="s">
        <v>187</v>
      </c>
      <c r="BP118" t="s">
        <v>188</v>
      </c>
      <c r="BQ118" t="s">
        <v>189</v>
      </c>
      <c r="BR118" t="s">
        <v>190</v>
      </c>
      <c r="BS118" t="s">
        <v>191</v>
      </c>
      <c r="BT118" t="s">
        <v>192</v>
      </c>
      <c r="BU118" t="s">
        <v>193</v>
      </c>
      <c r="BV118" t="s">
        <v>194</v>
      </c>
      <c r="BW118" t="s">
        <v>195</v>
      </c>
      <c r="BX118" t="s">
        <v>196</v>
      </c>
      <c r="BY118" t="s">
        <v>197</v>
      </c>
      <c r="BZ118" t="s">
        <v>198</v>
      </c>
      <c r="CA118" t="s">
        <v>199</v>
      </c>
      <c r="CB118" t="s">
        <v>200</v>
      </c>
      <c r="CC118" t="s">
        <v>201</v>
      </c>
      <c r="CD118" t="s">
        <v>202</v>
      </c>
      <c r="CE118" t="s">
        <v>203</v>
      </c>
      <c r="CF118" t="s">
        <v>204</v>
      </c>
      <c r="CG118" t="s">
        <v>205</v>
      </c>
      <c r="CH118" t="s">
        <v>206</v>
      </c>
      <c r="CI118" t="s">
        <v>207</v>
      </c>
      <c r="CJ118" t="s">
        <v>208</v>
      </c>
      <c r="CK118" t="s">
        <v>209</v>
      </c>
      <c r="CL118" t="s">
        <v>210</v>
      </c>
      <c r="CM118" t="s">
        <v>211</v>
      </c>
      <c r="CN118" t="s">
        <v>12</v>
      </c>
    </row>
    <row r="119" spans="1:92" x14ac:dyDescent="0.25">
      <c r="A119" s="2">
        <v>2023</v>
      </c>
      <c r="B119" s="3">
        <v>873.6861179354247</v>
      </c>
      <c r="C119" s="3">
        <v>226.84619773105999</v>
      </c>
      <c r="D119" s="3">
        <v>1787.8516671880418</v>
      </c>
      <c r="E119" s="3">
        <v>1020.3791126546961</v>
      </c>
      <c r="F119" s="3">
        <v>517.89397826910238</v>
      </c>
      <c r="G119" s="3">
        <v>492.86787362673203</v>
      </c>
      <c r="H119" s="3">
        <v>379.99778658478812</v>
      </c>
      <c r="I119" s="3">
        <v>387.22213352474893</v>
      </c>
      <c r="J119" s="3">
        <v>367.67089368531356</v>
      </c>
      <c r="K119" s="3">
        <v>173.95073974778668</v>
      </c>
      <c r="L119" s="3">
        <v>201.41873013874269</v>
      </c>
      <c r="M119" s="3">
        <v>140.80932546291842</v>
      </c>
      <c r="N119" s="3">
        <v>160.22577275905502</v>
      </c>
      <c r="O119" s="3">
        <v>205.51506853430746</v>
      </c>
      <c r="P119" s="3">
        <v>23.751215865460196</v>
      </c>
      <c r="Q119" s="3">
        <v>177.33712946201237</v>
      </c>
      <c r="R119" s="3">
        <v>84.212481437569991</v>
      </c>
      <c r="S119" s="3">
        <v>158.57838534898403</v>
      </c>
      <c r="T119" s="3">
        <v>154.05848481621246</v>
      </c>
      <c r="U119" s="3">
        <v>89.533552260063175</v>
      </c>
      <c r="V119" s="3">
        <v>150.12399348681529</v>
      </c>
      <c r="W119" s="3">
        <v>147.26166520835321</v>
      </c>
      <c r="X119" s="3">
        <v>92.818722876403854</v>
      </c>
      <c r="Y119" s="3">
        <v>116.80869136337085</v>
      </c>
      <c r="Z119" s="3">
        <v>116.26577969935467</v>
      </c>
      <c r="AA119" s="3">
        <v>88.768287201624133</v>
      </c>
      <c r="AB119" s="3">
        <v>178.63755779145009</v>
      </c>
      <c r="AC119" s="3">
        <v>79.507686519754984</v>
      </c>
      <c r="AD119" s="3">
        <v>80.499133354127025</v>
      </c>
      <c r="AE119" s="3">
        <v>63.685189770387524</v>
      </c>
      <c r="AF119" s="3">
        <v>118.66049349030317</v>
      </c>
      <c r="AG119" s="3">
        <v>134.31943002554999</v>
      </c>
      <c r="AH119" s="3">
        <v>79.69639439560774</v>
      </c>
      <c r="AI119" s="3">
        <v>75.499068196075584</v>
      </c>
      <c r="AJ119" s="3">
        <v>77.167263249485998</v>
      </c>
      <c r="AK119" s="3">
        <v>98.897783795931034</v>
      </c>
      <c r="AL119" s="3">
        <v>43.294844761323418</v>
      </c>
      <c r="AM119" s="3">
        <v>65.829628790652791</v>
      </c>
      <c r="AN119" s="3">
        <v>46.869251938162009</v>
      </c>
      <c r="AO119" s="3">
        <v>50.953966867713987</v>
      </c>
      <c r="AP119" s="3">
        <v>54.194705792082999</v>
      </c>
      <c r="AQ119" s="3">
        <v>68.846823097832001</v>
      </c>
      <c r="AR119" s="3">
        <v>45.355018181036883</v>
      </c>
      <c r="AS119" s="3">
        <v>73.945416012029796</v>
      </c>
      <c r="AT119" s="3">
        <v>38.068427287220608</v>
      </c>
      <c r="AU119" s="3">
        <v>12.97008236394775</v>
      </c>
      <c r="AV119" s="3">
        <v>4.1249336327190997</v>
      </c>
      <c r="AW119" s="3">
        <v>4.6222590000000006</v>
      </c>
      <c r="AX119" s="3">
        <v>35.272439746950077</v>
      </c>
      <c r="AY119" s="3">
        <v>13.835124050668197</v>
      </c>
      <c r="AZ119" s="3">
        <v>22.587602135843799</v>
      </c>
      <c r="BA119" s="3">
        <v>53.697305923307979</v>
      </c>
      <c r="BB119" s="3">
        <v>37.159367642634997</v>
      </c>
      <c r="BC119" s="3">
        <v>49.551515434532014</v>
      </c>
      <c r="BD119" s="3">
        <v>42.969207835409989</v>
      </c>
      <c r="BE119" s="3">
        <v>45.644795161507496</v>
      </c>
      <c r="BF119" s="3">
        <v>21.304939979983001</v>
      </c>
      <c r="BG119" s="3">
        <v>24.327074576255193</v>
      </c>
      <c r="BH119" s="3">
        <v>34.667075221053501</v>
      </c>
      <c r="BI119" s="3">
        <v>1.2876616546337001</v>
      </c>
      <c r="BJ119" s="3">
        <v>43.361427896685505</v>
      </c>
      <c r="BK119" s="3">
        <v>22.395340460092399</v>
      </c>
      <c r="BL119" s="3">
        <v>38.456282225534501</v>
      </c>
      <c r="BM119" s="3">
        <v>12.147076154465598</v>
      </c>
      <c r="BN119" s="3">
        <v>29.716046217274009</v>
      </c>
      <c r="BO119" s="3">
        <v>8.0419745519349988</v>
      </c>
      <c r="BP119" s="3">
        <v>14.179799711208798</v>
      </c>
      <c r="BQ119" s="3">
        <v>13.408015275050001</v>
      </c>
      <c r="BR119" s="3"/>
      <c r="BS119" s="3"/>
      <c r="BT119" s="3">
        <v>7.3265143650299986</v>
      </c>
      <c r="BU119" s="3"/>
      <c r="BV119" s="3">
        <v>10.901695020476202</v>
      </c>
      <c r="BW119" s="3">
        <v>23.707046895106011</v>
      </c>
      <c r="BX119" s="3">
        <v>7.0230028434279994</v>
      </c>
      <c r="BY119" s="3"/>
      <c r="BZ119" s="3">
        <v>29.188599509609908</v>
      </c>
      <c r="CA119" s="3">
        <v>5.256909215406</v>
      </c>
      <c r="CB119" s="3">
        <v>1.1258491594359998</v>
      </c>
      <c r="CC119" s="3"/>
      <c r="CD119" s="3"/>
      <c r="CE119" s="3">
        <v>9.8684782701536999</v>
      </c>
      <c r="CF119" s="3">
        <v>4.9558262617640008</v>
      </c>
      <c r="CG119" s="3"/>
      <c r="CH119" s="3">
        <v>31.891795280159993</v>
      </c>
      <c r="CI119" s="3"/>
      <c r="CJ119" s="3">
        <v>10.879339270778404</v>
      </c>
      <c r="CK119" s="3">
        <v>7.8312247127755015</v>
      </c>
      <c r="CL119" s="3">
        <v>2.4421714550100004</v>
      </c>
      <c r="CM119" s="3">
        <v>7.3183062740012499</v>
      </c>
      <c r="CN119" s="3">
        <v>10555.225975570494</v>
      </c>
    </row>
    <row r="120" spans="1:92" x14ac:dyDescent="0.25">
      <c r="A120" s="2">
        <v>2024</v>
      </c>
      <c r="B120" s="3">
        <v>1046.9995407955628</v>
      </c>
      <c r="C120" s="3">
        <v>134.78312711908501</v>
      </c>
      <c r="D120" s="3">
        <v>1486.8220572964735</v>
      </c>
      <c r="E120" s="3">
        <v>962.73458212083949</v>
      </c>
      <c r="F120" s="3">
        <v>576.39855264780249</v>
      </c>
      <c r="G120" s="3">
        <v>509.12978251380844</v>
      </c>
      <c r="H120" s="3">
        <v>372.59639578354029</v>
      </c>
      <c r="I120" s="3">
        <v>436.67019331972432</v>
      </c>
      <c r="J120" s="3">
        <v>311.2857204235176</v>
      </c>
      <c r="K120" s="3">
        <v>274.14772774518832</v>
      </c>
      <c r="L120" s="3">
        <v>200.90335018644942</v>
      </c>
      <c r="M120" s="3">
        <v>180.70923953138131</v>
      </c>
      <c r="N120" s="3">
        <v>165.647910819375</v>
      </c>
      <c r="O120" s="3">
        <v>183.7728826016108</v>
      </c>
      <c r="P120" s="3">
        <v>65.203226596380617</v>
      </c>
      <c r="Q120" s="3">
        <v>158.93490387837809</v>
      </c>
      <c r="R120" s="3">
        <v>122.66664676383503</v>
      </c>
      <c r="S120" s="3">
        <v>123.83913894478799</v>
      </c>
      <c r="T120" s="3">
        <v>166.69489082505254</v>
      </c>
      <c r="U120" s="3">
        <v>104.87211776553801</v>
      </c>
      <c r="V120" s="3">
        <v>174.22865109000378</v>
      </c>
      <c r="W120" s="3">
        <v>163.11876352264628</v>
      </c>
      <c r="X120" s="3">
        <v>98.628134845479053</v>
      </c>
      <c r="Y120" s="3">
        <v>139.30158265243475</v>
      </c>
      <c r="Z120" s="3">
        <v>142.42957962609105</v>
      </c>
      <c r="AA120" s="3">
        <v>95.026891588483977</v>
      </c>
      <c r="AB120" s="3">
        <v>176.94157882307007</v>
      </c>
      <c r="AC120" s="3">
        <v>59.82327415335498</v>
      </c>
      <c r="AD120" s="3">
        <v>87.128538360196501</v>
      </c>
      <c r="AE120" s="3">
        <v>76.997359604832283</v>
      </c>
      <c r="AF120" s="3">
        <v>88.91272512978604</v>
      </c>
      <c r="AG120" s="3">
        <v>136.95148005109999</v>
      </c>
      <c r="AH120" s="3">
        <v>81.390431450607764</v>
      </c>
      <c r="AI120" s="3">
        <v>75.571977207575188</v>
      </c>
      <c r="AJ120" s="3">
        <v>65.300110234941968</v>
      </c>
      <c r="AK120" s="3">
        <v>67.536085270939694</v>
      </c>
      <c r="AL120" s="3">
        <v>45.600528383815224</v>
      </c>
      <c r="AM120" s="3">
        <v>57.649606238127177</v>
      </c>
      <c r="AN120" s="3">
        <v>16.868482869162012</v>
      </c>
      <c r="AO120" s="3">
        <v>50.193271983705998</v>
      </c>
      <c r="AP120" s="3">
        <v>63.726588795574003</v>
      </c>
      <c r="AQ120" s="3">
        <v>58.198640221440002</v>
      </c>
      <c r="AR120" s="3">
        <v>55.9102194839624</v>
      </c>
      <c r="AS120" s="3">
        <v>63.137841738269785</v>
      </c>
      <c r="AT120" s="3">
        <v>51.407392711625405</v>
      </c>
      <c r="AU120" s="3">
        <v>24.931206450466252</v>
      </c>
      <c r="AV120" s="3">
        <v>4.2048582654381992</v>
      </c>
      <c r="AW120" s="3">
        <v>21.826164873796998</v>
      </c>
      <c r="AX120" s="3">
        <v>41.189639618833404</v>
      </c>
      <c r="AY120" s="3">
        <v>22.090442536573395</v>
      </c>
      <c r="AZ120" s="3">
        <v>34.500329560637404</v>
      </c>
      <c r="BA120" s="3">
        <v>57.756894082157984</v>
      </c>
      <c r="BB120" s="3">
        <v>49.214115970340004</v>
      </c>
      <c r="BC120" s="3">
        <v>38.709650634597992</v>
      </c>
      <c r="BD120" s="3">
        <v>38.29724303927501</v>
      </c>
      <c r="BE120" s="3">
        <v>50.530223757952477</v>
      </c>
      <c r="BF120" s="3">
        <v>26.981674658386996</v>
      </c>
      <c r="BG120" s="3">
        <v>38.590802388729969</v>
      </c>
      <c r="BH120" s="3">
        <v>38.725540475603005</v>
      </c>
      <c r="BI120" s="3">
        <v>6.4049526185348</v>
      </c>
      <c r="BJ120" s="3">
        <v>47.348551696326759</v>
      </c>
      <c r="BK120" s="3">
        <v>27.947111426485996</v>
      </c>
      <c r="BL120" s="3">
        <v>37.42529124871011</v>
      </c>
      <c r="BM120" s="3">
        <v>14.951318359652799</v>
      </c>
      <c r="BN120" s="3">
        <v>28.220616610274014</v>
      </c>
      <c r="BO120" s="3">
        <v>7.221894253224999</v>
      </c>
      <c r="BP120" s="3">
        <v>14.446644948278397</v>
      </c>
      <c r="BQ120" s="3">
        <v>18.830924960120001</v>
      </c>
      <c r="BR120" s="3"/>
      <c r="BS120" s="3"/>
      <c r="BT120" s="3">
        <v>7.4700807300599985</v>
      </c>
      <c r="BU120" s="3">
        <v>0.43125050000000004</v>
      </c>
      <c r="BV120" s="3">
        <v>11.101828948278403</v>
      </c>
      <c r="BW120" s="3">
        <v>23.198253204591996</v>
      </c>
      <c r="BX120" s="3">
        <v>17.424531684367999</v>
      </c>
      <c r="BY120" s="3">
        <v>0.31425399999999998</v>
      </c>
      <c r="BZ120" s="3">
        <v>37.473741030049887</v>
      </c>
      <c r="CA120" s="3">
        <v>11.971617430812</v>
      </c>
      <c r="CB120" s="3">
        <v>2.8362703877440003</v>
      </c>
      <c r="CC120" s="3"/>
      <c r="CD120" s="3"/>
      <c r="CE120" s="3">
        <v>10.041712864727099</v>
      </c>
      <c r="CF120" s="3">
        <v>7.2742393862279995</v>
      </c>
      <c r="CG120" s="3"/>
      <c r="CH120" s="3">
        <v>8.1400571001999982</v>
      </c>
      <c r="CI120" s="3"/>
      <c r="CJ120" s="3">
        <v>6.0411187355098965</v>
      </c>
      <c r="CK120" s="3">
        <v>6.5171594420755001</v>
      </c>
      <c r="CL120" s="3">
        <v>3.0886059100200001</v>
      </c>
      <c r="CM120" s="3">
        <v>6.1196674998282505</v>
      </c>
      <c r="CN120" s="3">
        <v>10626.582205004443</v>
      </c>
    </row>
    <row r="121" spans="1:92" x14ac:dyDescent="0.25">
      <c r="A121" s="2">
        <v>2025</v>
      </c>
      <c r="B121" s="3">
        <v>1184.1943646774434</v>
      </c>
      <c r="C121" s="3">
        <v>128.43649214463497</v>
      </c>
      <c r="D121" s="3">
        <v>1275.8800558573987</v>
      </c>
      <c r="E121" s="3">
        <v>941.58392512413502</v>
      </c>
      <c r="F121" s="3">
        <v>623.81553429382052</v>
      </c>
      <c r="G121" s="3">
        <v>507.97141962299168</v>
      </c>
      <c r="H121" s="3">
        <v>349.37668009228145</v>
      </c>
      <c r="I121" s="3">
        <v>379.04964099510886</v>
      </c>
      <c r="J121" s="3">
        <v>315.59176115008677</v>
      </c>
      <c r="K121" s="3">
        <v>261.25223635693135</v>
      </c>
      <c r="L121" s="3">
        <v>218.48281874292582</v>
      </c>
      <c r="M121" s="3">
        <v>310.01078143431971</v>
      </c>
      <c r="N121" s="3">
        <v>182.01608925474497</v>
      </c>
      <c r="O121" s="3">
        <v>209.93959345890272</v>
      </c>
      <c r="P121" s="3">
        <v>90.070313192761205</v>
      </c>
      <c r="Q121" s="3">
        <v>162.70590447994118</v>
      </c>
      <c r="R121" s="3">
        <v>127.57414577660998</v>
      </c>
      <c r="S121" s="3">
        <v>168.91324305619193</v>
      </c>
      <c r="T121" s="3">
        <v>159.80532366940261</v>
      </c>
      <c r="U121" s="3">
        <v>109.0972089710128</v>
      </c>
      <c r="V121" s="3">
        <v>203.18526107422093</v>
      </c>
      <c r="W121" s="3">
        <v>149.80844821413112</v>
      </c>
      <c r="X121" s="3">
        <v>115.31967082899418</v>
      </c>
      <c r="Y121" s="3">
        <v>133.15300973836415</v>
      </c>
      <c r="Z121" s="3">
        <v>140.40820783856034</v>
      </c>
      <c r="AA121" s="3">
        <v>99.779615506991561</v>
      </c>
      <c r="AB121" s="3">
        <v>144.15036258029005</v>
      </c>
      <c r="AC121" s="3">
        <v>74.343080903355002</v>
      </c>
      <c r="AD121" s="3">
        <v>84.599551288892499</v>
      </c>
      <c r="AE121" s="3">
        <v>104.45201300035721</v>
      </c>
      <c r="AF121" s="3">
        <v>95.941422422509177</v>
      </c>
      <c r="AG121" s="3">
        <v>121.62616007665001</v>
      </c>
      <c r="AH121" s="3">
        <v>96.297957534607761</v>
      </c>
      <c r="AI121" s="3">
        <v>71.808851016374788</v>
      </c>
      <c r="AJ121" s="3">
        <v>76.888838165550027</v>
      </c>
      <c r="AK121" s="3">
        <v>69.732681096494161</v>
      </c>
      <c r="AL121" s="3">
        <v>55.824748347689386</v>
      </c>
      <c r="AM121" s="3">
        <v>88.680681982362387</v>
      </c>
      <c r="AN121" s="3">
        <v>31.849535951961499</v>
      </c>
      <c r="AO121" s="3">
        <v>53.549739799698003</v>
      </c>
      <c r="AP121" s="3">
        <v>57.732210958948002</v>
      </c>
      <c r="AQ121" s="3">
        <v>59.638082891000025</v>
      </c>
      <c r="AR121" s="3">
        <v>56.543976922002678</v>
      </c>
      <c r="AS121" s="3">
        <v>68.416829188269773</v>
      </c>
      <c r="AT121" s="3">
        <v>52.901899445540202</v>
      </c>
      <c r="AU121" s="3">
        <v>29.612832414725496</v>
      </c>
      <c r="AV121" s="3">
        <v>4.2847828981572995</v>
      </c>
      <c r="AW121" s="3">
        <v>33.807850496792007</v>
      </c>
      <c r="AX121" s="3">
        <v>44.944346110413399</v>
      </c>
      <c r="AY121" s="3">
        <v>33.967440832454876</v>
      </c>
      <c r="AZ121" s="3">
        <v>36.423637235366407</v>
      </c>
      <c r="BA121" s="3">
        <v>71.365805017558017</v>
      </c>
      <c r="BB121" s="3">
        <v>39.301092160520007</v>
      </c>
      <c r="BC121" s="3">
        <v>47.264334958041999</v>
      </c>
      <c r="BD121" s="3">
        <v>35.244335814324998</v>
      </c>
      <c r="BE121" s="3">
        <v>27.389756048002507</v>
      </c>
      <c r="BF121" s="3">
        <v>38.298571436790994</v>
      </c>
      <c r="BG121" s="3">
        <v>38.851637246395597</v>
      </c>
      <c r="BH121" s="3">
        <v>38.389122148127505</v>
      </c>
      <c r="BI121" s="3">
        <v>12.040412546336999</v>
      </c>
      <c r="BJ121" s="3">
        <v>33.331685461323978</v>
      </c>
      <c r="BK121" s="3">
        <v>27.638310892879602</v>
      </c>
      <c r="BL121" s="3">
        <v>33.7192256256657</v>
      </c>
      <c r="BM121" s="3">
        <v>15.126118864839997</v>
      </c>
      <c r="BN121" s="3">
        <v>24.272509956274003</v>
      </c>
      <c r="BO121" s="3">
        <v>5.3478391038700019</v>
      </c>
      <c r="BP121" s="3">
        <v>15.549694185347999</v>
      </c>
      <c r="BQ121" s="3">
        <v>24.074183782715</v>
      </c>
      <c r="BR121" s="3"/>
      <c r="BS121" s="3"/>
      <c r="BT121" s="3">
        <v>7.6136470950899993</v>
      </c>
      <c r="BU121" s="3">
        <v>1.75050102474125</v>
      </c>
      <c r="BV121" s="3">
        <v>12.7729833560206</v>
      </c>
      <c r="BW121" s="3">
        <v>29.692825497420003</v>
      </c>
      <c r="BX121" s="3">
        <v>15.062238731708</v>
      </c>
      <c r="BY121" s="3">
        <v>1.2821401280549998</v>
      </c>
      <c r="BZ121" s="3">
        <v>30.874600393729892</v>
      </c>
      <c r="CA121" s="3">
        <v>14.677378396217998</v>
      </c>
      <c r="CB121" s="3">
        <v>5.33093159436</v>
      </c>
      <c r="CC121" s="3">
        <v>3.3230032500000002</v>
      </c>
      <c r="CD121" s="3"/>
      <c r="CE121" s="3">
        <v>9.1004864593004982</v>
      </c>
      <c r="CF121" s="3">
        <v>7.3552667050920002</v>
      </c>
      <c r="CG121" s="3"/>
      <c r="CH121" s="3">
        <v>0.95710910020000017</v>
      </c>
      <c r="CI121" s="3"/>
      <c r="CJ121" s="3">
        <v>1.3219905019414</v>
      </c>
      <c r="CK121" s="3">
        <v>3.9136825988505</v>
      </c>
      <c r="CL121" s="3">
        <v>4.9800538200400002</v>
      </c>
      <c r="CM121" s="3">
        <v>2.3619263311552503</v>
      </c>
      <c r="CN121" s="3">
        <v>10875.016659346309</v>
      </c>
    </row>
    <row r="122" spans="1:92" x14ac:dyDescent="0.25">
      <c r="A122" s="2">
        <v>2026</v>
      </c>
      <c r="B122" s="3">
        <v>1284.415535663964</v>
      </c>
      <c r="C122" s="3">
        <v>312.55838943245999</v>
      </c>
      <c r="D122" s="3">
        <v>1316.041442608152</v>
      </c>
      <c r="E122" s="3">
        <v>787.76502389115183</v>
      </c>
      <c r="F122" s="3">
        <v>671.49769883224758</v>
      </c>
      <c r="G122" s="3">
        <v>517.0236873621659</v>
      </c>
      <c r="H122" s="3">
        <v>516.189500352251</v>
      </c>
      <c r="I122" s="3">
        <v>308.0143495785955</v>
      </c>
      <c r="J122" s="3">
        <v>287.64058520337494</v>
      </c>
      <c r="K122" s="3">
        <v>249.70210483456285</v>
      </c>
      <c r="L122" s="3">
        <v>257.04827944720176</v>
      </c>
      <c r="M122" s="3">
        <v>232.17253280829817</v>
      </c>
      <c r="N122" s="3">
        <v>186.583673525085</v>
      </c>
      <c r="O122" s="3">
        <v>179.95371018643078</v>
      </c>
      <c r="P122" s="3">
        <v>111.06319589355901</v>
      </c>
      <c r="Q122" s="3">
        <v>165.37797446326553</v>
      </c>
      <c r="R122" s="3">
        <v>136.81526415441502</v>
      </c>
      <c r="S122" s="3">
        <v>197.97696409402394</v>
      </c>
      <c r="T122" s="3">
        <v>155.94729436010826</v>
      </c>
      <c r="U122" s="3">
        <v>121.2106252764876</v>
      </c>
      <c r="V122" s="3">
        <v>183.17064120707516</v>
      </c>
      <c r="W122" s="3">
        <v>152.43986581540588</v>
      </c>
      <c r="X122" s="3">
        <v>121.89058480528902</v>
      </c>
      <c r="Y122" s="3">
        <v>115.43014535920373</v>
      </c>
      <c r="Z122" s="3">
        <v>112.29677911514501</v>
      </c>
      <c r="AA122" s="3">
        <v>113.47633730381945</v>
      </c>
      <c r="AB122" s="3">
        <v>111.35914633750997</v>
      </c>
      <c r="AC122" s="3">
        <v>113.48447425335503</v>
      </c>
      <c r="AD122" s="3">
        <v>97.2200862654785</v>
      </c>
      <c r="AE122" s="3">
        <v>92.760209603393179</v>
      </c>
      <c r="AF122" s="3">
        <v>97.237084644988826</v>
      </c>
      <c r="AG122" s="3">
        <v>68.950436451900003</v>
      </c>
      <c r="AH122" s="3">
        <v>74.272421253107751</v>
      </c>
      <c r="AI122" s="3">
        <v>49.246916214374984</v>
      </c>
      <c r="AJ122" s="3">
        <v>99.614994669711947</v>
      </c>
      <c r="AK122" s="3">
        <v>67.518049717792778</v>
      </c>
      <c r="AL122" s="3">
        <v>63.597815240513611</v>
      </c>
      <c r="AM122" s="3">
        <v>68.437419125317589</v>
      </c>
      <c r="AN122" s="3">
        <v>35.551753982060944</v>
      </c>
      <c r="AO122" s="3">
        <v>56.717190655890001</v>
      </c>
      <c r="AP122" s="3">
        <v>60.547921813648003</v>
      </c>
      <c r="AQ122" s="3">
        <v>65.448851736224</v>
      </c>
      <c r="AR122" s="3">
        <v>70.903519298461916</v>
      </c>
      <c r="AS122" s="3">
        <v>57.367785688269798</v>
      </c>
      <c r="AT122" s="3">
        <v>46.508081079455003</v>
      </c>
      <c r="AU122" s="3">
        <v>41.260644926348995</v>
      </c>
      <c r="AV122" s="3">
        <v>7.3984642808763992</v>
      </c>
      <c r="AW122" s="3">
        <v>43.606218056685492</v>
      </c>
      <c r="AX122" s="3">
        <v>44.278332810413403</v>
      </c>
      <c r="AY122" s="3">
        <v>30.380864970586394</v>
      </c>
      <c r="AZ122" s="3">
        <v>37.8946601743</v>
      </c>
      <c r="BA122" s="3">
        <v>41.864818273307989</v>
      </c>
      <c r="BB122" s="3">
        <v>21.702638073095002</v>
      </c>
      <c r="BC122" s="3">
        <v>31.396409380241998</v>
      </c>
      <c r="BD122" s="3">
        <v>33.041441634364993</v>
      </c>
      <c r="BE122" s="3">
        <v>29.761407925002509</v>
      </c>
      <c r="BF122" s="3">
        <v>17.130038945768003</v>
      </c>
      <c r="BG122" s="3">
        <v>5.1445550784955971</v>
      </c>
      <c r="BH122" s="3">
        <v>30.635956701583503</v>
      </c>
      <c r="BI122" s="3">
        <v>19.063601092673998</v>
      </c>
      <c r="BJ122" s="3">
        <v>35.290176534987253</v>
      </c>
      <c r="BK122" s="3">
        <v>24.751783863474</v>
      </c>
      <c r="BL122" s="3">
        <v>21.670136638961292</v>
      </c>
      <c r="BM122" s="3">
        <v>19.314840484337207</v>
      </c>
      <c r="BN122" s="3">
        <v>17.364783708274</v>
      </c>
      <c r="BO122" s="3">
        <v>10.383818805160002</v>
      </c>
      <c r="BP122" s="3">
        <v>18.980028831684997</v>
      </c>
      <c r="BQ122" s="3">
        <v>25.450606832815001</v>
      </c>
      <c r="BR122" s="3">
        <v>0.88931950000000015</v>
      </c>
      <c r="BS122" s="3">
        <v>0.77505349999999984</v>
      </c>
      <c r="BT122" s="3">
        <v>8.9543714601200008</v>
      </c>
      <c r="BU122" s="3">
        <v>3.9322525494825</v>
      </c>
      <c r="BV122" s="3">
        <v>8.6787355946153983</v>
      </c>
      <c r="BW122" s="3">
        <v>31.405421870127995</v>
      </c>
      <c r="BX122" s="3">
        <v>14.243364930928021</v>
      </c>
      <c r="BY122" s="3">
        <v>1.3072642561099999</v>
      </c>
      <c r="BZ122" s="3">
        <v>12.144111871089898</v>
      </c>
      <c r="CA122" s="3">
        <v>22.620721987604252</v>
      </c>
      <c r="CB122" s="3">
        <v>8.43902818872</v>
      </c>
      <c r="CC122" s="3">
        <v>13.085771438554897</v>
      </c>
      <c r="CD122" s="3"/>
      <c r="CE122" s="3">
        <v>7.3587014565871973</v>
      </c>
      <c r="CF122" s="3">
        <v>8.0244601239560023</v>
      </c>
      <c r="CG122" s="3"/>
      <c r="CH122" s="3">
        <v>0.95710910020000017</v>
      </c>
      <c r="CI122" s="3">
        <v>0.73933099999999985</v>
      </c>
      <c r="CJ122" s="3">
        <v>4.3162464845665998</v>
      </c>
      <c r="CK122" s="3">
        <v>5.0617580016307473</v>
      </c>
      <c r="CL122" s="3">
        <v>5.0757647300600004</v>
      </c>
      <c r="CM122" s="3">
        <v>1.4476322674822502</v>
      </c>
      <c r="CN122" s="3">
        <v>10957.668991940469</v>
      </c>
    </row>
    <row r="123" spans="1:92" x14ac:dyDescent="0.25">
      <c r="A123" s="2">
        <v>2027</v>
      </c>
      <c r="B123" s="3">
        <v>1395.9799327458443</v>
      </c>
      <c r="C123" s="3">
        <v>1140.0214987115098</v>
      </c>
      <c r="D123" s="3">
        <v>1203.5283809527157</v>
      </c>
      <c r="E123" s="3">
        <v>698.91718134863629</v>
      </c>
      <c r="F123" s="3">
        <v>726.43488658080673</v>
      </c>
      <c r="G123" s="3">
        <v>519.99247033767324</v>
      </c>
      <c r="H123" s="3">
        <v>512.80386764138154</v>
      </c>
      <c r="I123" s="3">
        <v>342.67997611213468</v>
      </c>
      <c r="J123" s="3">
        <v>308.1533628754018</v>
      </c>
      <c r="K123" s="3">
        <v>317.43899426374571</v>
      </c>
      <c r="L123" s="3">
        <v>219.73226602987739</v>
      </c>
      <c r="M123" s="3">
        <v>221.7539759205238</v>
      </c>
      <c r="N123" s="3">
        <v>186.059144340415</v>
      </c>
      <c r="O123" s="3">
        <v>167.71313260961975</v>
      </c>
      <c r="P123" s="3">
        <v>169.39477027306862</v>
      </c>
      <c r="Q123" s="3">
        <v>174.68780435236994</v>
      </c>
      <c r="R123" s="3">
        <v>158.29480115225996</v>
      </c>
      <c r="S123" s="3">
        <v>192.84777249955596</v>
      </c>
      <c r="T123" s="3">
        <v>157.82509741358095</v>
      </c>
      <c r="U123" s="3">
        <v>144.18076408196245</v>
      </c>
      <c r="V123" s="3">
        <v>156.89320512526172</v>
      </c>
      <c r="W123" s="3">
        <v>119.33348216615568</v>
      </c>
      <c r="X123" s="3">
        <v>131.39679916732408</v>
      </c>
      <c r="Y123" s="3">
        <v>130.26182665257372</v>
      </c>
      <c r="Z123" s="3">
        <v>107.30274498490726</v>
      </c>
      <c r="AA123" s="3">
        <v>106.95236493461547</v>
      </c>
      <c r="AB123" s="3">
        <v>98.74250224413008</v>
      </c>
      <c r="AC123" s="3">
        <v>127.57371729270996</v>
      </c>
      <c r="AD123" s="3">
        <v>107.49788988767993</v>
      </c>
      <c r="AE123" s="3">
        <v>94.702353811703318</v>
      </c>
      <c r="AF123" s="3">
        <v>95.609679588168532</v>
      </c>
      <c r="AG123" s="3">
        <v>70.146822827150004</v>
      </c>
      <c r="AH123" s="3">
        <v>81.025459860357714</v>
      </c>
      <c r="AI123" s="3">
        <v>77.76655643677617</v>
      </c>
      <c r="AJ123" s="3">
        <v>77.438562863203984</v>
      </c>
      <c r="AK123" s="3">
        <v>66.713189224024021</v>
      </c>
      <c r="AL123" s="3">
        <v>57.754015640513614</v>
      </c>
      <c r="AM123" s="3">
        <v>68.838158939312791</v>
      </c>
      <c r="AN123" s="3">
        <v>56.150366791360014</v>
      </c>
      <c r="AO123" s="3">
        <v>54.938228677853992</v>
      </c>
      <c r="AP123" s="3">
        <v>52.584754502296008</v>
      </c>
      <c r="AQ123" s="3">
        <v>54.568146912840007</v>
      </c>
      <c r="AR123" s="3">
        <v>67.244704763574831</v>
      </c>
      <c r="AS123" s="3">
        <v>50.965277058349805</v>
      </c>
      <c r="AT123" s="3">
        <v>43.084309113369798</v>
      </c>
      <c r="AU123" s="3">
        <v>59.276729049355247</v>
      </c>
      <c r="AV123" s="3">
        <v>22.886946561752801</v>
      </c>
      <c r="AW123" s="3">
        <v>51.22126755347751</v>
      </c>
      <c r="AX123" s="3">
        <v>52.541258969773395</v>
      </c>
      <c r="AY123" s="3">
        <v>31.948813827967893</v>
      </c>
      <c r="AZ123" s="3">
        <v>39.163795109953597</v>
      </c>
      <c r="BA123" s="3">
        <v>44.49425997330799</v>
      </c>
      <c r="BB123" s="3">
        <v>28.418416668184999</v>
      </c>
      <c r="BC123" s="3">
        <v>45.104620454663994</v>
      </c>
      <c r="BD123" s="3">
        <v>33.022264199395003</v>
      </c>
      <c r="BE123" s="3">
        <v>30.649636358902498</v>
      </c>
      <c r="BF123" s="3">
        <v>22.822695291014995</v>
      </c>
      <c r="BG123" s="3">
        <v>27.284214239605625</v>
      </c>
      <c r="BH123" s="3">
        <v>33.127909247289494</v>
      </c>
      <c r="BI123" s="3">
        <v>26.808378357545799</v>
      </c>
      <c r="BJ123" s="3">
        <v>35.170684406816733</v>
      </c>
      <c r="BK123" s="3">
        <v>22.636428338269202</v>
      </c>
      <c r="BL123" s="3">
        <v>24.551970451650604</v>
      </c>
      <c r="BM123" s="3">
        <v>26.202762368144398</v>
      </c>
      <c r="BN123" s="3">
        <v>18.389597260073998</v>
      </c>
      <c r="BO123" s="3">
        <v>16.551738207739998</v>
      </c>
      <c r="BP123" s="3">
        <v>19.313585378021997</v>
      </c>
      <c r="BQ123" s="3">
        <v>22.038397882914996</v>
      </c>
      <c r="BR123" s="3">
        <v>6.2812900671223018</v>
      </c>
      <c r="BS123" s="3">
        <v>6.2433091209834988</v>
      </c>
      <c r="BT123" s="3">
        <v>11.288675235169999</v>
      </c>
      <c r="BU123" s="3">
        <v>13.141507197929998</v>
      </c>
      <c r="BV123" s="3">
        <v>9.4003243131501986</v>
      </c>
      <c r="BW123" s="3">
        <v>18.517693637219001</v>
      </c>
      <c r="BX123" s="3">
        <v>13.544440934128001</v>
      </c>
      <c r="BY123" s="3">
        <v>2.9036583841650003</v>
      </c>
      <c r="BZ123" s="3">
        <v>8.8247875210899007</v>
      </c>
      <c r="CA123" s="3">
        <v>21.8172715789905</v>
      </c>
      <c r="CB123" s="3">
        <v>11.604851420824001</v>
      </c>
      <c r="CC123" s="3">
        <v>11.8917470644591</v>
      </c>
      <c r="CD123" s="3"/>
      <c r="CE123" s="3">
        <v>4.0153184565871989</v>
      </c>
      <c r="CF123" s="3">
        <v>8.105487442820003</v>
      </c>
      <c r="CG123" s="3">
        <v>1.0131867499999998</v>
      </c>
      <c r="CH123" s="3">
        <v>0.95710910020000017</v>
      </c>
      <c r="CI123" s="3">
        <v>4.4936169404559996</v>
      </c>
      <c r="CJ123" s="3">
        <v>4.5939744258466009</v>
      </c>
      <c r="CK123" s="3">
        <v>3.5911130052609987</v>
      </c>
      <c r="CL123" s="3">
        <v>3.9743176400799993</v>
      </c>
      <c r="CM123" s="3">
        <v>0.93969112099724983</v>
      </c>
      <c r="CN123" s="3">
        <v>12014.694941222597</v>
      </c>
    </row>
    <row r="124" spans="1:92" x14ac:dyDescent="0.25">
      <c r="A124" s="2">
        <v>2028</v>
      </c>
      <c r="B124" s="3">
        <v>1501.6606171219846</v>
      </c>
      <c r="C124" s="3">
        <v>1641.910313780385</v>
      </c>
      <c r="D124" s="3">
        <v>1052.8193555790224</v>
      </c>
      <c r="E124" s="3">
        <v>682.35329593418385</v>
      </c>
      <c r="F124" s="3">
        <v>594.66755776697312</v>
      </c>
      <c r="G124" s="3">
        <v>519.84658414866362</v>
      </c>
      <c r="H124" s="3">
        <v>455.02002359439223</v>
      </c>
      <c r="I124" s="3">
        <v>301.48096476740909</v>
      </c>
      <c r="J124" s="3">
        <v>313.40468887250626</v>
      </c>
      <c r="K124" s="3">
        <v>298.79188929694874</v>
      </c>
      <c r="L124" s="3">
        <v>222.63885047279254</v>
      </c>
      <c r="M124" s="3">
        <v>254.1510809440293</v>
      </c>
      <c r="N124" s="3">
        <v>180.61988219071497</v>
      </c>
      <c r="O124" s="3">
        <v>194.82311746592808</v>
      </c>
      <c r="P124" s="3">
        <v>228.74425618791579</v>
      </c>
      <c r="Q124" s="3">
        <v>201.72176760093441</v>
      </c>
      <c r="R124" s="3">
        <v>157.56023105010499</v>
      </c>
      <c r="S124" s="3">
        <v>148.93180204778798</v>
      </c>
      <c r="T124" s="3">
        <v>131.30534394260951</v>
      </c>
      <c r="U124" s="3">
        <v>118.03108329794001</v>
      </c>
      <c r="V124" s="3">
        <v>155.85925865485544</v>
      </c>
      <c r="W124" s="3">
        <v>122.7799949249553</v>
      </c>
      <c r="X124" s="3">
        <v>134.42069538639919</v>
      </c>
      <c r="Y124" s="3">
        <v>130.81899584277338</v>
      </c>
      <c r="Z124" s="3">
        <v>109.61154754853793</v>
      </c>
      <c r="AA124" s="3">
        <v>100.62402495941153</v>
      </c>
      <c r="AB124" s="3">
        <v>86.125858150750048</v>
      </c>
      <c r="AC124" s="3">
        <v>120.84853053642003</v>
      </c>
      <c r="AD124" s="3">
        <v>95.838155730931561</v>
      </c>
      <c r="AE124" s="3">
        <v>107.05937912555336</v>
      </c>
      <c r="AF124" s="3">
        <v>89.158749071898086</v>
      </c>
      <c r="AG124" s="3">
        <v>71.34320920239999</v>
      </c>
      <c r="AH124" s="3">
        <v>75.410500682857716</v>
      </c>
      <c r="AI124" s="3">
        <v>57.9722753671766</v>
      </c>
      <c r="AJ124" s="3">
        <v>88.679153872596004</v>
      </c>
      <c r="AK124" s="3">
        <v>73.82189801329659</v>
      </c>
      <c r="AL124" s="3">
        <v>82.256352788253594</v>
      </c>
      <c r="AM124" s="3">
        <v>61.357891305948002</v>
      </c>
      <c r="AN124" s="3">
        <v>94.227128755154027</v>
      </c>
      <c r="AO124" s="3">
        <v>58.553853707217989</v>
      </c>
      <c r="AP124" s="3">
        <v>61.550952959423</v>
      </c>
      <c r="AQ124" s="3">
        <v>55.902604369112019</v>
      </c>
      <c r="AR124" s="3">
        <v>60.176914454052913</v>
      </c>
      <c r="AS124" s="3">
        <v>52.410577474149818</v>
      </c>
      <c r="AT124" s="3">
        <v>48.65498964579217</v>
      </c>
      <c r="AU124" s="3">
        <v>54.757675466941741</v>
      </c>
      <c r="AV124" s="3">
        <v>43.911237888943802</v>
      </c>
      <c r="AW124" s="3">
        <v>51.9029285502695</v>
      </c>
      <c r="AX124" s="3">
        <v>47.213152569773371</v>
      </c>
      <c r="AY124" s="3">
        <v>37.17760990682568</v>
      </c>
      <c r="AZ124" s="3">
        <v>41.1867115596826</v>
      </c>
      <c r="BA124" s="3">
        <v>45.578129605607977</v>
      </c>
      <c r="BB124" s="3">
        <v>39.910670493334997</v>
      </c>
      <c r="BC124" s="3">
        <v>28.647931156308008</v>
      </c>
      <c r="BD124" s="3">
        <v>33.700800744385006</v>
      </c>
      <c r="BE124" s="3">
        <v>25.175658448077499</v>
      </c>
      <c r="BF124" s="3">
        <v>37.161899593043501</v>
      </c>
      <c r="BG124" s="3">
        <v>25.952187639605626</v>
      </c>
      <c r="BH124" s="3">
        <v>27.236592787028247</v>
      </c>
      <c r="BI124" s="3">
        <v>31.837838040952398</v>
      </c>
      <c r="BJ124" s="3">
        <v>14.110758040966752</v>
      </c>
      <c r="BK124" s="3">
        <v>23.032746313064404</v>
      </c>
      <c r="BL124" s="3">
        <v>25.801354016171395</v>
      </c>
      <c r="BM124" s="3">
        <v>26.377562873331613</v>
      </c>
      <c r="BN124" s="3">
        <v>18.490106622474006</v>
      </c>
      <c r="BO124" s="3">
        <v>18.815617610319997</v>
      </c>
      <c r="BP124" s="3">
        <v>20.575436224358999</v>
      </c>
      <c r="BQ124" s="3">
        <v>10.832890975449999</v>
      </c>
      <c r="BR124" s="3">
        <v>16.288018835611499</v>
      </c>
      <c r="BS124" s="3">
        <v>18.858570725901</v>
      </c>
      <c r="BT124" s="3">
        <v>6.9189713726950002</v>
      </c>
      <c r="BU124" s="3">
        <v>21.210004494824993</v>
      </c>
      <c r="BV124" s="3">
        <v>11.252805311625</v>
      </c>
      <c r="BW124" s="3">
        <v>5.5451664558909979</v>
      </c>
      <c r="BX124" s="3">
        <v>11.741544784367978</v>
      </c>
      <c r="BY124" s="3">
        <v>9.9679911524949993</v>
      </c>
      <c r="BZ124" s="3">
        <v>2.1861388210898998</v>
      </c>
      <c r="CA124" s="3">
        <v>17.311343902099498</v>
      </c>
      <c r="CB124" s="3">
        <v>14.087456290671998</v>
      </c>
      <c r="CC124" s="3">
        <v>12.121866940363301</v>
      </c>
      <c r="CD124" s="3">
        <v>1.9520199999999996</v>
      </c>
      <c r="CE124" s="3">
        <v>2.7005976065871988</v>
      </c>
      <c r="CF124" s="3">
        <v>8.1865147616840002</v>
      </c>
      <c r="CG124" s="3">
        <v>5.1460074932052997</v>
      </c>
      <c r="CH124" s="3">
        <v>0.95710910020000017</v>
      </c>
      <c r="CI124" s="3">
        <v>9.1024957618239988</v>
      </c>
      <c r="CJ124" s="3">
        <v>6.8015901307866002</v>
      </c>
      <c r="CK124" s="3">
        <v>4.2142651267609992</v>
      </c>
      <c r="CL124" s="3">
        <v>0.38284364008000005</v>
      </c>
      <c r="CM124" s="3">
        <v>0.53333820380925001</v>
      </c>
      <c r="CN124" s="3">
        <v>12312.800356632635</v>
      </c>
    </row>
    <row r="125" spans="1:92" x14ac:dyDescent="0.25">
      <c r="A125" s="2">
        <v>2029</v>
      </c>
      <c r="B125" s="3">
        <v>1684.9087272885256</v>
      </c>
      <c r="C125" s="3">
        <v>1835.3485923001595</v>
      </c>
      <c r="D125" s="3">
        <v>958.79598988767839</v>
      </c>
      <c r="E125" s="3">
        <v>613.5427958667043</v>
      </c>
      <c r="F125" s="3">
        <v>418.11862715751647</v>
      </c>
      <c r="G125" s="3">
        <v>513.76965960890209</v>
      </c>
      <c r="H125" s="3">
        <v>468.39820893052331</v>
      </c>
      <c r="I125" s="3">
        <v>316.7540092573164</v>
      </c>
      <c r="J125" s="3">
        <v>304.65092643651701</v>
      </c>
      <c r="K125" s="3">
        <v>342.7637559632318</v>
      </c>
      <c r="L125" s="3">
        <v>248.9756207213278</v>
      </c>
      <c r="M125" s="3">
        <v>151.45655336970029</v>
      </c>
      <c r="N125" s="3">
        <v>188.006405041015</v>
      </c>
      <c r="O125" s="3">
        <v>181.29692637291714</v>
      </c>
      <c r="P125" s="3">
        <v>246.57435391159734</v>
      </c>
      <c r="Q125" s="3">
        <v>247.08433647497878</v>
      </c>
      <c r="R125" s="3">
        <v>173.55457576543498</v>
      </c>
      <c r="S125" s="3">
        <v>100.35346799769196</v>
      </c>
      <c r="T125" s="3">
        <v>130.59487396345509</v>
      </c>
      <c r="U125" s="3">
        <v>144.13014416730044</v>
      </c>
      <c r="V125" s="3">
        <v>143.92749354421397</v>
      </c>
      <c r="W125" s="3">
        <v>125.67139672542962</v>
      </c>
      <c r="X125" s="3">
        <v>138.05630897695409</v>
      </c>
      <c r="Y125" s="3">
        <v>121.54441772993349</v>
      </c>
      <c r="Z125" s="3">
        <v>109.92039733982725</v>
      </c>
      <c r="AA125" s="3">
        <v>113.25189177867219</v>
      </c>
      <c r="AB125" s="3">
        <v>84.429879182369945</v>
      </c>
      <c r="AC125" s="3">
        <v>114.49913976013003</v>
      </c>
      <c r="AD125" s="3">
        <v>92.079062495823024</v>
      </c>
      <c r="AE125" s="3">
        <v>99.750071470013296</v>
      </c>
      <c r="AF125" s="3">
        <v>87.87942970491784</v>
      </c>
      <c r="AG125" s="3">
        <v>63.560910577649999</v>
      </c>
      <c r="AH125" s="3">
        <v>61.976806873107748</v>
      </c>
      <c r="AI125" s="3">
        <v>58.150360990616569</v>
      </c>
      <c r="AJ125" s="3">
        <v>52.618966593812004</v>
      </c>
      <c r="AK125" s="3">
        <v>68.072595290004799</v>
      </c>
      <c r="AL125" s="3">
        <v>88.754774970543593</v>
      </c>
      <c r="AM125" s="3">
        <v>54.788967408103211</v>
      </c>
      <c r="AN125" s="3">
        <v>102.87165699414504</v>
      </c>
      <c r="AO125" s="3">
        <v>61.775371770982005</v>
      </c>
      <c r="AP125" s="3">
        <v>59.40274540291098</v>
      </c>
      <c r="AQ125" s="3">
        <v>60.47980261193603</v>
      </c>
      <c r="AR125" s="3">
        <v>52.696051750018427</v>
      </c>
      <c r="AS125" s="3">
        <v>50.471585155789811</v>
      </c>
      <c r="AT125" s="3">
        <v>41.788478645792189</v>
      </c>
      <c r="AU125" s="3">
        <v>56.78067799443874</v>
      </c>
      <c r="AV125" s="3">
        <v>59.027864981572996</v>
      </c>
      <c r="AW125" s="3">
        <v>52.584589547061505</v>
      </c>
      <c r="AX125" s="3">
        <v>49.071610122243378</v>
      </c>
      <c r="AY125" s="3">
        <v>39.962498135683489</v>
      </c>
      <c r="AZ125" s="3">
        <v>42.520677364536205</v>
      </c>
      <c r="BA125" s="3">
        <v>18.475733343657996</v>
      </c>
      <c r="BB125" s="3">
        <v>38.533475818485002</v>
      </c>
      <c r="BC125" s="3">
        <v>20.588865633474001</v>
      </c>
      <c r="BD125" s="3">
        <v>27.734188179355009</v>
      </c>
      <c r="BE125" s="3">
        <v>31.826136544327511</v>
      </c>
      <c r="BF125" s="3">
        <v>20.368782944683502</v>
      </c>
      <c r="BG125" s="3">
        <v>16.872615292075594</v>
      </c>
      <c r="BH125" s="3">
        <v>20.77323075535249</v>
      </c>
      <c r="BI125" s="3">
        <v>32.438239824358995</v>
      </c>
      <c r="BJ125" s="3">
        <v>16.252527907966751</v>
      </c>
      <c r="BK125" s="3">
        <v>21.256498487859602</v>
      </c>
      <c r="BL125" s="3">
        <v>21.232277250686998</v>
      </c>
      <c r="BM125" s="3">
        <v>27.867084228518806</v>
      </c>
      <c r="BN125" s="3">
        <v>30.840491491392001</v>
      </c>
      <c r="BO125" s="3">
        <v>26.115476714189995</v>
      </c>
      <c r="BP125" s="3">
        <v>20.052727841368601</v>
      </c>
      <c r="BQ125" s="3">
        <v>13.418628795489999</v>
      </c>
      <c r="BR125" s="3">
        <v>24.62821573834529</v>
      </c>
      <c r="BS125" s="3">
        <v>28.545142814752502</v>
      </c>
      <c r="BT125" s="3">
        <v>11.527952510219999</v>
      </c>
      <c r="BU125" s="3">
        <v>21.515992791719988</v>
      </c>
      <c r="BV125" s="3">
        <v>14.327058430159797</v>
      </c>
      <c r="BW125" s="3">
        <v>0.16959789683800008</v>
      </c>
      <c r="BX125" s="3">
        <v>3.0462515240480021</v>
      </c>
      <c r="BY125" s="3">
        <v>17.208192817209994</v>
      </c>
      <c r="BZ125" s="3">
        <v>2.1477855084392008</v>
      </c>
      <c r="CA125" s="3">
        <v>10.8545764395055</v>
      </c>
      <c r="CB125" s="3">
        <v>14.347226160519998</v>
      </c>
      <c r="CC125" s="3">
        <v>12.826701566267502</v>
      </c>
      <c r="CD125" s="3">
        <v>7.9640097012899993</v>
      </c>
      <c r="CE125" s="3">
        <v>11.992389812847206</v>
      </c>
      <c r="CF125" s="3">
        <v>10.782420283348001</v>
      </c>
      <c r="CG125" s="3">
        <v>6.3193417296159016</v>
      </c>
      <c r="CH125" s="3">
        <v>0.95710910020000017</v>
      </c>
      <c r="CI125" s="3">
        <v>9.2753885831919991</v>
      </c>
      <c r="CJ125" s="3">
        <v>6.7019813557866001</v>
      </c>
      <c r="CK125" s="3">
        <v>3.5337756806267504</v>
      </c>
      <c r="CL125" s="3">
        <v>0.38284364008000005</v>
      </c>
      <c r="CM125" s="3">
        <v>0.25397057324249994</v>
      </c>
      <c r="CN125" s="3">
        <v>12301.399938083223</v>
      </c>
    </row>
    <row r="126" spans="1:92" x14ac:dyDescent="0.25">
      <c r="A126" s="2">
        <v>2030</v>
      </c>
      <c r="B126" s="3">
        <v>1936.6672785527257</v>
      </c>
      <c r="C126" s="3">
        <v>1926.7891635448848</v>
      </c>
      <c r="D126" s="3">
        <v>881.00052584053412</v>
      </c>
      <c r="E126" s="3">
        <v>674.46441571480796</v>
      </c>
      <c r="F126" s="3">
        <v>628.37955710293738</v>
      </c>
      <c r="G126" s="3">
        <v>540.30630516129747</v>
      </c>
      <c r="H126" s="3">
        <v>364.02909224964253</v>
      </c>
      <c r="I126" s="3">
        <v>364.85973185797764</v>
      </c>
      <c r="J126" s="3">
        <v>317.11940830463777</v>
      </c>
      <c r="K126" s="3">
        <v>376.24582160388326</v>
      </c>
      <c r="L126" s="3">
        <v>261.81540662387329</v>
      </c>
      <c r="M126" s="3">
        <v>186.73363691209306</v>
      </c>
      <c r="N126" s="3">
        <v>222.56400734191493</v>
      </c>
      <c r="O126" s="3">
        <v>203.85374688337868</v>
      </c>
      <c r="P126" s="3">
        <v>266.22534024411334</v>
      </c>
      <c r="Q126" s="3">
        <v>215.83793352434671</v>
      </c>
      <c r="R126" s="3">
        <v>216.52222148506502</v>
      </c>
      <c r="S126" s="3">
        <v>109.54649904379602</v>
      </c>
      <c r="T126" s="3">
        <v>128.58274847108927</v>
      </c>
      <c r="U126" s="3">
        <v>222.35004932776079</v>
      </c>
      <c r="V126" s="3">
        <v>120.71524654395806</v>
      </c>
      <c r="W126" s="3">
        <v>106.04024626157145</v>
      </c>
      <c r="X126" s="3">
        <v>136.74548311502903</v>
      </c>
      <c r="Y126" s="3">
        <v>114.83798707558418</v>
      </c>
      <c r="Z126" s="3">
        <v>110.3167919509772</v>
      </c>
      <c r="AA126" s="3">
        <v>116.35169304975672</v>
      </c>
      <c r="AB126" s="3">
        <v>82.733900213989997</v>
      </c>
      <c r="AC126" s="3">
        <v>113.40920348383999</v>
      </c>
      <c r="AD126" s="3">
        <v>85.607543673770962</v>
      </c>
      <c r="AE126" s="3">
        <v>97.331795511703291</v>
      </c>
      <c r="AF126" s="3">
        <v>86.453370526937491</v>
      </c>
      <c r="AG126" s="3">
        <v>37.103410127750003</v>
      </c>
      <c r="AH126" s="3">
        <v>57.499927125357765</v>
      </c>
      <c r="AI126" s="3">
        <v>83.714564296377773</v>
      </c>
      <c r="AJ126" s="3">
        <v>50.555799193811993</v>
      </c>
      <c r="AK126" s="3">
        <v>61.93628421904009</v>
      </c>
      <c r="AL126" s="3">
        <v>79.991703574753615</v>
      </c>
      <c r="AM126" s="3">
        <v>67.041358710258407</v>
      </c>
      <c r="AN126" s="3">
        <v>105.24793133223602</v>
      </c>
      <c r="AO126" s="3">
        <v>63.65279799731799</v>
      </c>
      <c r="AP126" s="3">
        <v>63.947935462725006</v>
      </c>
      <c r="AQ126" s="3">
        <v>55.115893721808</v>
      </c>
      <c r="AR126" s="3">
        <v>59.985815406593488</v>
      </c>
      <c r="AS126" s="3">
        <v>41.724102176389806</v>
      </c>
      <c r="AT126" s="3">
        <v>51.211954711412197</v>
      </c>
      <c r="AU126" s="3">
        <v>59.210024816265999</v>
      </c>
      <c r="AV126" s="3">
        <v>86.918916135955016</v>
      </c>
      <c r="AW126" s="3">
        <v>53.266250543853509</v>
      </c>
      <c r="AX126" s="3">
        <v>45.613997728053413</v>
      </c>
      <c r="AY126" s="3">
        <v>48.754359957493875</v>
      </c>
      <c r="AZ126" s="3">
        <v>44.135034964329812</v>
      </c>
      <c r="BA126" s="3">
        <v>23.734616743657995</v>
      </c>
      <c r="BB126" s="3">
        <v>33.098023551099999</v>
      </c>
      <c r="BC126" s="3">
        <v>28.235426413139997</v>
      </c>
      <c r="BD126" s="3">
        <v>34.369384068024999</v>
      </c>
      <c r="BE126" s="3">
        <v>20.666494959527494</v>
      </c>
      <c r="BF126" s="3">
        <v>33.721239180953503</v>
      </c>
      <c r="BG126" s="3">
        <v>37.144324146395618</v>
      </c>
      <c r="BH126" s="3">
        <v>24.130635787745753</v>
      </c>
      <c r="BI126" s="3">
        <v>34.7576999877056</v>
      </c>
      <c r="BJ126" s="3">
        <v>12.446146492343249</v>
      </c>
      <c r="BK126" s="3">
        <v>13.106408779457999</v>
      </c>
      <c r="BL126" s="3">
        <v>19.347018309107792</v>
      </c>
      <c r="BM126" s="3">
        <v>22.713242769396008</v>
      </c>
      <c r="BN126" s="3">
        <v>21.948491103369005</v>
      </c>
      <c r="BO126" s="3">
        <v>30.713695768704994</v>
      </c>
      <c r="BP126" s="3">
        <v>21.495905278438197</v>
      </c>
      <c r="BQ126" s="3">
        <v>17.919742253055002</v>
      </c>
      <c r="BR126" s="3">
        <v>33.136573342445999</v>
      </c>
      <c r="BS126" s="3">
        <v>28.931072903604004</v>
      </c>
      <c r="BT126" s="3">
        <v>26.970982060320001</v>
      </c>
      <c r="BU126" s="3">
        <v>21.82198108861499</v>
      </c>
      <c r="BV126" s="3">
        <v>16.179539428634602</v>
      </c>
      <c r="BW126" s="3"/>
      <c r="BX126" s="3">
        <v>13.714929112328015</v>
      </c>
      <c r="BY126" s="3">
        <v>19.759708609979999</v>
      </c>
      <c r="BZ126" s="3">
        <v>1.7642523819321998</v>
      </c>
      <c r="CA126" s="3">
        <v>2.7853972615054996</v>
      </c>
      <c r="CB126" s="3">
        <v>14.606996030367998</v>
      </c>
      <c r="CC126" s="3">
        <v>14.5193190048224</v>
      </c>
      <c r="CD126" s="3">
        <v>6.1679194025800008</v>
      </c>
      <c r="CE126" s="3">
        <v>11.992389812847206</v>
      </c>
      <c r="CF126" s="3">
        <v>10.275281502212001</v>
      </c>
      <c r="CG126" s="3">
        <v>2.2665947296158997</v>
      </c>
      <c r="CH126" s="3">
        <v>0.95710910020000017</v>
      </c>
      <c r="CI126" s="3">
        <v>9.4482814045599994</v>
      </c>
      <c r="CJ126" s="3">
        <v>7.0124195145065995</v>
      </c>
      <c r="CK126" s="3">
        <v>2.8179359755372499</v>
      </c>
      <c r="CL126" s="3">
        <v>0.38284364008000005</v>
      </c>
      <c r="CM126" s="3"/>
      <c r="CN126" s="3">
        <v>13106.124235298475</v>
      </c>
    </row>
    <row r="127" spans="1:92" x14ac:dyDescent="0.25">
      <c r="A127" s="2">
        <v>2031</v>
      </c>
      <c r="B127" s="3">
        <v>1768.0656711630554</v>
      </c>
      <c r="C127" s="3">
        <v>2243.0087842407106</v>
      </c>
      <c r="D127" s="3">
        <v>934.48622097946532</v>
      </c>
      <c r="E127" s="3">
        <v>643.46752176746008</v>
      </c>
      <c r="F127" s="3">
        <v>577.19710483998188</v>
      </c>
      <c r="G127" s="3">
        <v>551.43163949087875</v>
      </c>
      <c r="H127" s="3">
        <v>364.54889008014743</v>
      </c>
      <c r="I127" s="3">
        <v>376.39329542438855</v>
      </c>
      <c r="J127" s="3">
        <v>365.63721565387442</v>
      </c>
      <c r="K127" s="3">
        <v>296.37240453144813</v>
      </c>
      <c r="L127" s="3">
        <v>262.48517880963891</v>
      </c>
      <c r="M127" s="3">
        <v>166.34175051256591</v>
      </c>
      <c r="N127" s="3">
        <v>217.04658719629492</v>
      </c>
      <c r="O127" s="3">
        <v>206.20750827645966</v>
      </c>
      <c r="P127" s="3">
        <v>280.80592542106933</v>
      </c>
      <c r="Q127" s="3">
        <v>183.07952535661838</v>
      </c>
      <c r="R127" s="3">
        <v>200.93670086459502</v>
      </c>
      <c r="S127" s="3">
        <v>144.33238756012793</v>
      </c>
      <c r="T127" s="3">
        <v>137.82306576942349</v>
      </c>
      <c r="U127" s="3">
        <v>171.47669212350118</v>
      </c>
      <c r="V127" s="3">
        <v>97.880633134884178</v>
      </c>
      <c r="W127" s="3">
        <v>103.90309945307271</v>
      </c>
      <c r="X127" s="3">
        <v>138.28525679358407</v>
      </c>
      <c r="Y127" s="3">
        <v>107.88894469712419</v>
      </c>
      <c r="Z127" s="3">
        <v>104.44052241847722</v>
      </c>
      <c r="AA127" s="3">
        <v>132.78790446146499</v>
      </c>
      <c r="AB127" s="3">
        <v>81.037921245609922</v>
      </c>
      <c r="AC127" s="3">
        <v>106.250165223195</v>
      </c>
      <c r="AD127" s="3">
        <v>88.725870448059027</v>
      </c>
      <c r="AE127" s="3">
        <v>80.837025732413252</v>
      </c>
      <c r="AF127" s="3">
        <v>69.780344776030674</v>
      </c>
      <c r="AG127" s="3">
        <v>78.494121677850003</v>
      </c>
      <c r="AH127" s="3">
        <v>89.172155409057765</v>
      </c>
      <c r="AI127" s="3">
        <v>63.503861574427802</v>
      </c>
      <c r="AJ127" s="3">
        <v>57.056286062222</v>
      </c>
      <c r="AK127" s="3">
        <v>72.380382984056496</v>
      </c>
      <c r="AL127" s="3">
        <v>80.969564291333597</v>
      </c>
      <c r="AM127" s="3">
        <v>58.119770412413594</v>
      </c>
      <c r="AN127" s="3">
        <v>99.184510571227079</v>
      </c>
      <c r="AO127" s="3">
        <v>70.674690607254007</v>
      </c>
      <c r="AP127" s="3">
        <v>59.740657602946989</v>
      </c>
      <c r="AQ127" s="3">
        <v>55.648149795903983</v>
      </c>
      <c r="AR127" s="3">
        <v>41.881154332564201</v>
      </c>
      <c r="AS127" s="3">
        <v>33.523389618469793</v>
      </c>
      <c r="AT127" s="3">
        <v>50.776136512972208</v>
      </c>
      <c r="AU127" s="3">
        <v>55.264824466852509</v>
      </c>
      <c r="AV127" s="3">
        <v>96.128692155775184</v>
      </c>
      <c r="AW127" s="3">
        <v>53.947911540645499</v>
      </c>
      <c r="AX127" s="3">
        <v>39.211026194893428</v>
      </c>
      <c r="AY127" s="3">
        <v>55.740090648554293</v>
      </c>
      <c r="AZ127" s="3">
        <v>47.087493955043392</v>
      </c>
      <c r="BA127" s="3">
        <v>17.161012493658006</v>
      </c>
      <c r="BB127" s="3">
        <v>41.619337411220002</v>
      </c>
      <c r="BC127" s="3">
        <v>27.713577541127997</v>
      </c>
      <c r="BD127" s="3">
        <v>36.513420338795015</v>
      </c>
      <c r="BE127" s="3">
        <v>18.981634222752497</v>
      </c>
      <c r="BF127" s="3">
        <v>32.610868380543494</v>
      </c>
      <c r="BG127" s="3">
        <v>26.748290532815577</v>
      </c>
      <c r="BH127" s="3">
        <v>29.623941378448496</v>
      </c>
      <c r="BI127" s="3">
        <v>33.639043391172194</v>
      </c>
      <c r="BJ127" s="3">
        <v>9.6368463567877516</v>
      </c>
      <c r="BK127" s="3">
        <v>17.355677471056399</v>
      </c>
      <c r="BL127" s="3">
        <v>16.892454189602304</v>
      </c>
      <c r="BM127" s="3">
        <v>24.202764124583197</v>
      </c>
      <c r="BN127" s="3">
        <v>25.885537919383001</v>
      </c>
      <c r="BO127" s="3">
        <v>33.359894823220003</v>
      </c>
      <c r="BP127" s="3">
        <v>28.096257855327792</v>
      </c>
      <c r="BQ127" s="3">
        <v>21.028293483115</v>
      </c>
      <c r="BR127" s="3">
        <v>33.641055446546702</v>
      </c>
      <c r="BS127" s="3">
        <v>29.3170029924555</v>
      </c>
      <c r="BT127" s="3">
        <v>31.297194947944995</v>
      </c>
      <c r="BU127" s="3">
        <v>22.127969385509992</v>
      </c>
      <c r="BV127" s="3">
        <v>15.724795947169399</v>
      </c>
      <c r="BW127" s="3"/>
      <c r="BX127" s="3">
        <v>1.9541850115479988</v>
      </c>
      <c r="BY127" s="3">
        <v>23.982990914969996</v>
      </c>
      <c r="BZ127" s="3">
        <v>1.1505993795209999</v>
      </c>
      <c r="CA127" s="3">
        <v>2.1077824395055003</v>
      </c>
      <c r="CB127" s="3">
        <v>15.454932000215999</v>
      </c>
      <c r="CC127" s="3">
        <v>15.262506943377296</v>
      </c>
      <c r="CD127" s="3">
        <v>6.1679194025800008</v>
      </c>
      <c r="CE127" s="3">
        <v>8.0038541347172014</v>
      </c>
      <c r="CF127" s="3">
        <v>10.356308821076</v>
      </c>
      <c r="CG127" s="3">
        <v>14.584983216026499</v>
      </c>
      <c r="CH127" s="3">
        <v>12.8588275002</v>
      </c>
      <c r="CI127" s="3">
        <v>9.6211742259279998</v>
      </c>
      <c r="CJ127" s="3">
        <v>6.1919653932866003</v>
      </c>
      <c r="CK127" s="3">
        <v>2.7605986509029985</v>
      </c>
      <c r="CL127" s="3">
        <v>1.1267010400800002</v>
      </c>
      <c r="CM127" s="3"/>
      <c r="CN127" s="3">
        <v>13166.228828567253</v>
      </c>
    </row>
    <row r="128" spans="1:92" x14ac:dyDescent="0.25">
      <c r="A128" s="2">
        <v>2032</v>
      </c>
      <c r="B128" s="3">
        <v>1844.5873187313439</v>
      </c>
      <c r="C128" s="3">
        <v>2243.0520796365354</v>
      </c>
      <c r="D128" s="3">
        <v>800.60052690765804</v>
      </c>
      <c r="E128" s="3">
        <v>590.38769568325586</v>
      </c>
      <c r="F128" s="3">
        <v>611.821010442893</v>
      </c>
      <c r="G128" s="3">
        <v>563.67575452032565</v>
      </c>
      <c r="H128" s="3">
        <v>407.73055191509263</v>
      </c>
      <c r="I128" s="3">
        <v>466.1964123243327</v>
      </c>
      <c r="J128" s="3">
        <v>412.52650345490184</v>
      </c>
      <c r="K128" s="3">
        <v>341.63331754029889</v>
      </c>
      <c r="L128" s="3">
        <v>287.25621415329465</v>
      </c>
      <c r="M128" s="3">
        <v>190.84637995495879</v>
      </c>
      <c r="N128" s="3">
        <v>257.92479271767496</v>
      </c>
      <c r="O128" s="3">
        <v>188.06423362949917</v>
      </c>
      <c r="P128" s="3">
        <v>292.39699370914531</v>
      </c>
      <c r="Q128" s="3">
        <v>192.86992826826881</v>
      </c>
      <c r="R128" s="3">
        <v>221.70841632312499</v>
      </c>
      <c r="S128" s="3">
        <v>129.50316054018799</v>
      </c>
      <c r="T128" s="3">
        <v>133.18280507731774</v>
      </c>
      <c r="U128" s="3">
        <v>173.84611387587157</v>
      </c>
      <c r="V128" s="3">
        <v>96.424929902819386</v>
      </c>
      <c r="W128" s="3">
        <v>113.45855323336677</v>
      </c>
      <c r="X128" s="3">
        <v>145.72707944189898</v>
      </c>
      <c r="Y128" s="3">
        <v>112.51532927385426</v>
      </c>
      <c r="Z128" s="3">
        <v>114.40062112227731</v>
      </c>
      <c r="AA128" s="3">
        <v>133.56637259299703</v>
      </c>
      <c r="AB128" s="3">
        <v>79.341942277230103</v>
      </c>
      <c r="AC128" s="3">
        <v>105.86034096997003</v>
      </c>
      <c r="AD128" s="3">
        <v>98.394812844860439</v>
      </c>
      <c r="AE128" s="3">
        <v>84.219754664203279</v>
      </c>
      <c r="AF128" s="3">
        <v>78.161507853543512</v>
      </c>
      <c r="AG128" s="3">
        <v>78.972676227950004</v>
      </c>
      <c r="AH128" s="3">
        <v>92.389251286232806</v>
      </c>
      <c r="AI128" s="3">
        <v>67.811840383097831</v>
      </c>
      <c r="AJ128" s="3">
        <v>57.414706657492012</v>
      </c>
      <c r="AK128" s="3">
        <v>72.370250996862808</v>
      </c>
      <c r="AL128" s="3">
        <v>76.083180344673593</v>
      </c>
      <c r="AM128" s="3">
        <v>59.168585338128786</v>
      </c>
      <c r="AN128" s="3">
        <v>60.615359346424043</v>
      </c>
      <c r="AO128" s="3">
        <v>69.606912328961997</v>
      </c>
      <c r="AP128" s="3">
        <v>64.60035563326899</v>
      </c>
      <c r="AQ128" s="3">
        <v>55.579496766543983</v>
      </c>
      <c r="AR128" s="3">
        <v>35.687598132564212</v>
      </c>
      <c r="AS128" s="3">
        <v>28.784554008589801</v>
      </c>
      <c r="AT128" s="3">
        <v>37.706670341192151</v>
      </c>
      <c r="AU128" s="3">
        <v>59.664871710439023</v>
      </c>
      <c r="AV128" s="3">
        <v>95.864529575595384</v>
      </c>
      <c r="AW128" s="3">
        <v>58.695261469437504</v>
      </c>
      <c r="AX128" s="3">
        <v>43.935439859733421</v>
      </c>
      <c r="AY128" s="3">
        <v>66.022178063317284</v>
      </c>
      <c r="AZ128" s="3">
        <v>50.435653937416994</v>
      </c>
      <c r="BA128" s="3">
        <v>17.161012493658006</v>
      </c>
      <c r="BB128" s="3">
        <v>38.182642396289999</v>
      </c>
      <c r="BC128" s="3">
        <v>30.927799530816003</v>
      </c>
      <c r="BD128" s="3">
        <v>37.485640073765012</v>
      </c>
      <c r="BE128" s="3">
        <v>37.695326316302491</v>
      </c>
      <c r="BF128" s="3">
        <v>34.514982586793501</v>
      </c>
      <c r="BG128" s="3">
        <v>37.810337446395629</v>
      </c>
      <c r="BH128" s="3">
        <v>15.554159633953002</v>
      </c>
      <c r="BI128" s="3">
        <v>35.585841474578793</v>
      </c>
      <c r="BJ128" s="3">
        <v>10.464548937514499</v>
      </c>
      <c r="BK128" s="3">
        <v>23.273745242494797</v>
      </c>
      <c r="BL128" s="3">
        <v>5.5880188261904982</v>
      </c>
      <c r="BM128" s="3">
        <v>31.020927444080403</v>
      </c>
      <c r="BN128" s="3">
        <v>14.548067027731001</v>
      </c>
      <c r="BO128" s="3">
        <v>36.911643628379998</v>
      </c>
      <c r="BP128" s="3">
        <v>28.363103092397392</v>
      </c>
      <c r="BQ128" s="3">
        <v>22.803141013175001</v>
      </c>
      <c r="BR128" s="3">
        <v>34.145537550647397</v>
      </c>
      <c r="BS128" s="3">
        <v>29.702933081307002</v>
      </c>
      <c r="BT128" s="3">
        <v>22.677425860519996</v>
      </c>
      <c r="BU128" s="3">
        <v>22.433957682404994</v>
      </c>
      <c r="BV128" s="3">
        <v>22.781102465404206</v>
      </c>
      <c r="BW128" s="3"/>
      <c r="BX128" s="3">
        <v>14.569466922367987</v>
      </c>
      <c r="BY128" s="3">
        <v>24.435225219959996</v>
      </c>
      <c r="BZ128" s="3">
        <v>0.46023975180840004</v>
      </c>
      <c r="CA128" s="3">
        <v>6.2139544823054988</v>
      </c>
      <c r="CB128" s="3">
        <v>16.891034070063998</v>
      </c>
      <c r="CC128" s="3">
        <v>16.9934776945829</v>
      </c>
      <c r="CD128" s="3">
        <v>30.059948506450002</v>
      </c>
      <c r="CE128" s="3">
        <v>11.992389812847206</v>
      </c>
      <c r="CF128" s="3">
        <v>11.775882142739999</v>
      </c>
      <c r="CG128" s="3">
        <v>33.462934661668896</v>
      </c>
      <c r="CH128" s="3">
        <v>3.9325387002000003</v>
      </c>
      <c r="CI128" s="3">
        <v>9.7940670472959983</v>
      </c>
      <c r="CJ128" s="3">
        <v>2.8080174883466005</v>
      </c>
      <c r="CK128" s="3">
        <v>3.5316417595937484</v>
      </c>
      <c r="CL128" s="3">
        <v>1.1267010400800002</v>
      </c>
      <c r="CM128" s="3"/>
      <c r="CN128" s="3">
        <v>13520.970239096041</v>
      </c>
    </row>
    <row r="129" spans="1:92" x14ac:dyDescent="0.25">
      <c r="A129" s="2">
        <v>2033</v>
      </c>
      <c r="B129" s="3">
        <v>1927.2105052378904</v>
      </c>
      <c r="C129" s="3">
        <v>2284.7513894323606</v>
      </c>
      <c r="D129" s="3">
        <v>580.68025473979026</v>
      </c>
      <c r="E129" s="3">
        <v>563.03776506849977</v>
      </c>
      <c r="F129" s="3">
        <v>570.26902968493232</v>
      </c>
      <c r="G129" s="3">
        <v>605.33910769746251</v>
      </c>
      <c r="H129" s="3">
        <v>417.17905566876351</v>
      </c>
      <c r="I129" s="3">
        <v>331.00306250776828</v>
      </c>
      <c r="J129" s="3">
        <v>385.87869145095607</v>
      </c>
      <c r="K129" s="3">
        <v>334.64761452112981</v>
      </c>
      <c r="L129" s="3">
        <v>246.00033520065065</v>
      </c>
      <c r="M129" s="3">
        <v>174.74711398239879</v>
      </c>
      <c r="N129" s="3">
        <v>245.45647345565499</v>
      </c>
      <c r="O129" s="3">
        <v>210.9351562874055</v>
      </c>
      <c r="P129" s="3">
        <v>315.28110248610153</v>
      </c>
      <c r="Q129" s="3">
        <v>171.64714236143112</v>
      </c>
      <c r="R129" s="3">
        <v>233.069853410055</v>
      </c>
      <c r="S129" s="3">
        <v>179.063321648548</v>
      </c>
      <c r="T129" s="3">
        <v>130.05938643595471</v>
      </c>
      <c r="U129" s="3">
        <v>185.532352375572</v>
      </c>
      <c r="V129" s="3">
        <v>74.856994573844617</v>
      </c>
      <c r="W129" s="3">
        <v>137.39230775005925</v>
      </c>
      <c r="X129" s="3">
        <v>140.64508498823415</v>
      </c>
      <c r="Y129" s="3">
        <v>124.79241008441495</v>
      </c>
      <c r="Z129" s="3">
        <v>115.01241182460231</v>
      </c>
      <c r="AA129" s="3">
        <v>126.38837599618896</v>
      </c>
      <c r="AB129" s="3">
        <v>77.64596330885</v>
      </c>
      <c r="AC129" s="3">
        <v>99.672142608520005</v>
      </c>
      <c r="AD129" s="3">
        <v>112.0813361405619</v>
      </c>
      <c r="AE129" s="3">
        <v>100.50945393224322</v>
      </c>
      <c r="AF129" s="3">
        <v>61.691612982236563</v>
      </c>
      <c r="AG129" s="3">
        <v>79.451230778050018</v>
      </c>
      <c r="AH129" s="3">
        <v>82.983107079982744</v>
      </c>
      <c r="AI129" s="3">
        <v>101.03429595512777</v>
      </c>
      <c r="AJ129" s="3">
        <v>72.749765420922003</v>
      </c>
      <c r="AK129" s="3">
        <v>51.302075270449095</v>
      </c>
      <c r="AL129" s="3">
        <v>70.885983820663597</v>
      </c>
      <c r="AM129" s="3">
        <v>53.075785411527221</v>
      </c>
      <c r="AN129" s="3">
        <v>49.011420109824002</v>
      </c>
      <c r="AO129" s="3">
        <v>73.458158778270004</v>
      </c>
      <c r="AP129" s="3">
        <v>62.130032363068999</v>
      </c>
      <c r="AQ129" s="3">
        <v>59.860093200559994</v>
      </c>
      <c r="AR129" s="3">
        <v>58.05494263563979</v>
      </c>
      <c r="AS129" s="3">
        <v>57.268507892789792</v>
      </c>
      <c r="AT129" s="3">
        <v>57.996498600472229</v>
      </c>
      <c r="AU129" s="3">
        <v>64.852641916025519</v>
      </c>
      <c r="AV129" s="3">
        <v>91.395508729977394</v>
      </c>
      <c r="AW129" s="3">
        <v>62.087381754229519</v>
      </c>
      <c r="AX129" s="3">
        <v>42.403064114813375</v>
      </c>
      <c r="AY129" s="3">
        <v>64.189084908830324</v>
      </c>
      <c r="AZ129" s="3">
        <v>29.068162470692403</v>
      </c>
      <c r="BA129" s="3">
        <v>21.503300196698007</v>
      </c>
      <c r="BB129" s="3">
        <v>36.657987081359991</v>
      </c>
      <c r="BC129" s="3">
        <v>46.16005028688199</v>
      </c>
      <c r="BD129" s="3">
        <v>36.226287608735007</v>
      </c>
      <c r="BE129" s="3">
        <v>29.719436934852514</v>
      </c>
      <c r="BF129" s="3">
        <v>39.849534755953506</v>
      </c>
      <c r="BG129" s="3">
        <v>37.550158259975632</v>
      </c>
      <c r="BH129" s="3">
        <v>19.890983168097002</v>
      </c>
      <c r="BI129" s="3">
        <v>36.663079903351694</v>
      </c>
      <c r="BJ129" s="3">
        <v>4.1289608126189998</v>
      </c>
      <c r="BK129" s="3">
        <v>28.555797303853193</v>
      </c>
      <c r="BL129" s="3">
        <v>5.1877509705861033</v>
      </c>
      <c r="BM129" s="3">
        <v>27.181806834957598</v>
      </c>
      <c r="BN129" s="3">
        <v>9.5863343270050034</v>
      </c>
      <c r="BO129" s="3">
        <v>40.64174723184</v>
      </c>
      <c r="BP129" s="3">
        <v>32.068065089346995</v>
      </c>
      <c r="BQ129" s="3">
        <v>24.949917243235003</v>
      </c>
      <c r="BR129" s="3">
        <v>37.317978154748104</v>
      </c>
      <c r="BS129" s="3">
        <v>30.088863170158504</v>
      </c>
      <c r="BT129" s="3">
        <v>23.036341773094996</v>
      </c>
      <c r="BU129" s="3">
        <v>23.078753390299994</v>
      </c>
      <c r="BV129" s="3">
        <v>16.632986185464205</v>
      </c>
      <c r="BW129" s="3"/>
      <c r="BX129" s="3">
        <v>18.815823406488015</v>
      </c>
      <c r="BY129" s="3">
        <v>25.277983574949999</v>
      </c>
      <c r="BZ129" s="3"/>
      <c r="CA129" s="3">
        <v>8.2872820591055039</v>
      </c>
      <c r="CB129" s="3">
        <v>18.915302239911998</v>
      </c>
      <c r="CC129" s="3">
        <v>17.300304195788502</v>
      </c>
      <c r="CD129" s="3">
        <v>48.563706714190005</v>
      </c>
      <c r="CE129" s="3">
        <v>11.992389812847206</v>
      </c>
      <c r="CF129" s="3">
        <v>11.106529558804001</v>
      </c>
      <c r="CG129" s="3">
        <v>34.103524607311293</v>
      </c>
      <c r="CH129" s="3">
        <v>0.95710910020000017</v>
      </c>
      <c r="CI129" s="3">
        <v>9.9669598686639986</v>
      </c>
      <c r="CJ129" s="3">
        <v>2.9076262633466001</v>
      </c>
      <c r="CK129" s="3">
        <v>2.6650364431792504</v>
      </c>
      <c r="CL129" s="3">
        <v>1.8705584400800002</v>
      </c>
      <c r="CM129" s="3"/>
      <c r="CN129" s="3">
        <v>13365.140806022975</v>
      </c>
    </row>
    <row r="130" spans="1:92" x14ac:dyDescent="0.25">
      <c r="A130" s="2" t="s">
        <v>12</v>
      </c>
      <c r="B130" s="3">
        <v>16448.375609913764</v>
      </c>
      <c r="C130" s="3">
        <v>14117.506028073785</v>
      </c>
      <c r="D130" s="3">
        <v>12278.506477836929</v>
      </c>
      <c r="E130" s="3">
        <v>8178.6333151743702</v>
      </c>
      <c r="F130" s="3">
        <v>6516.4935376190133</v>
      </c>
      <c r="G130" s="3">
        <v>5841.3542840909013</v>
      </c>
      <c r="H130" s="3">
        <v>4607.8700528928039</v>
      </c>
      <c r="I130" s="3">
        <v>4010.3237696695055</v>
      </c>
      <c r="J130" s="3">
        <v>3689.5597575110883</v>
      </c>
      <c r="K130" s="3">
        <v>3266.9466064051553</v>
      </c>
      <c r="L130" s="3">
        <v>2626.7570505267749</v>
      </c>
      <c r="M130" s="3">
        <v>2209.7323708331878</v>
      </c>
      <c r="N130" s="3">
        <v>2192.1507386419453</v>
      </c>
      <c r="O130" s="3">
        <v>2132.0750763064598</v>
      </c>
      <c r="P130" s="3">
        <v>2089.5106937811724</v>
      </c>
      <c r="Q130" s="3">
        <v>2051.2843502225451</v>
      </c>
      <c r="R130" s="3">
        <v>1832.9153381830699</v>
      </c>
      <c r="S130" s="3">
        <v>1653.8861427816839</v>
      </c>
      <c r="T130" s="3">
        <v>1585.8793147442066</v>
      </c>
      <c r="U130" s="3">
        <v>1584.2607035230101</v>
      </c>
      <c r="V130" s="3">
        <v>1557.2663083379528</v>
      </c>
      <c r="W130" s="3">
        <v>1441.2078232751471</v>
      </c>
      <c r="X130" s="3">
        <v>1393.9338212255898</v>
      </c>
      <c r="Y130" s="3">
        <v>1347.3533404696316</v>
      </c>
      <c r="Z130" s="3">
        <v>1282.4053834687575</v>
      </c>
      <c r="AA130" s="3">
        <v>1226.9737593740258</v>
      </c>
      <c r="AB130" s="3">
        <v>1201.1466121552503</v>
      </c>
      <c r="AC130" s="3">
        <v>1115.2717557046051</v>
      </c>
      <c r="AD130" s="3">
        <v>1029.6719804903812</v>
      </c>
      <c r="AE130" s="3">
        <v>1002.3046062268032</v>
      </c>
      <c r="AF130" s="3">
        <v>969.48642019131989</v>
      </c>
      <c r="AG130" s="3">
        <v>940.91988802399999</v>
      </c>
      <c r="AH130" s="3">
        <v>872.11441295088525</v>
      </c>
      <c r="AI130" s="3">
        <v>782.08056763800107</v>
      </c>
      <c r="AJ130" s="3">
        <v>775.48444698374988</v>
      </c>
      <c r="AK130" s="3">
        <v>770.28127587889151</v>
      </c>
      <c r="AL130" s="3">
        <v>745.0135121640767</v>
      </c>
      <c r="AM130" s="3">
        <v>702.98785366215191</v>
      </c>
      <c r="AN130" s="3">
        <v>698.44739864171675</v>
      </c>
      <c r="AO130" s="3">
        <v>664.07418317486599</v>
      </c>
      <c r="AP130" s="3">
        <v>660.15886128689294</v>
      </c>
      <c r="AQ130" s="3">
        <v>649.28658532520001</v>
      </c>
      <c r="AR130" s="3">
        <v>604.43991536047179</v>
      </c>
      <c r="AS130" s="3">
        <v>578.01586601136773</v>
      </c>
      <c r="AT130" s="3">
        <v>520.10483809484413</v>
      </c>
      <c r="AU130" s="3">
        <v>518.58221157580726</v>
      </c>
      <c r="AV130" s="3">
        <v>516.14673510676357</v>
      </c>
      <c r="AW130" s="3">
        <v>487.5680833862491</v>
      </c>
      <c r="AX130" s="3">
        <v>485.67430784589408</v>
      </c>
      <c r="AY130" s="3">
        <v>444.06850783895561</v>
      </c>
      <c r="AZ130" s="3">
        <v>425.00375846780264</v>
      </c>
      <c r="BA130" s="3">
        <v>412.79288814657787</v>
      </c>
      <c r="BB130" s="3">
        <v>403.79776726656496</v>
      </c>
      <c r="BC130" s="3">
        <v>394.30018142382602</v>
      </c>
      <c r="BD130" s="3">
        <v>388.60421353583007</v>
      </c>
      <c r="BE130" s="3">
        <v>348.04050667720759</v>
      </c>
      <c r="BF130" s="3">
        <v>324.76522775391498</v>
      </c>
      <c r="BG130" s="3">
        <v>316.27619684674562</v>
      </c>
      <c r="BH130" s="3">
        <v>312.75514730428205</v>
      </c>
      <c r="BI130" s="3">
        <v>270.52674889184493</v>
      </c>
      <c r="BJ130" s="3">
        <v>261.54231454433824</v>
      </c>
      <c r="BK130" s="3">
        <v>251.9498485789876</v>
      </c>
      <c r="BL130" s="3">
        <v>249.87177975286727</v>
      </c>
      <c r="BM130" s="3">
        <v>247.10550450630762</v>
      </c>
      <c r="BN130" s="3">
        <v>239.26258224352407</v>
      </c>
      <c r="BO130" s="3">
        <v>234.105340698585</v>
      </c>
      <c r="BP130" s="3">
        <v>233.12124843578013</v>
      </c>
      <c r="BQ130" s="3">
        <v>214.754742497135</v>
      </c>
      <c r="BR130" s="3">
        <v>186.32798863546731</v>
      </c>
      <c r="BS130" s="3">
        <v>172.46194830916201</v>
      </c>
      <c r="BT130" s="3">
        <v>165.08215741026498</v>
      </c>
      <c r="BU130" s="3">
        <v>151.44417010552871</v>
      </c>
      <c r="BV130" s="3">
        <v>149.75385500099802</v>
      </c>
      <c r="BW130" s="3">
        <v>132.23600545719401</v>
      </c>
      <c r="BX130" s="3">
        <v>131.13977988570801</v>
      </c>
      <c r="BY130" s="3">
        <v>126.43940905789496</v>
      </c>
      <c r="BZ130" s="3">
        <v>126.21485616836017</v>
      </c>
      <c r="CA130" s="3">
        <v>123.90423519305774</v>
      </c>
      <c r="CB130" s="3">
        <v>123.63987754283599</v>
      </c>
      <c r="CC130" s="3">
        <v>117.32469809821592</v>
      </c>
      <c r="CD130" s="3">
        <v>100.87552372709001</v>
      </c>
      <c r="CE130" s="3">
        <v>99.058708500048922</v>
      </c>
      <c r="CF130" s="3">
        <v>98.198216989724017</v>
      </c>
      <c r="CG130" s="3">
        <v>96.896573187443792</v>
      </c>
      <c r="CH130" s="3">
        <v>63.522982282159994</v>
      </c>
      <c r="CI130" s="3">
        <v>62.441314831919996</v>
      </c>
      <c r="CJ130" s="3">
        <v>59.576269564702493</v>
      </c>
      <c r="CK130" s="3">
        <v>46.438191397194245</v>
      </c>
      <c r="CL130" s="3">
        <v>24.833404995690003</v>
      </c>
      <c r="CM130" s="3">
        <v>18.974532270516001</v>
      </c>
      <c r="CN130" s="3">
        <v>132801.85317678491</v>
      </c>
    </row>
    <row r="138" spans="1:92" x14ac:dyDescent="0.25">
      <c r="A138" s="47" t="s">
        <v>213</v>
      </c>
    </row>
    <row r="139" spans="1:92" x14ac:dyDescent="0.25">
      <c r="A139" t="s">
        <v>212</v>
      </c>
      <c r="B139" t="s">
        <v>54</v>
      </c>
    </row>
    <row r="140" spans="1:92" x14ac:dyDescent="0.25">
      <c r="B140" t="s">
        <v>55</v>
      </c>
    </row>
    <row r="141" spans="1:92" x14ac:dyDescent="0.25">
      <c r="A141" t="s">
        <v>66</v>
      </c>
      <c r="B141" t="s">
        <v>122</v>
      </c>
    </row>
    <row r="143" spans="1:92" x14ac:dyDescent="0.25">
      <c r="A143" s="47" t="s">
        <v>214</v>
      </c>
    </row>
    <row r="144" spans="1:92" x14ac:dyDescent="0.25">
      <c r="B144" t="s">
        <v>19</v>
      </c>
    </row>
    <row r="145" spans="2:2" x14ac:dyDescent="0.25">
      <c r="B145" t="s">
        <v>305</v>
      </c>
    </row>
    <row r="146" spans="2:2" x14ac:dyDescent="0.25">
      <c r="B146" t="s">
        <v>94</v>
      </c>
    </row>
  </sheetData>
  <pageMargins left="0.7" right="0.7" top="0.75" bottom="0.75" header="0.3" footer="0.3"/>
  <pageSetup paperSize="9" orientation="portrait" horizontalDpi="1200" verticalDpi="1200" r:id="rId9"/>
  <drawing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8019A-B7F7-48A1-8FA4-C72A15016C25}">
  <dimension ref="A1:T46"/>
  <sheetViews>
    <sheetView topLeftCell="A4" zoomScale="40" zoomScaleNormal="40" workbookViewId="0">
      <selection activeCell="A51" sqref="A51:XFD69"/>
    </sheetView>
  </sheetViews>
  <sheetFormatPr defaultRowHeight="15" x14ac:dyDescent="0.25"/>
  <cols>
    <col min="1" max="1" width="31" bestFit="1" customWidth="1"/>
    <col min="2" max="2" width="31.7109375" bestFit="1" customWidth="1"/>
    <col min="3" max="3" width="16" bestFit="1" customWidth="1"/>
    <col min="4" max="4" width="10.7109375" bestFit="1" customWidth="1"/>
    <col min="5" max="5" width="30.28515625" bestFit="1" customWidth="1"/>
    <col min="6" max="6" width="13.42578125" bestFit="1" customWidth="1"/>
    <col min="7" max="7" width="42" bestFit="1" customWidth="1"/>
    <col min="8" max="8" width="11.7109375" bestFit="1" customWidth="1"/>
    <col min="9" max="9" width="12" bestFit="1" customWidth="1"/>
    <col min="10" max="10" width="40" bestFit="1" customWidth="1"/>
    <col min="11" max="11" width="14.42578125" bestFit="1" customWidth="1"/>
    <col min="12" max="12" width="15" bestFit="1" customWidth="1"/>
  </cols>
  <sheetData>
    <row r="1" spans="1:20" x14ac:dyDescent="0.25">
      <c r="A1" s="1" t="s">
        <v>14</v>
      </c>
      <c r="B1" t="s">
        <v>20</v>
      </c>
    </row>
    <row r="2" spans="1:20" x14ac:dyDescent="0.25">
      <c r="A2" s="1" t="s">
        <v>36</v>
      </c>
      <c r="B2" t="s">
        <v>1</v>
      </c>
    </row>
    <row r="4" spans="1:20" ht="15.75" thickBot="1" x14ac:dyDescent="0.3">
      <c r="A4" s="1" t="s">
        <v>10</v>
      </c>
      <c r="B4" s="1" t="s">
        <v>18</v>
      </c>
    </row>
    <row r="5" spans="1:20" ht="45.75" thickBot="1" x14ac:dyDescent="0.3">
      <c r="A5" s="1" t="s">
        <v>11</v>
      </c>
      <c r="B5">
        <v>2022</v>
      </c>
      <c r="C5">
        <v>2023</v>
      </c>
      <c r="D5" t="s">
        <v>12</v>
      </c>
      <c r="F5" s="8" t="s">
        <v>41</v>
      </c>
      <c r="G5" s="12">
        <f>B5</f>
        <v>2022</v>
      </c>
      <c r="H5" s="12">
        <f t="shared" ref="H5:I9" si="0">C5</f>
        <v>2023</v>
      </c>
      <c r="I5" s="13" t="str">
        <f t="shared" si="0"/>
        <v>Grand Total</v>
      </c>
      <c r="P5" s="8"/>
      <c r="Q5" s="9"/>
      <c r="R5" s="9"/>
      <c r="S5" s="9"/>
      <c r="T5" s="9"/>
    </row>
    <row r="6" spans="1:20" ht="15.75" thickBot="1" x14ac:dyDescent="0.3">
      <c r="A6" s="2" t="s">
        <v>15</v>
      </c>
      <c r="B6" s="3">
        <v>450.67855124999937</v>
      </c>
      <c r="C6" s="3">
        <v>543.59649575000003</v>
      </c>
      <c r="D6" s="3">
        <v>994.2750469999994</v>
      </c>
      <c r="F6" s="10" t="str">
        <f>A6</f>
        <v>OE</v>
      </c>
      <c r="G6" s="10">
        <f>B6</f>
        <v>450.67855124999937</v>
      </c>
      <c r="H6" s="10">
        <f t="shared" si="0"/>
        <v>543.59649575000003</v>
      </c>
      <c r="I6" s="11">
        <f t="shared" si="0"/>
        <v>994.2750469999994</v>
      </c>
      <c r="P6" s="10"/>
      <c r="Q6" s="10"/>
      <c r="R6" s="10"/>
      <c r="S6" s="10"/>
      <c r="T6" s="11"/>
    </row>
    <row r="7" spans="1:20" ht="15.75" thickBot="1" x14ac:dyDescent="0.3">
      <c r="A7" s="2" t="s">
        <v>21</v>
      </c>
      <c r="B7" s="3">
        <v>248.00607221639498</v>
      </c>
      <c r="C7" s="3">
        <v>266.69924002830743</v>
      </c>
      <c r="D7" s="3">
        <v>514.70531224470244</v>
      </c>
      <c r="F7" s="10" t="str">
        <f>A7</f>
        <v>Repairs</v>
      </c>
      <c r="G7" s="10">
        <f t="shared" ref="G7:G9" si="1">B7</f>
        <v>248.00607221639498</v>
      </c>
      <c r="H7" s="10">
        <f t="shared" si="0"/>
        <v>266.69924002830743</v>
      </c>
      <c r="I7" s="11">
        <f t="shared" si="0"/>
        <v>514.70531224470244</v>
      </c>
      <c r="P7" s="10"/>
      <c r="Q7" s="10"/>
      <c r="R7" s="10"/>
      <c r="S7" s="10"/>
      <c r="T7" s="11"/>
    </row>
    <row r="8" spans="1:20" ht="15.75" thickBot="1" x14ac:dyDescent="0.3">
      <c r="A8" s="2" t="s">
        <v>22</v>
      </c>
      <c r="B8" s="3">
        <v>656.25464346129502</v>
      </c>
      <c r="C8" s="3">
        <v>710.6955385704108</v>
      </c>
      <c r="D8" s="3">
        <v>1366.9501820317059</v>
      </c>
      <c r="F8" s="10" t="str">
        <f>A8</f>
        <v>Spares</v>
      </c>
      <c r="G8" s="10">
        <f t="shared" si="1"/>
        <v>656.25464346129502</v>
      </c>
      <c r="H8" s="10">
        <f t="shared" si="0"/>
        <v>710.6955385704108</v>
      </c>
      <c r="I8" s="11">
        <f t="shared" si="0"/>
        <v>1366.9501820317059</v>
      </c>
      <c r="P8" s="10"/>
      <c r="Q8" s="10"/>
      <c r="R8" s="10"/>
      <c r="S8" s="10"/>
      <c r="T8" s="11"/>
    </row>
    <row r="9" spans="1:20" ht="15.75" thickBot="1" x14ac:dyDescent="0.3">
      <c r="A9" s="2" t="s">
        <v>12</v>
      </c>
      <c r="B9" s="3">
        <v>1354.9392669276895</v>
      </c>
      <c r="C9" s="3">
        <v>1520.9912743487184</v>
      </c>
      <c r="D9" s="3">
        <v>2875.9305412764079</v>
      </c>
      <c r="F9" s="11" t="str">
        <f>A9</f>
        <v>Grand Total</v>
      </c>
      <c r="G9" s="11">
        <f t="shared" si="1"/>
        <v>1354.9392669276895</v>
      </c>
      <c r="H9" s="11">
        <f t="shared" si="0"/>
        <v>1520.9912743487184</v>
      </c>
      <c r="I9" s="11">
        <f t="shared" si="0"/>
        <v>2875.9305412764079</v>
      </c>
      <c r="P9" s="10"/>
      <c r="Q9" s="10"/>
      <c r="R9" s="10"/>
      <c r="S9" s="10"/>
      <c r="T9" s="11"/>
    </row>
    <row r="10" spans="1:20" ht="15.75" thickBot="1" x14ac:dyDescent="0.3">
      <c r="P10" s="10"/>
      <c r="Q10" s="10"/>
      <c r="R10" s="10"/>
      <c r="S10" s="10"/>
      <c r="T10" s="11"/>
    </row>
    <row r="11" spans="1:20" ht="15.75" thickBot="1" x14ac:dyDescent="0.3">
      <c r="P11" s="10"/>
      <c r="Q11" s="10"/>
      <c r="R11" s="10"/>
      <c r="S11" s="10"/>
      <c r="T11" s="11"/>
    </row>
    <row r="12" spans="1:20" ht="15.75" thickBot="1" x14ac:dyDescent="0.3">
      <c r="A12" s="1" t="s">
        <v>14</v>
      </c>
      <c r="B12" t="s">
        <v>20</v>
      </c>
      <c r="P12" s="11"/>
      <c r="Q12" s="11"/>
      <c r="R12" s="11"/>
      <c r="S12" s="11"/>
      <c r="T12" s="11"/>
    </row>
    <row r="13" spans="1:20" x14ac:dyDescent="0.25">
      <c r="A13" s="1" t="s">
        <v>36</v>
      </c>
      <c r="B13" t="s">
        <v>1</v>
      </c>
    </row>
    <row r="15" spans="1:20" ht="15.75" thickBot="1" x14ac:dyDescent="0.3">
      <c r="A15" s="1" t="s">
        <v>10</v>
      </c>
      <c r="B15" s="1" t="s">
        <v>18</v>
      </c>
    </row>
    <row r="16" spans="1:20" ht="45.75" thickBot="1" x14ac:dyDescent="0.3">
      <c r="A16" s="1" t="s">
        <v>11</v>
      </c>
      <c r="B16">
        <v>2022</v>
      </c>
      <c r="C16">
        <v>2023</v>
      </c>
      <c r="D16" t="s">
        <v>12</v>
      </c>
      <c r="F16" s="8" t="s">
        <v>41</v>
      </c>
      <c r="G16" s="12">
        <f>B16</f>
        <v>2022</v>
      </c>
      <c r="H16" s="12">
        <f t="shared" ref="H16:I26" si="2">C16</f>
        <v>2023</v>
      </c>
      <c r="I16" s="13" t="str">
        <f t="shared" si="2"/>
        <v>Grand Total</v>
      </c>
    </row>
    <row r="17" spans="1:9" ht="15.75" thickBot="1" x14ac:dyDescent="0.3">
      <c r="A17" s="2" t="s">
        <v>28</v>
      </c>
      <c r="B17" s="3">
        <v>330.98219661213062</v>
      </c>
      <c r="C17" s="3">
        <v>353.98352082576446</v>
      </c>
      <c r="D17" s="3">
        <v>684.96571743789514</v>
      </c>
      <c r="F17" s="10" t="str">
        <f t="shared" ref="F17:F26" si="3">A17</f>
        <v>Business Jet</v>
      </c>
      <c r="G17" s="10">
        <f>B17</f>
        <v>330.98219661213062</v>
      </c>
      <c r="H17" s="10">
        <f t="shared" si="2"/>
        <v>353.98352082576446</v>
      </c>
      <c r="I17" s="10">
        <f t="shared" si="2"/>
        <v>684.96571743789514</v>
      </c>
    </row>
    <row r="18" spans="1:9" ht="15.75" thickBot="1" x14ac:dyDescent="0.3">
      <c r="A18" s="2" t="s">
        <v>16</v>
      </c>
      <c r="B18" s="3">
        <v>193.92938717875992</v>
      </c>
      <c r="C18" s="3">
        <v>184.42815737728</v>
      </c>
      <c r="D18" s="3">
        <v>378.3575445560399</v>
      </c>
      <c r="F18" s="10" t="str">
        <f t="shared" si="3"/>
        <v>Fighters and Jet Trainers</v>
      </c>
      <c r="G18" s="10">
        <f t="shared" ref="G18:G26" si="4">B18</f>
        <v>193.92938717875992</v>
      </c>
      <c r="H18" s="10">
        <f t="shared" si="2"/>
        <v>184.42815737728</v>
      </c>
      <c r="I18" s="10">
        <f t="shared" si="2"/>
        <v>378.3575445560399</v>
      </c>
    </row>
    <row r="19" spans="1:9" ht="15.75" thickBot="1" x14ac:dyDescent="0.3">
      <c r="A19" s="2" t="s">
        <v>29</v>
      </c>
      <c r="B19" s="3">
        <v>46.209345215789973</v>
      </c>
      <c r="C19" s="3">
        <v>52.113653098639993</v>
      </c>
      <c r="D19" s="3">
        <v>98.322998314429967</v>
      </c>
      <c r="F19" s="10" t="str">
        <f t="shared" si="3"/>
        <v>Freighter</v>
      </c>
      <c r="G19" s="10">
        <f t="shared" si="4"/>
        <v>46.209345215789973</v>
      </c>
      <c r="H19" s="10">
        <f t="shared" si="2"/>
        <v>52.113653098639993</v>
      </c>
      <c r="I19" s="10">
        <f t="shared" si="2"/>
        <v>98.322998314429967</v>
      </c>
    </row>
    <row r="20" spans="1:9" ht="15.75" thickBot="1" x14ac:dyDescent="0.3">
      <c r="A20" s="2" t="s">
        <v>30</v>
      </c>
      <c r="B20" s="3">
        <v>73.738145238109396</v>
      </c>
      <c r="C20" s="3">
        <v>76.238369702337437</v>
      </c>
      <c r="D20" s="3">
        <v>149.97651494044683</v>
      </c>
      <c r="F20" s="10" t="str">
        <f t="shared" si="3"/>
        <v>Helicopter</v>
      </c>
      <c r="G20" s="10">
        <f t="shared" si="4"/>
        <v>73.738145238109396</v>
      </c>
      <c r="H20" s="10">
        <f t="shared" si="2"/>
        <v>76.238369702337437</v>
      </c>
      <c r="I20" s="10">
        <f t="shared" si="2"/>
        <v>149.97651494044683</v>
      </c>
    </row>
    <row r="21" spans="1:9" ht="15.75" thickBot="1" x14ac:dyDescent="0.3">
      <c r="A21" s="2" t="s">
        <v>17</v>
      </c>
      <c r="B21" s="3">
        <v>470.08295614295326</v>
      </c>
      <c r="C21" s="3">
        <v>558.32728011600216</v>
      </c>
      <c r="D21" s="3">
        <v>1028.4102362589554</v>
      </c>
      <c r="F21" s="10" t="str">
        <f t="shared" si="3"/>
        <v>Large Commercial Aircraft</v>
      </c>
      <c r="G21" s="10">
        <f t="shared" si="4"/>
        <v>470.08295614295326</v>
      </c>
      <c r="H21" s="10">
        <f t="shared" si="2"/>
        <v>558.32728011600216</v>
      </c>
      <c r="I21" s="10">
        <f t="shared" si="2"/>
        <v>1028.4102362589554</v>
      </c>
    </row>
    <row r="22" spans="1:9" ht="15.75" thickBot="1" x14ac:dyDescent="0.3">
      <c r="A22" s="2" t="s">
        <v>31</v>
      </c>
      <c r="B22" s="3">
        <v>78.678707616790021</v>
      </c>
      <c r="C22" s="3">
        <v>77.85204531085995</v>
      </c>
      <c r="D22" s="3">
        <v>156.53075292764998</v>
      </c>
      <c r="F22" s="10" t="str">
        <f t="shared" si="3"/>
        <v>Military Transport / Special Mission</v>
      </c>
      <c r="G22" s="10">
        <f t="shared" si="4"/>
        <v>78.678707616790021</v>
      </c>
      <c r="H22" s="10">
        <f t="shared" si="2"/>
        <v>77.85204531085995</v>
      </c>
      <c r="I22" s="10">
        <f t="shared" si="2"/>
        <v>156.53075292764998</v>
      </c>
    </row>
    <row r="23" spans="1:9" ht="15.75" thickBot="1" x14ac:dyDescent="0.3">
      <c r="A23" s="2" t="s">
        <v>32</v>
      </c>
      <c r="B23" s="3">
        <v>67.140003053468831</v>
      </c>
      <c r="C23" s="3">
        <v>68.580622384091981</v>
      </c>
      <c r="D23" s="3">
        <v>135.72062543756081</v>
      </c>
      <c r="F23" s="10" t="str">
        <f t="shared" si="3"/>
        <v>Regional</v>
      </c>
      <c r="G23" s="10">
        <f t="shared" si="4"/>
        <v>67.140003053468831</v>
      </c>
      <c r="H23" s="10">
        <f t="shared" si="2"/>
        <v>68.580622384091981</v>
      </c>
      <c r="I23" s="10">
        <f t="shared" si="2"/>
        <v>135.72062543756081</v>
      </c>
    </row>
    <row r="24" spans="1:9" ht="15.75" thickBot="1" x14ac:dyDescent="0.3">
      <c r="A24" s="2" t="s">
        <v>33</v>
      </c>
      <c r="B24" s="3">
        <v>0.32830040202687005</v>
      </c>
      <c r="C24" s="3">
        <v>0.3517504307430751</v>
      </c>
      <c r="D24" s="3">
        <v>0.68005083276994516</v>
      </c>
      <c r="F24" s="10" t="str">
        <f t="shared" si="3"/>
        <v>Turbine GA</v>
      </c>
      <c r="G24" s="10">
        <f t="shared" si="4"/>
        <v>0.32830040202687005</v>
      </c>
      <c r="H24" s="10">
        <f t="shared" si="2"/>
        <v>0.3517504307430751</v>
      </c>
      <c r="I24" s="10">
        <f t="shared" si="2"/>
        <v>0.68005083276994516</v>
      </c>
    </row>
    <row r="25" spans="1:9" ht="15.75" thickBot="1" x14ac:dyDescent="0.3">
      <c r="A25" s="2" t="s">
        <v>34</v>
      </c>
      <c r="B25" s="3">
        <v>27.319604203979999</v>
      </c>
      <c r="C25" s="3">
        <v>25.743679366680002</v>
      </c>
      <c r="D25" s="3">
        <v>53.063283570660005</v>
      </c>
      <c r="F25" s="10" t="str">
        <f t="shared" si="3"/>
        <v>Turboprop Trainers / Light Attack</v>
      </c>
      <c r="G25" s="10">
        <f t="shared" si="4"/>
        <v>27.319604203979999</v>
      </c>
      <c r="H25" s="10">
        <f t="shared" si="2"/>
        <v>25.743679366680002</v>
      </c>
      <c r="I25" s="10">
        <f t="shared" si="2"/>
        <v>53.063283570660005</v>
      </c>
    </row>
    <row r="26" spans="1:9" ht="15.75" thickBot="1" x14ac:dyDescent="0.3">
      <c r="A26" s="2" t="s">
        <v>35</v>
      </c>
      <c r="B26" s="3">
        <v>66.530621263680004</v>
      </c>
      <c r="C26" s="3">
        <v>123.37219573631998</v>
      </c>
      <c r="D26" s="3">
        <v>189.90281699999997</v>
      </c>
      <c r="F26" s="11" t="str">
        <f t="shared" si="3"/>
        <v>UAV</v>
      </c>
      <c r="G26" s="11">
        <f t="shared" si="4"/>
        <v>66.530621263680004</v>
      </c>
      <c r="H26" s="11">
        <f t="shared" si="2"/>
        <v>123.37219573631998</v>
      </c>
      <c r="I26" s="11">
        <f t="shared" si="2"/>
        <v>189.90281699999997</v>
      </c>
    </row>
    <row r="27" spans="1:9" x14ac:dyDescent="0.25">
      <c r="A27" s="2" t="s">
        <v>12</v>
      </c>
      <c r="B27" s="3">
        <v>1354.9392669276888</v>
      </c>
      <c r="C27" s="3">
        <v>1520.9912743487191</v>
      </c>
      <c r="D27" s="3">
        <v>2875.9305412764083</v>
      </c>
    </row>
    <row r="29" spans="1:9" x14ac:dyDescent="0.25">
      <c r="A29" s="1" t="s">
        <v>14</v>
      </c>
      <c r="B29" t="s">
        <v>20</v>
      </c>
    </row>
    <row r="30" spans="1:9" x14ac:dyDescent="0.25">
      <c r="A30" s="1" t="s">
        <v>36</v>
      </c>
      <c r="B30" t="s">
        <v>1</v>
      </c>
    </row>
    <row r="32" spans="1:9" x14ac:dyDescent="0.25">
      <c r="A32" s="1" t="s">
        <v>10</v>
      </c>
      <c r="B32" s="1" t="s">
        <v>18</v>
      </c>
    </row>
    <row r="33" spans="1:12" x14ac:dyDescent="0.25">
      <c r="A33" s="1" t="s">
        <v>11</v>
      </c>
      <c r="B33" t="s">
        <v>17</v>
      </c>
      <c r="C33" t="s">
        <v>28</v>
      </c>
      <c r="D33" t="s">
        <v>35</v>
      </c>
      <c r="E33" t="s">
        <v>16</v>
      </c>
      <c r="F33" t="s">
        <v>30</v>
      </c>
      <c r="G33" t="s">
        <v>31</v>
      </c>
      <c r="H33" t="s">
        <v>32</v>
      </c>
      <c r="I33" t="s">
        <v>29</v>
      </c>
      <c r="J33" t="s">
        <v>34</v>
      </c>
      <c r="K33" t="s">
        <v>33</v>
      </c>
      <c r="L33" t="s">
        <v>12</v>
      </c>
    </row>
    <row r="34" spans="1:12" x14ac:dyDescent="0.25">
      <c r="A34" s="2">
        <v>2022</v>
      </c>
      <c r="B34" s="3">
        <v>470.08295614295326</v>
      </c>
      <c r="C34" s="3">
        <v>330.98219661213062</v>
      </c>
      <c r="D34" s="3">
        <v>66.530621263680004</v>
      </c>
      <c r="E34" s="3">
        <v>193.92938717875992</v>
      </c>
      <c r="F34" s="3">
        <v>73.738145238109396</v>
      </c>
      <c r="G34" s="3">
        <v>78.678707616790021</v>
      </c>
      <c r="H34" s="3">
        <v>67.140003053468831</v>
      </c>
      <c r="I34" s="3">
        <v>46.209345215789973</v>
      </c>
      <c r="J34" s="3">
        <v>27.319604203979999</v>
      </c>
      <c r="K34" s="3">
        <v>0.32830040202687005</v>
      </c>
      <c r="L34" s="3">
        <v>1354.9392669276888</v>
      </c>
    </row>
    <row r="35" spans="1:12" x14ac:dyDescent="0.25">
      <c r="A35" s="2">
        <v>2023</v>
      </c>
      <c r="B35" s="3">
        <v>558.32728011600216</v>
      </c>
      <c r="C35" s="3">
        <v>353.98352082576446</v>
      </c>
      <c r="D35" s="3">
        <v>123.37219573631998</v>
      </c>
      <c r="E35" s="3">
        <v>184.42815737728</v>
      </c>
      <c r="F35" s="3">
        <v>76.238369702337437</v>
      </c>
      <c r="G35" s="3">
        <v>77.85204531085995</v>
      </c>
      <c r="H35" s="3">
        <v>68.580622384091981</v>
      </c>
      <c r="I35" s="3">
        <v>52.113653098639993</v>
      </c>
      <c r="J35" s="3">
        <v>25.743679366680002</v>
      </c>
      <c r="K35" s="3">
        <v>0.3517504307430751</v>
      </c>
      <c r="L35" s="3">
        <v>1520.9912743487191</v>
      </c>
    </row>
    <row r="36" spans="1:12" x14ac:dyDescent="0.25">
      <c r="A36" s="2">
        <v>2024</v>
      </c>
      <c r="B36" s="3">
        <v>610.82087977284277</v>
      </c>
      <c r="C36" s="3">
        <v>359.09975282718995</v>
      </c>
      <c r="D36" s="3">
        <v>115.28331656904004</v>
      </c>
      <c r="E36" s="3">
        <v>194.49262975586007</v>
      </c>
      <c r="F36" s="3">
        <v>82.959836506428161</v>
      </c>
      <c r="G36" s="3">
        <v>76.624089499380005</v>
      </c>
      <c r="H36" s="3">
        <v>72.930477326033582</v>
      </c>
      <c r="I36" s="3">
        <v>53.220152100640028</v>
      </c>
      <c r="J36" s="3">
        <v>23.163060543480004</v>
      </c>
      <c r="K36" s="3">
        <v>0.36347544510117757</v>
      </c>
      <c r="L36" s="3">
        <v>1588.9576703459957</v>
      </c>
    </row>
    <row r="37" spans="1:12" x14ac:dyDescent="0.25">
      <c r="A37" s="2">
        <v>2025</v>
      </c>
      <c r="B37" s="3">
        <v>655.53698560421606</v>
      </c>
      <c r="C37" s="3">
        <v>347.24468088634984</v>
      </c>
      <c r="D37" s="3">
        <v>112.29534227753992</v>
      </c>
      <c r="E37" s="3">
        <v>196.74279291723997</v>
      </c>
      <c r="F37" s="3">
        <v>83.814309624750024</v>
      </c>
      <c r="G37" s="3">
        <v>83.072073950210012</v>
      </c>
      <c r="H37" s="3">
        <v>76.87738454596203</v>
      </c>
      <c r="I37" s="3">
        <v>43.865656936060034</v>
      </c>
      <c r="J37" s="3">
        <v>25.271332237799996</v>
      </c>
      <c r="K37" s="3">
        <v>0.43194815087742511</v>
      </c>
      <c r="L37" s="3">
        <v>1625.1525071310052</v>
      </c>
    </row>
    <row r="38" spans="1:12" x14ac:dyDescent="0.25">
      <c r="A38" s="2">
        <v>2026</v>
      </c>
      <c r="B38" s="3">
        <v>718.09866166257223</v>
      </c>
      <c r="C38" s="3">
        <v>356.7490891550645</v>
      </c>
      <c r="D38" s="3">
        <v>132.73308006660002</v>
      </c>
      <c r="E38" s="3">
        <v>199.99861078828002</v>
      </c>
      <c r="F38" s="3">
        <v>85.228599153875052</v>
      </c>
      <c r="G38" s="3">
        <v>78.621924407720044</v>
      </c>
      <c r="H38" s="3">
        <v>80.069464376392446</v>
      </c>
      <c r="I38" s="3">
        <v>49.598373943530007</v>
      </c>
      <c r="J38" s="3">
        <v>29.835695815200001</v>
      </c>
      <c r="K38" s="3">
        <v>0.69214719615905507</v>
      </c>
      <c r="L38" s="3">
        <v>1731.6256465653937</v>
      </c>
    </row>
    <row r="39" spans="1:12" x14ac:dyDescent="0.25">
      <c r="A39" s="2">
        <v>2027</v>
      </c>
      <c r="B39" s="3">
        <v>756.78047713110959</v>
      </c>
      <c r="C39" s="3">
        <v>354.73195888877223</v>
      </c>
      <c r="D39" s="3">
        <v>275.59807963398003</v>
      </c>
      <c r="E39" s="3">
        <v>199.14842874463997</v>
      </c>
      <c r="F39" s="3">
        <v>88.509669940749959</v>
      </c>
      <c r="G39" s="3">
        <v>74.88098446052004</v>
      </c>
      <c r="H39" s="3">
        <v>84.872881597194578</v>
      </c>
      <c r="I39" s="3">
        <v>46.90745727753005</v>
      </c>
      <c r="J39" s="3">
        <v>25.052906973599999</v>
      </c>
      <c r="K39" s="3">
        <v>0.89434920619408009</v>
      </c>
      <c r="L39" s="3">
        <v>1907.3771938542909</v>
      </c>
    </row>
    <row r="40" spans="1:12" x14ac:dyDescent="0.25">
      <c r="A40" s="2">
        <v>2028</v>
      </c>
      <c r="B40" s="3">
        <v>814.02700804987273</v>
      </c>
      <c r="C40" s="3">
        <v>375.90766810121426</v>
      </c>
      <c r="D40" s="3">
        <v>360.77705642898019</v>
      </c>
      <c r="E40" s="3">
        <v>200.91205586251996</v>
      </c>
      <c r="F40" s="3">
        <v>84.923751100062475</v>
      </c>
      <c r="G40" s="3">
        <v>76.771858801240029</v>
      </c>
      <c r="H40" s="3">
        <v>88.951221229780046</v>
      </c>
      <c r="I40" s="3">
        <v>43.75191753907</v>
      </c>
      <c r="J40" s="3">
        <v>23.893267602600002</v>
      </c>
      <c r="K40" s="3">
        <v>0.93500070550250003</v>
      </c>
      <c r="L40" s="3">
        <v>2070.8508054208419</v>
      </c>
    </row>
    <row r="41" spans="1:12" x14ac:dyDescent="0.25">
      <c r="A41" s="2">
        <v>2029</v>
      </c>
      <c r="B41" s="3">
        <v>838.97889171724216</v>
      </c>
      <c r="C41" s="3">
        <v>398.2191730291072</v>
      </c>
      <c r="D41" s="3">
        <v>395.19160520580004</v>
      </c>
      <c r="E41" s="3">
        <v>200.95551473669991</v>
      </c>
      <c r="F41" s="3">
        <v>76.444873652781283</v>
      </c>
      <c r="G41" s="3">
        <v>74.525139057740063</v>
      </c>
      <c r="H41" s="3">
        <v>87.428509049699983</v>
      </c>
      <c r="I41" s="3">
        <v>52.978688119250045</v>
      </c>
      <c r="J41" s="3">
        <v>24.096982066740004</v>
      </c>
      <c r="K41" s="3">
        <v>0.89424772898825022</v>
      </c>
      <c r="L41" s="3">
        <v>2149.7136243640493</v>
      </c>
    </row>
    <row r="42" spans="1:12" x14ac:dyDescent="0.25">
      <c r="A42" s="2">
        <v>2030</v>
      </c>
      <c r="B42" s="3">
        <v>848.02945683413191</v>
      </c>
      <c r="C42" s="3">
        <v>431.0031920360243</v>
      </c>
      <c r="D42" s="3">
        <v>426.58018798680013</v>
      </c>
      <c r="E42" s="3">
        <v>209.47627466379993</v>
      </c>
      <c r="F42" s="3">
        <v>85.478690420656278</v>
      </c>
      <c r="G42" s="3">
        <v>79.955193038620038</v>
      </c>
      <c r="H42" s="3">
        <v>86.054063979519952</v>
      </c>
      <c r="I42" s="3">
        <v>58.017498812880071</v>
      </c>
      <c r="J42" s="3">
        <v>20.737347184619999</v>
      </c>
      <c r="K42" s="3">
        <v>0.93354662255400012</v>
      </c>
      <c r="L42" s="3">
        <v>2246.2654515796066</v>
      </c>
    </row>
    <row r="43" spans="1:12" x14ac:dyDescent="0.25">
      <c r="A43" s="2">
        <v>2031</v>
      </c>
      <c r="B43" s="3">
        <v>746.40263684754075</v>
      </c>
      <c r="C43" s="3">
        <v>382.14799695170672</v>
      </c>
      <c r="D43" s="3">
        <v>468.51477816779999</v>
      </c>
      <c r="E43" s="3">
        <v>200.32273451042002</v>
      </c>
      <c r="F43" s="3">
        <v>85.88249881734373</v>
      </c>
      <c r="G43" s="3">
        <v>74.787431827700019</v>
      </c>
      <c r="H43" s="3">
        <v>69.030471384056014</v>
      </c>
      <c r="I43" s="3">
        <v>71.706672426030096</v>
      </c>
      <c r="J43" s="3">
        <v>23.758933071060003</v>
      </c>
      <c r="K43" s="3">
        <v>1.038535563975</v>
      </c>
      <c r="L43" s="3">
        <v>2123.5926895676325</v>
      </c>
    </row>
    <row r="44" spans="1:12" x14ac:dyDescent="0.25">
      <c r="A44" s="2">
        <v>2032</v>
      </c>
      <c r="B44" s="3">
        <v>725.08139499568142</v>
      </c>
      <c r="C44" s="3">
        <v>374.82556103833605</v>
      </c>
      <c r="D44" s="3">
        <v>486.32012586719992</v>
      </c>
      <c r="E44" s="3">
        <v>205.91070844846001</v>
      </c>
      <c r="F44" s="3">
        <v>87.19312582865625</v>
      </c>
      <c r="G44" s="3">
        <v>79.499177499920009</v>
      </c>
      <c r="H44" s="3">
        <v>71.640878685674451</v>
      </c>
      <c r="I44" s="3">
        <v>67.215634294020006</v>
      </c>
      <c r="J44" s="3">
        <v>23.778460193400004</v>
      </c>
      <c r="K44" s="3">
        <v>1.048861755396</v>
      </c>
      <c r="L44" s="3">
        <v>2122.5139286067438</v>
      </c>
    </row>
    <row r="45" spans="1:12" x14ac:dyDescent="0.25">
      <c r="A45" s="2">
        <v>2033</v>
      </c>
      <c r="B45" s="3">
        <v>781.16580856397184</v>
      </c>
      <c r="C45" s="3">
        <v>377.48002264093356</v>
      </c>
      <c r="D45" s="3">
        <v>493.52797990259995</v>
      </c>
      <c r="E45" s="3">
        <v>190.76051288594002</v>
      </c>
      <c r="F45" s="3">
        <v>88.592658367718741</v>
      </c>
      <c r="G45" s="3">
        <v>78.34725584626004</v>
      </c>
      <c r="H45" s="3">
        <v>70.120152692253072</v>
      </c>
      <c r="I45" s="3">
        <v>72.058426160980076</v>
      </c>
      <c r="J45" s="3">
        <v>29.059640937360005</v>
      </c>
      <c r="K45" s="3">
        <v>1.059187946817</v>
      </c>
      <c r="L45" s="3">
        <v>2182.1716459448339</v>
      </c>
    </row>
    <row r="46" spans="1:12" x14ac:dyDescent="0.25">
      <c r="A46" s="2" t="s">
        <v>12</v>
      </c>
      <c r="B46" s="3">
        <v>8523.3324374381373</v>
      </c>
      <c r="C46" s="3">
        <v>4442.3748129925943</v>
      </c>
      <c r="D46" s="3">
        <v>3456.72436910634</v>
      </c>
      <c r="E46" s="3">
        <v>2377.0778078698995</v>
      </c>
      <c r="F46" s="3">
        <v>999.0045283534688</v>
      </c>
      <c r="G46" s="3">
        <v>933.61588131696033</v>
      </c>
      <c r="H46" s="3">
        <v>923.696130304127</v>
      </c>
      <c r="I46" s="3">
        <v>657.64347592442039</v>
      </c>
      <c r="J46" s="3">
        <v>301.71091019651999</v>
      </c>
      <c r="K46" s="3">
        <v>8.9713511543344335</v>
      </c>
      <c r="L46" s="3">
        <v>22624.151704656797</v>
      </c>
    </row>
  </sheetData>
  <pageMargins left="0.7" right="0.7" top="0.75" bottom="0.75" header="0.3" footer="0.3"/>
  <pageSetup paperSize="9" orientation="portrait" verticalDpi="0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3856F-C167-4808-AFA6-EC3D66E8CF92}">
  <dimension ref="A1:T46"/>
  <sheetViews>
    <sheetView zoomScale="70" zoomScaleNormal="70" workbookViewId="0">
      <selection activeCell="T28" sqref="T28"/>
    </sheetView>
  </sheetViews>
  <sheetFormatPr defaultRowHeight="15" x14ac:dyDescent="0.25"/>
  <cols>
    <col min="1" max="1" width="31" bestFit="1" customWidth="1"/>
    <col min="2" max="2" width="31.7109375" bestFit="1" customWidth="1"/>
    <col min="3" max="3" width="30.28515625" bestFit="1" customWidth="1"/>
    <col min="4" max="4" width="10.7109375" bestFit="1" customWidth="1"/>
    <col min="5" max="5" width="13.42578125" bestFit="1" customWidth="1"/>
    <col min="6" max="6" width="16" bestFit="1" customWidth="1"/>
    <col min="7" max="7" width="42" bestFit="1" customWidth="1"/>
    <col min="8" max="8" width="11.7109375" bestFit="1" customWidth="1"/>
    <col min="9" max="9" width="12" bestFit="1" customWidth="1"/>
    <col min="10" max="10" width="14.42578125" bestFit="1" customWidth="1"/>
    <col min="11" max="11" width="40" bestFit="1" customWidth="1"/>
    <col min="12" max="12" width="15" bestFit="1" customWidth="1"/>
  </cols>
  <sheetData>
    <row r="1" spans="1:20" x14ac:dyDescent="0.25">
      <c r="A1" s="1" t="s">
        <v>14</v>
      </c>
      <c r="B1" t="s">
        <v>20</v>
      </c>
    </row>
    <row r="2" spans="1:20" x14ac:dyDescent="0.25">
      <c r="A2" s="1" t="s">
        <v>36</v>
      </c>
      <c r="B2" t="s">
        <v>9</v>
      </c>
    </row>
    <row r="4" spans="1:20" ht="15.75" thickBot="1" x14ac:dyDescent="0.3">
      <c r="A4" s="1" t="s">
        <v>10</v>
      </c>
      <c r="B4" s="1" t="s">
        <v>18</v>
      </c>
    </row>
    <row r="5" spans="1:20" ht="45.75" thickBot="1" x14ac:dyDescent="0.3">
      <c r="A5" s="1" t="s">
        <v>11</v>
      </c>
      <c r="B5">
        <v>2022</v>
      </c>
      <c r="C5">
        <v>2023</v>
      </c>
      <c r="D5" t="s">
        <v>12</v>
      </c>
      <c r="F5" s="8" t="s">
        <v>42</v>
      </c>
      <c r="G5" s="12">
        <f>B5</f>
        <v>2022</v>
      </c>
      <c r="H5" s="12">
        <f t="shared" ref="H5:I9" si="0">C5</f>
        <v>2023</v>
      </c>
      <c r="I5" s="13" t="str">
        <f t="shared" si="0"/>
        <v>Grand Total</v>
      </c>
      <c r="P5" s="8"/>
      <c r="Q5" s="9"/>
      <c r="R5" s="9"/>
      <c r="S5" s="9"/>
      <c r="T5" s="9"/>
    </row>
    <row r="6" spans="1:20" ht="15.75" thickBot="1" x14ac:dyDescent="0.3">
      <c r="A6" s="2" t="s">
        <v>15</v>
      </c>
      <c r="B6" s="3">
        <v>440.11361474999984</v>
      </c>
      <c r="C6" s="3">
        <v>521.50718049999978</v>
      </c>
      <c r="D6" s="3">
        <v>961.62079524999967</v>
      </c>
      <c r="F6" s="10" t="str">
        <f>A6</f>
        <v>OE</v>
      </c>
      <c r="G6" s="10">
        <f>B6</f>
        <v>440.11361474999984</v>
      </c>
      <c r="H6" s="10">
        <f t="shared" si="0"/>
        <v>521.50718049999978</v>
      </c>
      <c r="I6" s="11">
        <f t="shared" si="0"/>
        <v>961.62079524999967</v>
      </c>
      <c r="P6" s="10"/>
      <c r="Q6" s="10"/>
      <c r="R6" s="10"/>
      <c r="S6" s="10"/>
      <c r="T6" s="11"/>
    </row>
    <row r="7" spans="1:20" ht="15.75" thickBot="1" x14ac:dyDescent="0.3">
      <c r="A7" s="2" t="s">
        <v>21</v>
      </c>
      <c r="B7" s="3">
        <v>184.77956386520958</v>
      </c>
      <c r="C7" s="3">
        <v>193.62031647271044</v>
      </c>
      <c r="D7" s="3">
        <v>378.39988033792002</v>
      </c>
      <c r="F7" s="10" t="str">
        <f>A7</f>
        <v>Repairs</v>
      </c>
      <c r="G7" s="10">
        <f t="shared" ref="G7:G9" si="1">B7</f>
        <v>184.77956386520958</v>
      </c>
      <c r="H7" s="10">
        <f t="shared" si="0"/>
        <v>193.62031647271044</v>
      </c>
      <c r="I7" s="11">
        <f t="shared" si="0"/>
        <v>378.39988033792002</v>
      </c>
      <c r="P7" s="10"/>
      <c r="Q7" s="10"/>
      <c r="R7" s="10"/>
      <c r="S7" s="10"/>
      <c r="T7" s="11"/>
    </row>
    <row r="8" spans="1:20" ht="15.75" thickBot="1" x14ac:dyDescent="0.3">
      <c r="A8" s="2" t="s">
        <v>22</v>
      </c>
      <c r="B8" s="3">
        <v>715.73417002596909</v>
      </c>
      <c r="C8" s="3">
        <v>750.73787664193594</v>
      </c>
      <c r="D8" s="3">
        <v>1466.472046667905</v>
      </c>
      <c r="F8" s="10" t="str">
        <f>A8</f>
        <v>Spares</v>
      </c>
      <c r="G8" s="10">
        <f t="shared" si="1"/>
        <v>715.73417002596909</v>
      </c>
      <c r="H8" s="10">
        <f t="shared" si="0"/>
        <v>750.73787664193594</v>
      </c>
      <c r="I8" s="11">
        <f t="shared" si="0"/>
        <v>1466.472046667905</v>
      </c>
      <c r="P8" s="10"/>
      <c r="Q8" s="10"/>
      <c r="R8" s="10"/>
      <c r="S8" s="10"/>
      <c r="T8" s="11"/>
    </row>
    <row r="9" spans="1:20" ht="15.75" thickBot="1" x14ac:dyDescent="0.3">
      <c r="A9" s="2" t="s">
        <v>12</v>
      </c>
      <c r="B9" s="3">
        <v>1340.6273486411785</v>
      </c>
      <c r="C9" s="3">
        <v>1465.8653736146462</v>
      </c>
      <c r="D9" s="3">
        <v>2806.4927222558244</v>
      </c>
      <c r="F9" s="11" t="str">
        <f>A9</f>
        <v>Grand Total</v>
      </c>
      <c r="G9" s="11">
        <f t="shared" si="1"/>
        <v>1340.6273486411785</v>
      </c>
      <c r="H9" s="11">
        <f t="shared" si="0"/>
        <v>1465.8653736146462</v>
      </c>
      <c r="I9" s="11">
        <f t="shared" si="0"/>
        <v>2806.4927222558244</v>
      </c>
      <c r="P9" s="10"/>
      <c r="Q9" s="10"/>
      <c r="R9" s="10"/>
      <c r="S9" s="10"/>
      <c r="T9" s="11"/>
    </row>
    <row r="10" spans="1:20" ht="15.75" thickBot="1" x14ac:dyDescent="0.3">
      <c r="P10" s="10"/>
      <c r="Q10" s="10"/>
      <c r="R10" s="10"/>
      <c r="S10" s="10"/>
      <c r="T10" s="11"/>
    </row>
    <row r="11" spans="1:20" ht="15.75" thickBot="1" x14ac:dyDescent="0.3">
      <c r="P11" s="10"/>
      <c r="Q11" s="10"/>
      <c r="R11" s="10"/>
      <c r="S11" s="10"/>
      <c r="T11" s="11"/>
    </row>
    <row r="12" spans="1:20" ht="15.75" thickBot="1" x14ac:dyDescent="0.3">
      <c r="A12" s="1" t="s">
        <v>14</v>
      </c>
      <c r="B12" t="s">
        <v>20</v>
      </c>
      <c r="P12" s="11"/>
      <c r="Q12" s="11"/>
      <c r="R12" s="11"/>
      <c r="S12" s="11"/>
      <c r="T12" s="11"/>
    </row>
    <row r="13" spans="1:20" x14ac:dyDescent="0.25">
      <c r="A13" s="1" t="s">
        <v>36</v>
      </c>
      <c r="B13" t="s">
        <v>9</v>
      </c>
    </row>
    <row r="15" spans="1:20" ht="15.75" thickBot="1" x14ac:dyDescent="0.3">
      <c r="A15" s="1" t="s">
        <v>10</v>
      </c>
      <c r="B15" s="1" t="s">
        <v>18</v>
      </c>
    </row>
    <row r="16" spans="1:20" ht="45.75" thickBot="1" x14ac:dyDescent="0.3">
      <c r="A16" s="1" t="s">
        <v>11</v>
      </c>
      <c r="B16">
        <v>2022</v>
      </c>
      <c r="C16">
        <v>2023</v>
      </c>
      <c r="D16" t="s">
        <v>12</v>
      </c>
      <c r="F16" s="8" t="s">
        <v>42</v>
      </c>
      <c r="G16" s="12">
        <f>B16</f>
        <v>2022</v>
      </c>
      <c r="H16" s="12">
        <f t="shared" ref="H16:I26" si="2">C16</f>
        <v>2023</v>
      </c>
      <c r="I16" s="13" t="str">
        <f t="shared" si="2"/>
        <v>Grand Total</v>
      </c>
    </row>
    <row r="17" spans="1:9" ht="15.75" thickBot="1" x14ac:dyDescent="0.3">
      <c r="A17" s="2" t="s">
        <v>28</v>
      </c>
      <c r="B17" s="3">
        <v>170.09416037279883</v>
      </c>
      <c r="C17" s="3">
        <v>181.95571649738005</v>
      </c>
      <c r="D17" s="3">
        <v>352.04987687017888</v>
      </c>
      <c r="F17" s="10" t="str">
        <f t="shared" ref="F17:F27" si="3">A17</f>
        <v>Business Jet</v>
      </c>
      <c r="G17" s="10">
        <f>B17</f>
        <v>170.09416037279883</v>
      </c>
      <c r="H17" s="10">
        <f t="shared" si="2"/>
        <v>181.95571649738005</v>
      </c>
      <c r="I17" s="10">
        <f t="shared" si="2"/>
        <v>352.04987687017888</v>
      </c>
    </row>
    <row r="18" spans="1:9" ht="15.75" thickBot="1" x14ac:dyDescent="0.3">
      <c r="A18" s="2" t="s">
        <v>16</v>
      </c>
      <c r="B18" s="3">
        <v>389.33809703744998</v>
      </c>
      <c r="C18" s="3">
        <v>369.45946275984977</v>
      </c>
      <c r="D18" s="3">
        <v>758.79755979729975</v>
      </c>
      <c r="F18" s="10" t="str">
        <f t="shared" si="3"/>
        <v>Fighters and Jet Trainers</v>
      </c>
      <c r="G18" s="10">
        <f t="shared" ref="G18:G26" si="4">B18</f>
        <v>389.33809703744998</v>
      </c>
      <c r="H18" s="10">
        <f t="shared" si="2"/>
        <v>369.45946275984977</v>
      </c>
      <c r="I18" s="10">
        <f t="shared" si="2"/>
        <v>758.79755979729975</v>
      </c>
    </row>
    <row r="19" spans="1:9" ht="15.75" thickBot="1" x14ac:dyDescent="0.3">
      <c r="A19" s="2" t="s">
        <v>29</v>
      </c>
      <c r="B19" s="3">
        <v>17.528111502699996</v>
      </c>
      <c r="C19" s="3">
        <v>19.675397722499994</v>
      </c>
      <c r="D19" s="3">
        <v>37.203509225199994</v>
      </c>
      <c r="F19" s="10" t="str">
        <f t="shared" si="3"/>
        <v>Freighter</v>
      </c>
      <c r="G19" s="10">
        <f t="shared" si="4"/>
        <v>17.528111502699996</v>
      </c>
      <c r="H19" s="10">
        <f t="shared" si="2"/>
        <v>19.675397722499994</v>
      </c>
      <c r="I19" s="10">
        <f t="shared" si="2"/>
        <v>37.203509225199994</v>
      </c>
    </row>
    <row r="20" spans="1:9" ht="15.75" thickBot="1" x14ac:dyDescent="0.3">
      <c r="A20" s="2" t="s">
        <v>30</v>
      </c>
      <c r="B20" s="3">
        <v>245.96716676489064</v>
      </c>
      <c r="C20" s="3">
        <v>258.00081041692732</v>
      </c>
      <c r="D20" s="3">
        <v>503.96797718181796</v>
      </c>
      <c r="F20" s="10" t="str">
        <f t="shared" si="3"/>
        <v>Helicopter</v>
      </c>
      <c r="G20" s="10">
        <f t="shared" si="4"/>
        <v>245.96716676489064</v>
      </c>
      <c r="H20" s="10">
        <f t="shared" si="2"/>
        <v>258.00081041692732</v>
      </c>
      <c r="I20" s="10">
        <f t="shared" si="2"/>
        <v>503.96797718181796</v>
      </c>
    </row>
    <row r="21" spans="1:9" ht="15.75" thickBot="1" x14ac:dyDescent="0.3">
      <c r="A21" s="2" t="s">
        <v>17</v>
      </c>
      <c r="B21" s="3">
        <v>274.975010798391</v>
      </c>
      <c r="C21" s="3">
        <v>329.35850921935213</v>
      </c>
      <c r="D21" s="3">
        <v>604.33352001774313</v>
      </c>
      <c r="F21" s="10" t="str">
        <f t="shared" si="3"/>
        <v>Large Commercial Aircraft</v>
      </c>
      <c r="G21" s="10">
        <f t="shared" si="4"/>
        <v>274.975010798391</v>
      </c>
      <c r="H21" s="10">
        <f t="shared" si="2"/>
        <v>329.35850921935213</v>
      </c>
      <c r="I21" s="10">
        <f t="shared" si="2"/>
        <v>604.33352001774313</v>
      </c>
    </row>
    <row r="22" spans="1:9" ht="15.75" thickBot="1" x14ac:dyDescent="0.3">
      <c r="A22" s="2" t="s">
        <v>31</v>
      </c>
      <c r="B22" s="3">
        <v>127.76685102719989</v>
      </c>
      <c r="C22" s="3">
        <v>126.14964812359995</v>
      </c>
      <c r="D22" s="3">
        <v>253.91649915079984</v>
      </c>
      <c r="F22" s="10" t="str">
        <f t="shared" si="3"/>
        <v>Military Transport / Special Mission</v>
      </c>
      <c r="G22" s="10">
        <f t="shared" si="4"/>
        <v>127.76685102719989</v>
      </c>
      <c r="H22" s="10">
        <f t="shared" si="2"/>
        <v>126.14964812359995</v>
      </c>
      <c r="I22" s="10">
        <f t="shared" si="2"/>
        <v>253.91649915079984</v>
      </c>
    </row>
    <row r="23" spans="1:9" ht="15.75" thickBot="1" x14ac:dyDescent="0.3">
      <c r="A23" s="2" t="s">
        <v>32</v>
      </c>
      <c r="B23" s="3">
        <v>24.72276994392001</v>
      </c>
      <c r="C23" s="3">
        <v>25.202247780960008</v>
      </c>
      <c r="D23" s="3">
        <v>49.925017724880021</v>
      </c>
      <c r="F23" s="10" t="str">
        <f t="shared" si="3"/>
        <v>Regional</v>
      </c>
      <c r="G23" s="10">
        <f t="shared" si="4"/>
        <v>24.72276994392001</v>
      </c>
      <c r="H23" s="10">
        <f t="shared" si="2"/>
        <v>25.202247780960008</v>
      </c>
      <c r="I23" s="10">
        <f t="shared" si="2"/>
        <v>49.925017724880021</v>
      </c>
    </row>
    <row r="24" spans="1:9" ht="15.75" thickBot="1" x14ac:dyDescent="0.3">
      <c r="A24" s="2" t="s">
        <v>33</v>
      </c>
      <c r="B24" s="3">
        <v>11.50193686422806</v>
      </c>
      <c r="C24" s="3">
        <v>13.195542235127903</v>
      </c>
      <c r="D24" s="3">
        <v>24.697479099355963</v>
      </c>
      <c r="F24" s="10" t="str">
        <f t="shared" si="3"/>
        <v>Turbine GA</v>
      </c>
      <c r="G24" s="10">
        <f t="shared" si="4"/>
        <v>11.50193686422806</v>
      </c>
      <c r="H24" s="10">
        <f t="shared" si="2"/>
        <v>13.195542235127903</v>
      </c>
      <c r="I24" s="10">
        <f t="shared" si="2"/>
        <v>24.697479099355963</v>
      </c>
    </row>
    <row r="25" spans="1:9" ht="15.75" thickBot="1" x14ac:dyDescent="0.3">
      <c r="A25" s="2" t="s">
        <v>34</v>
      </c>
      <c r="B25" s="3">
        <v>4.978036681599999</v>
      </c>
      <c r="C25" s="3">
        <v>4.8708721025500008</v>
      </c>
      <c r="D25" s="3">
        <v>9.8489087841499998</v>
      </c>
      <c r="F25" s="10" t="str">
        <f t="shared" si="3"/>
        <v>Turboprop Trainers / Light Attack</v>
      </c>
      <c r="G25" s="10">
        <f t="shared" si="4"/>
        <v>4.978036681599999</v>
      </c>
      <c r="H25" s="10">
        <f t="shared" si="2"/>
        <v>4.8708721025500008</v>
      </c>
      <c r="I25" s="10">
        <f t="shared" si="2"/>
        <v>9.8489087841499998</v>
      </c>
    </row>
    <row r="26" spans="1:9" ht="15.75" thickBot="1" x14ac:dyDescent="0.3">
      <c r="A26" s="2" t="s">
        <v>35</v>
      </c>
      <c r="B26" s="3">
        <v>73.75520764800001</v>
      </c>
      <c r="C26" s="3">
        <v>137.99716675639999</v>
      </c>
      <c r="D26" s="3">
        <v>211.7523744044</v>
      </c>
      <c r="F26" s="10" t="str">
        <f t="shared" si="3"/>
        <v>UAV</v>
      </c>
      <c r="G26" s="10">
        <f t="shared" si="4"/>
        <v>73.75520764800001</v>
      </c>
      <c r="H26" s="10">
        <f t="shared" si="2"/>
        <v>137.99716675639999</v>
      </c>
      <c r="I26" s="10">
        <f t="shared" si="2"/>
        <v>211.7523744044</v>
      </c>
    </row>
    <row r="27" spans="1:9" ht="15.75" thickBot="1" x14ac:dyDescent="0.3">
      <c r="A27" s="2" t="s">
        <v>12</v>
      </c>
      <c r="B27" s="3">
        <v>1340.6273486411783</v>
      </c>
      <c r="C27" s="3">
        <v>1465.8653736146473</v>
      </c>
      <c r="D27" s="3">
        <v>2806.4927222558254</v>
      </c>
      <c r="F27" s="11" t="str">
        <f t="shared" si="3"/>
        <v>Grand Total</v>
      </c>
      <c r="G27" s="11">
        <f t="shared" ref="G27" si="5">B27</f>
        <v>1340.6273486411783</v>
      </c>
      <c r="H27" s="11">
        <f t="shared" ref="H27" si="6">C27</f>
        <v>1465.8653736146473</v>
      </c>
      <c r="I27" s="11">
        <f t="shared" ref="I27" si="7">D27</f>
        <v>2806.4927222558254</v>
      </c>
    </row>
    <row r="29" spans="1:9" x14ac:dyDescent="0.25">
      <c r="A29" s="1" t="s">
        <v>14</v>
      </c>
      <c r="B29" t="s">
        <v>20</v>
      </c>
    </row>
    <row r="30" spans="1:9" x14ac:dyDescent="0.25">
      <c r="A30" s="1" t="s">
        <v>36</v>
      </c>
      <c r="B30" t="s">
        <v>9</v>
      </c>
    </row>
    <row r="32" spans="1:9" x14ac:dyDescent="0.25">
      <c r="A32" s="1" t="s">
        <v>10</v>
      </c>
      <c r="B32" s="1" t="s">
        <v>18</v>
      </c>
    </row>
    <row r="33" spans="1:12" x14ac:dyDescent="0.25">
      <c r="A33" s="1" t="s">
        <v>11</v>
      </c>
      <c r="B33" t="s">
        <v>17</v>
      </c>
      <c r="C33" t="s">
        <v>16</v>
      </c>
      <c r="D33" t="s">
        <v>35</v>
      </c>
      <c r="E33" t="s">
        <v>30</v>
      </c>
      <c r="F33" t="s">
        <v>28</v>
      </c>
      <c r="G33" t="s">
        <v>31</v>
      </c>
      <c r="H33" t="s">
        <v>32</v>
      </c>
      <c r="I33" t="s">
        <v>29</v>
      </c>
      <c r="J33" t="s">
        <v>33</v>
      </c>
      <c r="K33" t="s">
        <v>34</v>
      </c>
      <c r="L33" t="s">
        <v>12</v>
      </c>
    </row>
    <row r="34" spans="1:12" x14ac:dyDescent="0.25">
      <c r="A34" s="2">
        <v>2022</v>
      </c>
      <c r="B34" s="3">
        <v>274.975010798391</v>
      </c>
      <c r="C34" s="3">
        <v>389.33809703744998</v>
      </c>
      <c r="D34" s="3">
        <v>73.75520764800001</v>
      </c>
      <c r="E34" s="3">
        <v>245.96716676489064</v>
      </c>
      <c r="F34" s="3">
        <v>170.09416037279883</v>
      </c>
      <c r="G34" s="3">
        <v>127.76685102719989</v>
      </c>
      <c r="H34" s="3">
        <v>24.72276994392001</v>
      </c>
      <c r="I34" s="3">
        <v>17.528111502699996</v>
      </c>
      <c r="J34" s="3">
        <v>11.50193686422806</v>
      </c>
      <c r="K34" s="3">
        <v>4.978036681599999</v>
      </c>
      <c r="L34" s="3">
        <v>1340.6273486411783</v>
      </c>
    </row>
    <row r="35" spans="1:12" x14ac:dyDescent="0.25">
      <c r="A35" s="2">
        <v>2023</v>
      </c>
      <c r="B35" s="3">
        <v>329.35850921935213</v>
      </c>
      <c r="C35" s="3">
        <v>369.45946275984977</v>
      </c>
      <c r="D35" s="3">
        <v>137.99716675639999</v>
      </c>
      <c r="E35" s="3">
        <v>258.00081041692732</v>
      </c>
      <c r="F35" s="3">
        <v>181.95571649738005</v>
      </c>
      <c r="G35" s="3">
        <v>126.14964812359995</v>
      </c>
      <c r="H35" s="3">
        <v>25.202247780960008</v>
      </c>
      <c r="I35" s="3">
        <v>19.675397722499994</v>
      </c>
      <c r="J35" s="3">
        <v>13.195542235127903</v>
      </c>
      <c r="K35" s="3">
        <v>4.8708721025500008</v>
      </c>
      <c r="L35" s="3">
        <v>1465.8653736146473</v>
      </c>
    </row>
    <row r="36" spans="1:12" x14ac:dyDescent="0.25">
      <c r="A36" s="2">
        <v>2024</v>
      </c>
      <c r="B36" s="3">
        <v>361.70740248844663</v>
      </c>
      <c r="C36" s="3">
        <v>389.69418270840015</v>
      </c>
      <c r="D36" s="3">
        <v>127.80736762879998</v>
      </c>
      <c r="E36" s="3">
        <v>276.95706932548615</v>
      </c>
      <c r="F36" s="3">
        <v>183.67240158229257</v>
      </c>
      <c r="G36" s="3">
        <v>124.81872542549998</v>
      </c>
      <c r="H36" s="3">
        <v>26.921544104202006</v>
      </c>
      <c r="I36" s="3">
        <v>19.465946817150005</v>
      </c>
      <c r="J36" s="3">
        <v>13.151965056699531</v>
      </c>
      <c r="K36" s="3">
        <v>4.2760810959500004</v>
      </c>
      <c r="L36" s="3">
        <v>1528.4726862329269</v>
      </c>
    </row>
    <row r="37" spans="1:12" x14ac:dyDescent="0.25">
      <c r="A37" s="2">
        <v>2025</v>
      </c>
      <c r="B37" s="3">
        <v>391.05371112245012</v>
      </c>
      <c r="C37" s="3">
        <v>394.91450914854983</v>
      </c>
      <c r="D37" s="3">
        <v>123.52173675085</v>
      </c>
      <c r="E37" s="3">
        <v>277.4706025115002</v>
      </c>
      <c r="F37" s="3">
        <v>176.95662884144241</v>
      </c>
      <c r="G37" s="3">
        <v>134.80638141330002</v>
      </c>
      <c r="H37" s="3">
        <v>28.514063284274997</v>
      </c>
      <c r="I37" s="3">
        <v>16.245540353399996</v>
      </c>
      <c r="J37" s="3">
        <v>13.2440427029871</v>
      </c>
      <c r="K37" s="3">
        <v>4.6740662190500002</v>
      </c>
      <c r="L37" s="3">
        <v>1561.4012823478047</v>
      </c>
    </row>
    <row r="38" spans="1:12" x14ac:dyDescent="0.25">
      <c r="A38" s="2">
        <v>2026</v>
      </c>
      <c r="B38" s="3">
        <v>431.36423581387845</v>
      </c>
      <c r="C38" s="3">
        <v>400.32102905614988</v>
      </c>
      <c r="D38" s="3">
        <v>146.43566811309998</v>
      </c>
      <c r="E38" s="3">
        <v>279.03580242164952</v>
      </c>
      <c r="F38" s="3">
        <v>182.466121089285</v>
      </c>
      <c r="G38" s="3">
        <v>126.52513441860002</v>
      </c>
      <c r="H38" s="3">
        <v>29.778720620040009</v>
      </c>
      <c r="I38" s="3">
        <v>17.716017545850001</v>
      </c>
      <c r="J38" s="3">
        <v>13.266451842331456</v>
      </c>
      <c r="K38" s="3">
        <v>5.2637295847500001</v>
      </c>
      <c r="L38" s="3">
        <v>1632.1729105056345</v>
      </c>
    </row>
    <row r="39" spans="1:12" x14ac:dyDescent="0.25">
      <c r="A39" s="2">
        <v>2027</v>
      </c>
      <c r="B39" s="3">
        <v>458.86061507522334</v>
      </c>
      <c r="C39" s="3">
        <v>398.06233263789989</v>
      </c>
      <c r="D39" s="3">
        <v>308.66515527975008</v>
      </c>
      <c r="E39" s="3">
        <v>287.47617361965985</v>
      </c>
      <c r="F39" s="3">
        <v>180.96153531037751</v>
      </c>
      <c r="G39" s="3">
        <v>119.35709705040001</v>
      </c>
      <c r="H39" s="3">
        <v>31.670646898365007</v>
      </c>
      <c r="I39" s="3">
        <v>16.105638425200002</v>
      </c>
      <c r="J39" s="3">
        <v>13.322211240629757</v>
      </c>
      <c r="K39" s="3">
        <v>4.4461489056500003</v>
      </c>
      <c r="L39" s="3">
        <v>1818.9275544431553</v>
      </c>
    </row>
    <row r="40" spans="1:12" x14ac:dyDescent="0.25">
      <c r="A40" s="2">
        <v>2028</v>
      </c>
      <c r="B40" s="3">
        <v>495.4413091499996</v>
      </c>
      <c r="C40" s="3">
        <v>401.07457812864999</v>
      </c>
      <c r="D40" s="3">
        <v>403.64892174204994</v>
      </c>
      <c r="E40" s="3">
        <v>276.33658293250988</v>
      </c>
      <c r="F40" s="3">
        <v>192.64419371546015</v>
      </c>
      <c r="G40" s="3">
        <v>121.88748479610004</v>
      </c>
      <c r="H40" s="3">
        <v>33.294693061499999</v>
      </c>
      <c r="I40" s="3">
        <v>14.370938218450005</v>
      </c>
      <c r="J40" s="3">
        <v>13.680023724014999</v>
      </c>
      <c r="K40" s="3">
        <v>4.2485512310499995</v>
      </c>
      <c r="L40" s="3">
        <v>1956.6272766997847</v>
      </c>
    </row>
    <row r="41" spans="1:12" x14ac:dyDescent="0.25">
      <c r="A41" s="2">
        <v>2029</v>
      </c>
      <c r="B41" s="3">
        <v>515.98890281395029</v>
      </c>
      <c r="C41" s="3">
        <v>398.85851379310014</v>
      </c>
      <c r="D41" s="3">
        <v>439.87758259309999</v>
      </c>
      <c r="E41" s="3">
        <v>253.59376405244495</v>
      </c>
      <c r="F41" s="3">
        <v>204.56067237333494</v>
      </c>
      <c r="G41" s="3">
        <v>117.43810880179997</v>
      </c>
      <c r="H41" s="3">
        <v>32.706272639699996</v>
      </c>
      <c r="I41" s="3">
        <v>17.524283034250011</v>
      </c>
      <c r="J41" s="3">
        <v>14.314348576303001</v>
      </c>
      <c r="K41" s="3">
        <v>4.2493381823499998</v>
      </c>
      <c r="L41" s="3">
        <v>1999.1117868603333</v>
      </c>
    </row>
    <row r="42" spans="1:12" x14ac:dyDescent="0.25">
      <c r="A42" s="2">
        <v>2030</v>
      </c>
      <c r="B42" s="3">
        <v>522.09290982375023</v>
      </c>
      <c r="C42" s="3">
        <v>414.98993670400012</v>
      </c>
      <c r="D42" s="3">
        <v>472.52210110679994</v>
      </c>
      <c r="E42" s="3">
        <v>278.27741366786518</v>
      </c>
      <c r="F42" s="3">
        <v>222.6206142168499</v>
      </c>
      <c r="G42" s="3">
        <v>127.03225732299997</v>
      </c>
      <c r="H42" s="3">
        <v>32.16502896690001</v>
      </c>
      <c r="I42" s="3">
        <v>20.34780935245</v>
      </c>
      <c r="J42" s="3">
        <v>14.359012148514996</v>
      </c>
      <c r="K42" s="3">
        <v>3.6771521209500002</v>
      </c>
      <c r="L42" s="3">
        <v>2108.0842354310807</v>
      </c>
    </row>
    <row r="43" spans="1:12" x14ac:dyDescent="0.25">
      <c r="A43" s="2">
        <v>2031</v>
      </c>
      <c r="B43" s="3">
        <v>453.77722880214992</v>
      </c>
      <c r="C43" s="3">
        <v>395.06255782419987</v>
      </c>
      <c r="D43" s="3">
        <v>517.05211539369986</v>
      </c>
      <c r="E43" s="3">
        <v>283.71249419994507</v>
      </c>
      <c r="F43" s="3">
        <v>194.71980645357752</v>
      </c>
      <c r="G43" s="3">
        <v>117.97361769969999</v>
      </c>
      <c r="H43" s="3">
        <v>25.38134571138</v>
      </c>
      <c r="I43" s="3">
        <v>27.932236304049979</v>
      </c>
      <c r="J43" s="3">
        <v>13.984944495064999</v>
      </c>
      <c r="K43" s="3">
        <v>4.1598142180500002</v>
      </c>
      <c r="L43" s="3">
        <v>2033.7561611018173</v>
      </c>
    </row>
    <row r="44" spans="1:12" x14ac:dyDescent="0.25">
      <c r="A44" s="2">
        <v>2032</v>
      </c>
      <c r="B44" s="3">
        <v>443.24647124555065</v>
      </c>
      <c r="C44" s="3">
        <v>407.19426009465002</v>
      </c>
      <c r="D44" s="3">
        <v>533.69906103819994</v>
      </c>
      <c r="E44" s="3">
        <v>287.39441356269492</v>
      </c>
      <c r="F44" s="3">
        <v>191.39404722291255</v>
      </c>
      <c r="G44" s="3">
        <v>127.12149281060006</v>
      </c>
      <c r="H44" s="3">
        <v>26.425326771500412</v>
      </c>
      <c r="I44" s="3">
        <v>27.236403746350014</v>
      </c>
      <c r="J44" s="3">
        <v>14.053949744900004</v>
      </c>
      <c r="K44" s="3">
        <v>4.2017603416499991</v>
      </c>
      <c r="L44" s="3">
        <v>2061.9671865790087</v>
      </c>
    </row>
    <row r="45" spans="1:12" x14ac:dyDescent="0.25">
      <c r="A45" s="2">
        <v>2033</v>
      </c>
      <c r="B45" s="3">
        <v>479.41973395775005</v>
      </c>
      <c r="C45" s="3">
        <v>374.53695888240003</v>
      </c>
      <c r="D45" s="3">
        <v>538.37273690349991</v>
      </c>
      <c r="E45" s="3">
        <v>294.95670319296465</v>
      </c>
      <c r="F45" s="3">
        <v>193.1931294581903</v>
      </c>
      <c r="G45" s="3">
        <v>125.56030847239995</v>
      </c>
      <c r="H45" s="3">
        <v>25.819669510723973</v>
      </c>
      <c r="I45" s="3">
        <v>30.170676786700007</v>
      </c>
      <c r="J45" s="3">
        <v>15.253619992025005</v>
      </c>
      <c r="K45" s="3">
        <v>5.3127121279500003</v>
      </c>
      <c r="L45" s="3">
        <v>2082.5962492846038</v>
      </c>
    </row>
    <row r="46" spans="1:12" x14ac:dyDescent="0.25">
      <c r="A46" s="2" t="s">
        <v>12</v>
      </c>
      <c r="B46" s="3">
        <v>5157.2860403108925</v>
      </c>
      <c r="C46" s="3">
        <v>4733.5064187752996</v>
      </c>
      <c r="D46" s="3">
        <v>3823.3548209542496</v>
      </c>
      <c r="E46" s="3">
        <v>3299.1789966685383</v>
      </c>
      <c r="F46" s="3">
        <v>2275.2390271339018</v>
      </c>
      <c r="G46" s="3">
        <v>1496.4371073622001</v>
      </c>
      <c r="H46" s="3">
        <v>342.60232929346643</v>
      </c>
      <c r="I46" s="3">
        <v>244.31899980905001</v>
      </c>
      <c r="J46" s="3">
        <v>163.3280486228268</v>
      </c>
      <c r="K46" s="3">
        <v>54.358262811550006</v>
      </c>
      <c r="L46" s="3">
        <v>21589.610051741976</v>
      </c>
    </row>
  </sheetData>
  <pageMargins left="0.7" right="0.7" top="0.75" bottom="0.75" header="0.3" footer="0.3"/>
  <pageSetup paperSize="9" orientation="portrait" verticalDpi="0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61B7E-A195-4250-81F7-F999E11465D6}">
  <dimension ref="A1:S46"/>
  <sheetViews>
    <sheetView zoomScale="55" zoomScaleNormal="55" workbookViewId="0">
      <selection activeCell="J58" sqref="J58"/>
    </sheetView>
  </sheetViews>
  <sheetFormatPr defaultRowHeight="15" x14ac:dyDescent="0.25"/>
  <cols>
    <col min="1" max="1" width="33.42578125" bestFit="1" customWidth="1"/>
    <col min="2" max="2" width="34.140625" bestFit="1" customWidth="1"/>
    <col min="3" max="3" width="14.42578125" bestFit="1" customWidth="1"/>
    <col min="4" max="4" width="17" bestFit="1" customWidth="1"/>
    <col min="5" max="5" width="9" bestFit="1" customWidth="1"/>
    <col min="6" max="6" width="15.42578125" bestFit="1" customWidth="1"/>
    <col min="7" max="7" width="46.85546875" bestFit="1" customWidth="1"/>
    <col min="8" max="8" width="12.5703125" bestFit="1" customWidth="1"/>
    <col min="9" max="9" width="13.140625" bestFit="1" customWidth="1"/>
    <col min="10" max="10" width="43.7109375" bestFit="1" customWidth="1"/>
    <col min="11" max="12" width="16.28515625" bestFit="1" customWidth="1"/>
  </cols>
  <sheetData>
    <row r="1" spans="1:19" x14ac:dyDescent="0.25">
      <c r="A1" s="1" t="s">
        <v>14</v>
      </c>
      <c r="B1" t="s">
        <v>20</v>
      </c>
    </row>
    <row r="2" spans="1:19" x14ac:dyDescent="0.25">
      <c r="A2" s="1" t="s">
        <v>36</v>
      </c>
      <c r="B2" t="s">
        <v>0</v>
      </c>
    </row>
    <row r="4" spans="1:19" ht="15.75" thickBot="1" x14ac:dyDescent="0.3">
      <c r="A4" s="1" t="s">
        <v>10</v>
      </c>
      <c r="B4" s="1" t="s">
        <v>18</v>
      </c>
    </row>
    <row r="5" spans="1:19" ht="30.75" thickBot="1" x14ac:dyDescent="0.3">
      <c r="A5" s="1" t="s">
        <v>11</v>
      </c>
      <c r="B5">
        <v>2022</v>
      </c>
      <c r="C5">
        <v>2023</v>
      </c>
      <c r="D5" t="s">
        <v>12</v>
      </c>
      <c r="F5" s="8" t="s">
        <v>45</v>
      </c>
      <c r="G5" s="12">
        <f>B5</f>
        <v>2022</v>
      </c>
      <c r="H5" s="12">
        <f t="shared" ref="H5:H9" si="0">C5</f>
        <v>2023</v>
      </c>
      <c r="O5" s="8"/>
      <c r="P5" s="9"/>
      <c r="Q5" s="9"/>
      <c r="R5" s="9"/>
      <c r="S5" s="9"/>
    </row>
    <row r="6" spans="1:19" ht="15.75" thickBot="1" x14ac:dyDescent="0.3">
      <c r="A6" s="2" t="s">
        <v>15</v>
      </c>
      <c r="B6" s="3">
        <v>205.33370950000005</v>
      </c>
      <c r="C6" s="3">
        <v>239.48779975000005</v>
      </c>
      <c r="D6" s="3">
        <v>444.82150925000008</v>
      </c>
      <c r="F6" s="10" t="str">
        <f>A6</f>
        <v>OE</v>
      </c>
      <c r="G6" s="10">
        <f>B6</f>
        <v>205.33370950000005</v>
      </c>
      <c r="H6" s="10">
        <f t="shared" si="0"/>
        <v>239.48779975000005</v>
      </c>
      <c r="O6" s="10"/>
      <c r="P6" s="10"/>
      <c r="Q6" s="10"/>
      <c r="R6" s="10"/>
      <c r="S6" s="11"/>
    </row>
    <row r="7" spans="1:19" ht="15.75" thickBot="1" x14ac:dyDescent="0.3">
      <c r="A7" s="2" t="s">
        <v>21</v>
      </c>
      <c r="B7" s="3">
        <v>82.926356198367984</v>
      </c>
      <c r="C7" s="3">
        <v>92.689673430230783</v>
      </c>
      <c r="D7" s="3">
        <v>175.61602962859877</v>
      </c>
      <c r="F7" s="10" t="str">
        <f>A7</f>
        <v>Repairs</v>
      </c>
      <c r="G7" s="10">
        <f t="shared" ref="G7:G9" si="1">B7</f>
        <v>82.926356198367984</v>
      </c>
      <c r="H7" s="10">
        <f t="shared" si="0"/>
        <v>92.689673430230783</v>
      </c>
      <c r="O7" s="10"/>
      <c r="P7" s="10"/>
      <c r="Q7" s="10"/>
      <c r="R7" s="10"/>
      <c r="S7" s="11"/>
    </row>
    <row r="8" spans="1:19" ht="15.75" thickBot="1" x14ac:dyDescent="0.3">
      <c r="A8" s="2" t="s">
        <v>22</v>
      </c>
      <c r="B8" s="3">
        <v>284.92918177032107</v>
      </c>
      <c r="C8" s="3">
        <v>323.86988052120466</v>
      </c>
      <c r="D8" s="3">
        <v>608.79906229152573</v>
      </c>
      <c r="F8" s="10" t="str">
        <f>A8</f>
        <v>Spares</v>
      </c>
      <c r="G8" s="10">
        <f t="shared" si="1"/>
        <v>284.92918177032107</v>
      </c>
      <c r="H8" s="10">
        <f t="shared" si="0"/>
        <v>323.86988052120466</v>
      </c>
      <c r="O8" s="10"/>
      <c r="P8" s="10"/>
      <c r="Q8" s="10"/>
      <c r="R8" s="10"/>
      <c r="S8" s="11"/>
    </row>
    <row r="9" spans="1:19" ht="15.75" thickBot="1" x14ac:dyDescent="0.3">
      <c r="A9" s="2" t="s">
        <v>12</v>
      </c>
      <c r="B9" s="3">
        <v>573.18924746868913</v>
      </c>
      <c r="C9" s="3">
        <v>656.04735370143544</v>
      </c>
      <c r="D9" s="3">
        <v>1229.2366011701247</v>
      </c>
      <c r="F9" s="11" t="str">
        <f>A9</f>
        <v>Grand Total</v>
      </c>
      <c r="G9" s="11">
        <f t="shared" si="1"/>
        <v>573.18924746868913</v>
      </c>
      <c r="H9" s="11">
        <f t="shared" si="0"/>
        <v>656.04735370143544</v>
      </c>
      <c r="O9" s="10"/>
      <c r="P9" s="10"/>
      <c r="Q9" s="10"/>
      <c r="R9" s="10"/>
      <c r="S9" s="11"/>
    </row>
    <row r="10" spans="1:19" ht="15.75" thickBot="1" x14ac:dyDescent="0.3">
      <c r="O10" s="10"/>
      <c r="P10" s="10"/>
      <c r="Q10" s="10"/>
      <c r="R10" s="10"/>
      <c r="S10" s="11"/>
    </row>
    <row r="11" spans="1:19" ht="15.75" thickBot="1" x14ac:dyDescent="0.3">
      <c r="O11" s="10"/>
      <c r="P11" s="10"/>
      <c r="Q11" s="10"/>
      <c r="R11" s="10"/>
      <c r="S11" s="11"/>
    </row>
    <row r="12" spans="1:19" ht="15.75" thickBot="1" x14ac:dyDescent="0.3">
      <c r="A12" s="1" t="s">
        <v>14</v>
      </c>
      <c r="B12" t="s">
        <v>20</v>
      </c>
      <c r="O12" s="11"/>
      <c r="P12" s="11"/>
      <c r="Q12" s="11"/>
      <c r="R12" s="11"/>
      <c r="S12" s="11"/>
    </row>
    <row r="13" spans="1:19" x14ac:dyDescent="0.25">
      <c r="A13" s="1" t="s">
        <v>36</v>
      </c>
      <c r="B13" t="s">
        <v>0</v>
      </c>
    </row>
    <row r="15" spans="1:19" ht="15.75" thickBot="1" x14ac:dyDescent="0.3">
      <c r="A15" s="1" t="s">
        <v>10</v>
      </c>
      <c r="B15" s="1" t="s">
        <v>18</v>
      </c>
    </row>
    <row r="16" spans="1:19" ht="30.75" thickBot="1" x14ac:dyDescent="0.3">
      <c r="A16" s="1" t="s">
        <v>11</v>
      </c>
      <c r="B16">
        <v>2022</v>
      </c>
      <c r="C16">
        <v>2023</v>
      </c>
      <c r="D16" t="s">
        <v>12</v>
      </c>
      <c r="F16" s="8" t="s">
        <v>45</v>
      </c>
      <c r="G16" s="12">
        <f>B16</f>
        <v>2022</v>
      </c>
      <c r="H16" s="12">
        <f t="shared" ref="H16:H21" si="2">C16</f>
        <v>2023</v>
      </c>
    </row>
    <row r="17" spans="1:8" ht="15.75" thickBot="1" x14ac:dyDescent="0.3">
      <c r="A17" s="2" t="s">
        <v>28</v>
      </c>
      <c r="B17" s="3">
        <v>57.279573173631682</v>
      </c>
      <c r="C17" s="3">
        <v>61.567390521181217</v>
      </c>
      <c r="D17" s="3">
        <v>118.8469636948129</v>
      </c>
      <c r="F17" s="10" t="str">
        <f t="shared" ref="F17:F21" si="3">A17</f>
        <v>Business Jet</v>
      </c>
      <c r="G17" s="10">
        <f>B17</f>
        <v>57.279573173631682</v>
      </c>
      <c r="H17" s="10">
        <f t="shared" si="2"/>
        <v>61.567390521181217</v>
      </c>
    </row>
    <row r="18" spans="1:8" ht="15.75" thickBot="1" x14ac:dyDescent="0.3">
      <c r="A18" s="2" t="s">
        <v>29</v>
      </c>
      <c r="B18" s="3">
        <v>21.098946026994994</v>
      </c>
      <c r="C18" s="3">
        <v>23.646726801779991</v>
      </c>
      <c r="D18" s="3">
        <v>44.745672828774985</v>
      </c>
      <c r="F18" s="10" t="str">
        <f t="shared" si="3"/>
        <v>Freighter</v>
      </c>
      <c r="G18" s="10">
        <f t="shared" ref="G18:G21" si="4">B18</f>
        <v>21.098946026994994</v>
      </c>
      <c r="H18" s="10">
        <f t="shared" si="2"/>
        <v>23.646726801779991</v>
      </c>
    </row>
    <row r="19" spans="1:8" ht="15.75" thickBot="1" x14ac:dyDescent="0.3">
      <c r="A19" s="2" t="s">
        <v>30</v>
      </c>
      <c r="B19" s="3">
        <v>92.516970023682603</v>
      </c>
      <c r="C19" s="3">
        <v>98.845089139872059</v>
      </c>
      <c r="D19" s="3">
        <v>191.36205916355465</v>
      </c>
      <c r="F19" s="10" t="str">
        <f t="shared" si="3"/>
        <v>Helicopter</v>
      </c>
      <c r="G19" s="10">
        <f t="shared" si="4"/>
        <v>92.516970023682603</v>
      </c>
      <c r="H19" s="10">
        <f t="shared" si="2"/>
        <v>98.845089139872059</v>
      </c>
    </row>
    <row r="20" spans="1:8" ht="15.75" thickBot="1" x14ac:dyDescent="0.3">
      <c r="A20" s="2" t="s">
        <v>17</v>
      </c>
      <c r="B20" s="3">
        <v>273.74180271208121</v>
      </c>
      <c r="C20" s="3">
        <v>327.32068190052217</v>
      </c>
      <c r="D20" s="3">
        <v>601.06248461260338</v>
      </c>
      <c r="F20" s="10" t="str">
        <f t="shared" si="3"/>
        <v>Large Commercial Aircraft</v>
      </c>
      <c r="G20" s="10">
        <f t="shared" si="4"/>
        <v>273.74180271208121</v>
      </c>
      <c r="H20" s="10">
        <f t="shared" si="2"/>
        <v>327.32068190052217</v>
      </c>
    </row>
    <row r="21" spans="1:8" ht="15.75" thickBot="1" x14ac:dyDescent="0.3">
      <c r="A21" s="2" t="s">
        <v>31</v>
      </c>
      <c r="B21" s="3">
        <v>38.999704480724994</v>
      </c>
      <c r="C21" s="3">
        <v>38.45441489607002</v>
      </c>
      <c r="D21" s="3">
        <v>77.454119376795006</v>
      </c>
      <c r="F21" s="10" t="str">
        <f t="shared" si="3"/>
        <v>Military Transport / Special Mission</v>
      </c>
      <c r="G21" s="10">
        <f t="shared" si="4"/>
        <v>38.999704480724994</v>
      </c>
      <c r="H21" s="10">
        <f t="shared" si="2"/>
        <v>38.45441489607002</v>
      </c>
    </row>
    <row r="22" spans="1:8" ht="15.75" thickBot="1" x14ac:dyDescent="0.3">
      <c r="A22" s="2" t="s">
        <v>32</v>
      </c>
      <c r="B22" s="3">
        <v>29.553848858999196</v>
      </c>
      <c r="C22" s="3">
        <v>30.196907542368006</v>
      </c>
      <c r="D22" s="3">
        <v>59.750756401367198</v>
      </c>
      <c r="F22" s="10" t="str">
        <f t="shared" ref="F22:F27" si="5">A22</f>
        <v>Regional</v>
      </c>
      <c r="G22" s="10">
        <f t="shared" ref="G22:G27" si="6">B22</f>
        <v>29.553848858999196</v>
      </c>
      <c r="H22" s="10">
        <f t="shared" ref="H22:H27" si="7">C22</f>
        <v>30.196907542368006</v>
      </c>
    </row>
    <row r="23" spans="1:8" ht="15.75" thickBot="1" x14ac:dyDescent="0.3">
      <c r="A23" s="2" t="s">
        <v>33</v>
      </c>
      <c r="B23" s="3">
        <v>37.742309556504424</v>
      </c>
      <c r="C23" s="3">
        <v>43.337045090492275</v>
      </c>
      <c r="D23" s="3">
        <v>81.079354646996705</v>
      </c>
      <c r="F23" s="10" t="str">
        <f t="shared" si="5"/>
        <v>Turbine GA</v>
      </c>
      <c r="G23" s="10">
        <f t="shared" si="6"/>
        <v>37.742309556504424</v>
      </c>
      <c r="H23" s="10">
        <f t="shared" si="7"/>
        <v>43.337045090492275</v>
      </c>
    </row>
    <row r="24" spans="1:8" ht="15.75" thickBot="1" x14ac:dyDescent="0.3">
      <c r="A24" s="2" t="s">
        <v>34</v>
      </c>
      <c r="B24" s="3">
        <v>10.046713255789999</v>
      </c>
      <c r="C24" s="3">
        <v>9.9747009277800025</v>
      </c>
      <c r="D24" s="3">
        <v>20.021414183570002</v>
      </c>
      <c r="F24" s="10" t="str">
        <f t="shared" si="5"/>
        <v>Turboprop Trainers / Light Attack</v>
      </c>
      <c r="G24" s="10">
        <f t="shared" si="6"/>
        <v>10.046713255789999</v>
      </c>
      <c r="H24" s="10">
        <f t="shared" si="7"/>
        <v>9.9747009277800025</v>
      </c>
    </row>
    <row r="25" spans="1:8" ht="15.75" thickBot="1" x14ac:dyDescent="0.3">
      <c r="A25" s="2" t="s">
        <v>35</v>
      </c>
      <c r="B25" s="3">
        <v>12.20937938028</v>
      </c>
      <c r="C25" s="3">
        <v>22.704396881370002</v>
      </c>
      <c r="D25" s="3">
        <v>34.91377626165</v>
      </c>
      <c r="F25" s="10" t="str">
        <f t="shared" si="5"/>
        <v>UAV</v>
      </c>
      <c r="G25" s="10">
        <f t="shared" si="6"/>
        <v>12.20937938028</v>
      </c>
      <c r="H25" s="10">
        <f t="shared" si="7"/>
        <v>22.704396881370002</v>
      </c>
    </row>
    <row r="26" spans="1:8" ht="15.75" thickBot="1" x14ac:dyDescent="0.3">
      <c r="A26" s="2" t="s">
        <v>12</v>
      </c>
      <c r="B26" s="3">
        <v>573.18924746868913</v>
      </c>
      <c r="C26" s="3">
        <v>656.04735370143578</v>
      </c>
      <c r="D26" s="3">
        <v>1229.2366011701247</v>
      </c>
      <c r="F26" s="10" t="str">
        <f t="shared" si="5"/>
        <v>Grand Total</v>
      </c>
      <c r="G26" s="10">
        <f t="shared" si="6"/>
        <v>573.18924746868913</v>
      </c>
      <c r="H26" s="10">
        <f t="shared" si="7"/>
        <v>656.04735370143578</v>
      </c>
    </row>
    <row r="27" spans="1:8" ht="15.75" thickBot="1" x14ac:dyDescent="0.3">
      <c r="F27" s="11">
        <f t="shared" si="5"/>
        <v>0</v>
      </c>
      <c r="G27" s="11">
        <f t="shared" si="6"/>
        <v>0</v>
      </c>
      <c r="H27" s="11">
        <f t="shared" si="7"/>
        <v>0</v>
      </c>
    </row>
    <row r="29" spans="1:8" x14ac:dyDescent="0.25">
      <c r="A29" s="1" t="s">
        <v>14</v>
      </c>
      <c r="B29" t="s">
        <v>20</v>
      </c>
    </row>
    <row r="30" spans="1:8" x14ac:dyDescent="0.25">
      <c r="A30" s="1" t="s">
        <v>36</v>
      </c>
      <c r="B30" t="s">
        <v>0</v>
      </c>
    </row>
    <row r="32" spans="1:8" x14ac:dyDescent="0.25">
      <c r="A32" s="1" t="s">
        <v>10</v>
      </c>
      <c r="B32" s="1" t="s">
        <v>18</v>
      </c>
    </row>
    <row r="33" spans="1:11" x14ac:dyDescent="0.25">
      <c r="A33" s="1" t="s">
        <v>11</v>
      </c>
      <c r="B33" t="s">
        <v>17</v>
      </c>
      <c r="C33" t="s">
        <v>30</v>
      </c>
      <c r="D33" t="s">
        <v>28</v>
      </c>
      <c r="E33" t="s">
        <v>35</v>
      </c>
      <c r="F33" t="s">
        <v>33</v>
      </c>
      <c r="G33" t="s">
        <v>31</v>
      </c>
      <c r="H33" t="s">
        <v>32</v>
      </c>
      <c r="I33" t="s">
        <v>29</v>
      </c>
      <c r="J33" t="s">
        <v>34</v>
      </c>
      <c r="K33" t="s">
        <v>12</v>
      </c>
    </row>
    <row r="34" spans="1:11" x14ac:dyDescent="0.25">
      <c r="A34" s="2">
        <v>2022</v>
      </c>
      <c r="B34" s="3">
        <v>273.74180271208121</v>
      </c>
      <c r="C34" s="3">
        <v>92.516970023682603</v>
      </c>
      <c r="D34" s="3">
        <v>57.279573173631682</v>
      </c>
      <c r="E34" s="3">
        <v>12.20937938028</v>
      </c>
      <c r="F34" s="3">
        <v>37.742309556504424</v>
      </c>
      <c r="G34" s="3">
        <v>38.999704480724994</v>
      </c>
      <c r="H34" s="3">
        <v>29.553848858999196</v>
      </c>
      <c r="I34" s="3">
        <v>21.098946026994994</v>
      </c>
      <c r="J34" s="3">
        <v>10.046713255789999</v>
      </c>
      <c r="K34" s="3">
        <v>573.18924746868913</v>
      </c>
    </row>
    <row r="35" spans="1:11" x14ac:dyDescent="0.25">
      <c r="A35" s="2">
        <v>2023</v>
      </c>
      <c r="B35" s="3">
        <v>327.32068190052217</v>
      </c>
      <c r="C35" s="3">
        <v>98.845089139872059</v>
      </c>
      <c r="D35" s="3">
        <v>61.567390521181217</v>
      </c>
      <c r="E35" s="3">
        <v>22.704396881370002</v>
      </c>
      <c r="F35" s="3">
        <v>43.337045090492275</v>
      </c>
      <c r="G35" s="3">
        <v>38.45441489607002</v>
      </c>
      <c r="H35" s="3">
        <v>30.196907542368006</v>
      </c>
      <c r="I35" s="3">
        <v>23.646726801779991</v>
      </c>
      <c r="J35" s="3">
        <v>9.9747009277800025</v>
      </c>
      <c r="K35" s="3">
        <v>656.04735370143578</v>
      </c>
    </row>
    <row r="36" spans="1:11" x14ac:dyDescent="0.25">
      <c r="A36" s="2">
        <v>2024</v>
      </c>
      <c r="B36" s="3">
        <v>358.47446596377341</v>
      </c>
      <c r="C36" s="3">
        <v>107.38957156700465</v>
      </c>
      <c r="D36" s="3">
        <v>61.976734815871211</v>
      </c>
      <c r="E36" s="3">
        <v>21.191956816490002</v>
      </c>
      <c r="F36" s="3">
        <v>43.205695244698063</v>
      </c>
      <c r="G36" s="3">
        <v>37.671927205620008</v>
      </c>
      <c r="H36" s="3">
        <v>32.092859039807898</v>
      </c>
      <c r="I36" s="3">
        <v>23.698810963915005</v>
      </c>
      <c r="J36" s="3">
        <v>8.8618461574299978</v>
      </c>
      <c r="K36" s="3">
        <v>694.56386777461023</v>
      </c>
    </row>
    <row r="37" spans="1:11" x14ac:dyDescent="0.25">
      <c r="A37" s="2">
        <v>2025</v>
      </c>
      <c r="B37" s="3">
        <v>387.95619179007218</v>
      </c>
      <c r="C37" s="3">
        <v>108.44491396535255</v>
      </c>
      <c r="D37" s="3">
        <v>60.313107137692462</v>
      </c>
      <c r="E37" s="3">
        <v>20.617794907035002</v>
      </c>
      <c r="F37" s="3">
        <v>43.533883396477222</v>
      </c>
      <c r="G37" s="3">
        <v>41.277175532865002</v>
      </c>
      <c r="H37" s="3">
        <v>33.799028831104252</v>
      </c>
      <c r="I37" s="3">
        <v>19.793339492159998</v>
      </c>
      <c r="J37" s="3">
        <v>9.4184538688799986</v>
      </c>
      <c r="K37" s="3">
        <v>725.15388892163867</v>
      </c>
    </row>
    <row r="38" spans="1:11" x14ac:dyDescent="0.25">
      <c r="A38" s="2">
        <v>2026</v>
      </c>
      <c r="B38" s="3">
        <v>429.57430063274893</v>
      </c>
      <c r="C38" s="3">
        <v>108.55504415884248</v>
      </c>
      <c r="D38" s="3">
        <v>61.533349632587495</v>
      </c>
      <c r="E38" s="3">
        <v>24.370856201064999</v>
      </c>
      <c r="F38" s="3">
        <v>43.414452333268521</v>
      </c>
      <c r="G38" s="3">
        <v>39.429302928690007</v>
      </c>
      <c r="H38" s="3">
        <v>35.242150255431589</v>
      </c>
      <c r="I38" s="3">
        <v>21.261844128109999</v>
      </c>
      <c r="J38" s="3">
        <v>10.457846940409997</v>
      </c>
      <c r="K38" s="3">
        <v>773.839147211154</v>
      </c>
    </row>
    <row r="39" spans="1:11" x14ac:dyDescent="0.25">
      <c r="A39" s="2">
        <v>2027</v>
      </c>
      <c r="B39" s="3">
        <v>459.10449898311754</v>
      </c>
      <c r="C39" s="3">
        <v>109.9696097707025</v>
      </c>
      <c r="D39" s="3">
        <v>60.682944732191217</v>
      </c>
      <c r="E39" s="3">
        <v>50.661658801515003</v>
      </c>
      <c r="F39" s="3">
        <v>43.536928332129463</v>
      </c>
      <c r="G39" s="3">
        <v>37.673247411990012</v>
      </c>
      <c r="H39" s="3">
        <v>37.401078114171149</v>
      </c>
      <c r="I39" s="3">
        <v>19.539348555154991</v>
      </c>
      <c r="J39" s="3">
        <v>8.9300658653300005</v>
      </c>
      <c r="K39" s="3">
        <v>827.49938056630185</v>
      </c>
    </row>
    <row r="40" spans="1:11" x14ac:dyDescent="0.25">
      <c r="A40" s="2">
        <v>2028</v>
      </c>
      <c r="B40" s="3">
        <v>497.86998659572987</v>
      </c>
      <c r="C40" s="3">
        <v>109.64680744452252</v>
      </c>
      <c r="D40" s="3">
        <v>64.601632444382503</v>
      </c>
      <c r="E40" s="3">
        <v>66.289381627534993</v>
      </c>
      <c r="F40" s="3">
        <v>44.714282504179977</v>
      </c>
      <c r="G40" s="3">
        <v>38.930435717819996</v>
      </c>
      <c r="H40" s="3">
        <v>39.273023569144975</v>
      </c>
      <c r="I40" s="3">
        <v>17.549590264709998</v>
      </c>
      <c r="J40" s="3">
        <v>8.5676853189900015</v>
      </c>
      <c r="K40" s="3">
        <v>887.44282548701494</v>
      </c>
    </row>
    <row r="41" spans="1:11" x14ac:dyDescent="0.25">
      <c r="A41" s="2">
        <v>2029</v>
      </c>
      <c r="B41" s="3">
        <v>520.64161305133052</v>
      </c>
      <c r="C41" s="3">
        <v>105.81960634497493</v>
      </c>
      <c r="D41" s="3">
        <v>68.543645387877532</v>
      </c>
      <c r="E41" s="3">
        <v>72.544944064039996</v>
      </c>
      <c r="F41" s="3">
        <v>46.956941649611238</v>
      </c>
      <c r="G41" s="3">
        <v>37.956916881900014</v>
      </c>
      <c r="H41" s="3">
        <v>38.667471662074995</v>
      </c>
      <c r="I41" s="3">
        <v>20.904831745214985</v>
      </c>
      <c r="J41" s="3">
        <v>8.7322045681699993</v>
      </c>
      <c r="K41" s="3">
        <v>920.76817535519422</v>
      </c>
    </row>
    <row r="42" spans="1:11" x14ac:dyDescent="0.25">
      <c r="A42" s="2">
        <v>2030</v>
      </c>
      <c r="B42" s="3">
        <v>528.75569756897028</v>
      </c>
      <c r="C42" s="3">
        <v>113.59051067536741</v>
      </c>
      <c r="D42" s="3">
        <v>74.195887786074991</v>
      </c>
      <c r="E42" s="3">
        <v>78.249434080395005</v>
      </c>
      <c r="F42" s="3">
        <v>47.193131258228497</v>
      </c>
      <c r="G42" s="3">
        <v>40.24300571765999</v>
      </c>
      <c r="H42" s="3">
        <v>38.090687845054994</v>
      </c>
      <c r="I42" s="3">
        <v>23.710160002669987</v>
      </c>
      <c r="J42" s="3">
        <v>7.4753349591799996</v>
      </c>
      <c r="K42" s="3">
        <v>951.50384989360111</v>
      </c>
    </row>
    <row r="43" spans="1:11" x14ac:dyDescent="0.25">
      <c r="A43" s="2">
        <v>2031</v>
      </c>
      <c r="B43" s="3">
        <v>465.2466041292252</v>
      </c>
      <c r="C43" s="3">
        <v>115.24228651951996</v>
      </c>
      <c r="D43" s="3">
        <v>66.097671332103687</v>
      </c>
      <c r="E43" s="3">
        <v>85.881818903654988</v>
      </c>
      <c r="F43" s="3">
        <v>46.174145109112501</v>
      </c>
      <c r="G43" s="3">
        <v>38.22243842532</v>
      </c>
      <c r="H43" s="3">
        <v>30.510864867258977</v>
      </c>
      <c r="I43" s="3">
        <v>31.23451836764</v>
      </c>
      <c r="J43" s="3">
        <v>8.5163357422500017</v>
      </c>
      <c r="K43" s="3">
        <v>887.12668339608535</v>
      </c>
    </row>
    <row r="44" spans="1:11" x14ac:dyDescent="0.25">
      <c r="A44" s="2">
        <v>2032</v>
      </c>
      <c r="B44" s="3">
        <v>455.00102406308002</v>
      </c>
      <c r="C44" s="3">
        <v>115.46423857958743</v>
      </c>
      <c r="D44" s="3">
        <v>65.795710920942483</v>
      </c>
      <c r="E44" s="3">
        <v>89.107979296815003</v>
      </c>
      <c r="F44" s="3">
        <v>46.473861123163992</v>
      </c>
      <c r="G44" s="3">
        <v>40.627160590499997</v>
      </c>
      <c r="H44" s="3">
        <v>31.70362799053721</v>
      </c>
      <c r="I44" s="3">
        <v>30.88946448481498</v>
      </c>
      <c r="J44" s="3">
        <v>8.6053675134700036</v>
      </c>
      <c r="K44" s="3">
        <v>883.6684345629111</v>
      </c>
    </row>
    <row r="45" spans="1:11" x14ac:dyDescent="0.25">
      <c r="A45" s="2">
        <v>2033</v>
      </c>
      <c r="B45" s="3">
        <v>491.7715123282054</v>
      </c>
      <c r="C45" s="3">
        <v>116.91080662817008</v>
      </c>
      <c r="D45" s="3">
        <v>66.123383200279918</v>
      </c>
      <c r="E45" s="3">
        <v>90.298431072374996</v>
      </c>
      <c r="F45" s="3">
        <v>50.547919357430473</v>
      </c>
      <c r="G45" s="3">
        <v>39.795285235590001</v>
      </c>
      <c r="H45" s="3">
        <v>31.045755732937366</v>
      </c>
      <c r="I45" s="3">
        <v>33.733292018054982</v>
      </c>
      <c r="J45" s="3">
        <v>10.863981374390001</v>
      </c>
      <c r="K45" s="3">
        <v>931.09036694743327</v>
      </c>
    </row>
    <row r="46" spans="1:11" x14ac:dyDescent="0.25">
      <c r="A46" s="2" t="s">
        <v>12</v>
      </c>
      <c r="B46" s="3">
        <v>5195.458379718857</v>
      </c>
      <c r="C46" s="3">
        <v>1302.3954548175991</v>
      </c>
      <c r="D46" s="3">
        <v>768.71103108481645</v>
      </c>
      <c r="E46" s="3">
        <v>634.12803203256999</v>
      </c>
      <c r="F46" s="3">
        <v>536.83059495529665</v>
      </c>
      <c r="G46" s="3">
        <v>469.28101502474999</v>
      </c>
      <c r="H46" s="3">
        <v>407.57730430889063</v>
      </c>
      <c r="I46" s="3">
        <v>287.06087285121987</v>
      </c>
      <c r="J46" s="3">
        <v>110.45053649207</v>
      </c>
      <c r="K46" s="3">
        <v>9711.8932212860709</v>
      </c>
    </row>
  </sheetData>
  <pageMargins left="0.7" right="0.7" top="0.75" bottom="0.75" header="0.3" footer="0.3"/>
  <pageSetup paperSize="9" orientation="portrait" verticalDpi="0" r:id="rId4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4FCA3-45F4-4576-94D4-B46546811D88}">
  <dimension ref="A1:T46"/>
  <sheetViews>
    <sheetView zoomScale="55" zoomScaleNormal="55" workbookViewId="0">
      <selection activeCell="V28" sqref="V28"/>
    </sheetView>
  </sheetViews>
  <sheetFormatPr defaultRowHeight="15" x14ac:dyDescent="0.25"/>
  <cols>
    <col min="1" max="1" width="33.42578125" bestFit="1" customWidth="1"/>
    <col min="2" max="2" width="34.140625" bestFit="1" customWidth="1"/>
    <col min="3" max="3" width="32.5703125" bestFit="1" customWidth="1"/>
    <col min="4" max="4" width="14.42578125" bestFit="1" customWidth="1"/>
    <col min="5" max="5" width="17" bestFit="1" customWidth="1"/>
    <col min="6" max="6" width="10.28515625" bestFit="1" customWidth="1"/>
    <col min="7" max="7" width="46.85546875" bestFit="1" customWidth="1"/>
    <col min="8" max="8" width="15.42578125" bestFit="1" customWidth="1"/>
    <col min="9" max="9" width="12.5703125" bestFit="1" customWidth="1"/>
    <col min="10" max="10" width="13.140625" bestFit="1" customWidth="1"/>
    <col min="11" max="11" width="43.7109375" bestFit="1" customWidth="1"/>
    <col min="12" max="12" width="16.28515625" bestFit="1" customWidth="1"/>
  </cols>
  <sheetData>
    <row r="1" spans="1:20" x14ac:dyDescent="0.25">
      <c r="A1" s="1" t="s">
        <v>14</v>
      </c>
      <c r="B1" t="s">
        <v>20</v>
      </c>
    </row>
    <row r="2" spans="1:20" x14ac:dyDescent="0.25">
      <c r="A2" s="1" t="s">
        <v>36</v>
      </c>
      <c r="B2" t="s">
        <v>19</v>
      </c>
    </row>
    <row r="4" spans="1:20" ht="15.75" thickBot="1" x14ac:dyDescent="0.3">
      <c r="A4" s="1" t="s">
        <v>10</v>
      </c>
      <c r="B4" s="1" t="s">
        <v>18</v>
      </c>
    </row>
    <row r="5" spans="1:20" ht="45.75" thickBot="1" x14ac:dyDescent="0.3">
      <c r="A5" s="1" t="s">
        <v>11</v>
      </c>
      <c r="B5">
        <v>2022</v>
      </c>
      <c r="C5">
        <v>2023</v>
      </c>
      <c r="D5" t="s">
        <v>12</v>
      </c>
      <c r="F5" s="8" t="s">
        <v>44</v>
      </c>
      <c r="G5" s="12">
        <f>B5</f>
        <v>2022</v>
      </c>
      <c r="H5" s="12">
        <f t="shared" ref="H5:I8" si="0">C5</f>
        <v>2023</v>
      </c>
      <c r="I5" s="13" t="str">
        <f t="shared" si="0"/>
        <v>Grand Total</v>
      </c>
      <c r="P5" s="8"/>
      <c r="Q5" s="9"/>
      <c r="R5" s="9"/>
      <c r="S5" s="9"/>
      <c r="T5" s="9"/>
    </row>
    <row r="6" spans="1:20" ht="15.75" thickBot="1" x14ac:dyDescent="0.3">
      <c r="A6" s="2" t="s">
        <v>15</v>
      </c>
      <c r="B6" s="3">
        <v>414.20418299999983</v>
      </c>
      <c r="C6" s="3">
        <v>475.85649424999968</v>
      </c>
      <c r="D6" s="3">
        <v>890.06067724999957</v>
      </c>
      <c r="F6" s="10" t="str">
        <f>A6</f>
        <v>OE</v>
      </c>
      <c r="G6" s="10">
        <f>B6</f>
        <v>414.20418299999983</v>
      </c>
      <c r="H6" s="10">
        <f t="shared" si="0"/>
        <v>475.85649424999968</v>
      </c>
      <c r="I6" s="11">
        <f t="shared" si="0"/>
        <v>890.06067724999957</v>
      </c>
      <c r="P6" s="10"/>
      <c r="Q6" s="10"/>
      <c r="R6" s="10"/>
      <c r="S6" s="10"/>
      <c r="T6" s="11"/>
    </row>
    <row r="7" spans="1:20" ht="15.75" thickBot="1" x14ac:dyDescent="0.3">
      <c r="A7" s="2" t="s">
        <v>21</v>
      </c>
      <c r="B7" s="3">
        <v>326.69616234667035</v>
      </c>
      <c r="C7" s="3">
        <v>349.28253475556488</v>
      </c>
      <c r="D7" s="3">
        <v>675.97869710223517</v>
      </c>
      <c r="F7" s="10" t="str">
        <f>A7</f>
        <v>Repairs</v>
      </c>
      <c r="G7" s="10">
        <f t="shared" ref="G7:G8" si="1">B7</f>
        <v>326.69616234667035</v>
      </c>
      <c r="H7" s="10">
        <f t="shared" si="0"/>
        <v>349.28253475556488</v>
      </c>
      <c r="I7" s="11">
        <f t="shared" si="0"/>
        <v>675.97869710223517</v>
      </c>
      <c r="P7" s="10"/>
      <c r="Q7" s="10"/>
      <c r="R7" s="10"/>
      <c r="S7" s="10"/>
      <c r="T7" s="11"/>
    </row>
    <row r="8" spans="1:20" ht="15.75" thickBot="1" x14ac:dyDescent="0.3">
      <c r="A8" s="2" t="s">
        <v>22</v>
      </c>
      <c r="B8" s="3">
        <v>539.09873182313311</v>
      </c>
      <c r="C8" s="3">
        <v>576.31182778412563</v>
      </c>
      <c r="D8" s="3">
        <v>1115.4105596072586</v>
      </c>
      <c r="F8" s="10" t="str">
        <f>A8</f>
        <v>Spares</v>
      </c>
      <c r="G8" s="10">
        <f t="shared" si="1"/>
        <v>539.09873182313311</v>
      </c>
      <c r="H8" s="10">
        <f t="shared" si="0"/>
        <v>576.31182778412563</v>
      </c>
      <c r="I8" s="11">
        <f t="shared" si="0"/>
        <v>1115.4105596072586</v>
      </c>
      <c r="P8" s="10"/>
      <c r="Q8" s="10"/>
      <c r="R8" s="10"/>
      <c r="S8" s="10"/>
      <c r="T8" s="11"/>
    </row>
    <row r="9" spans="1:20" ht="15.75" thickBot="1" x14ac:dyDescent="0.3">
      <c r="A9" s="2" t="s">
        <v>12</v>
      </c>
      <c r="B9" s="3">
        <v>1279.9990771698033</v>
      </c>
      <c r="C9" s="3">
        <v>1401.4508567896901</v>
      </c>
      <c r="D9" s="3">
        <v>2681.4499339594931</v>
      </c>
      <c r="F9" s="11"/>
      <c r="G9" s="11"/>
      <c r="H9" s="11"/>
      <c r="I9" s="11"/>
      <c r="P9" s="10"/>
      <c r="Q9" s="10"/>
      <c r="R9" s="10"/>
      <c r="S9" s="10"/>
      <c r="T9" s="11"/>
    </row>
    <row r="10" spans="1:20" ht="15.75" thickBot="1" x14ac:dyDescent="0.3">
      <c r="P10" s="10"/>
      <c r="Q10" s="10"/>
      <c r="R10" s="10"/>
      <c r="S10" s="10"/>
      <c r="T10" s="11"/>
    </row>
    <row r="11" spans="1:20" ht="15.75" thickBot="1" x14ac:dyDescent="0.3">
      <c r="P11" s="10"/>
      <c r="Q11" s="10"/>
      <c r="R11" s="10"/>
      <c r="S11" s="10"/>
      <c r="T11" s="11"/>
    </row>
    <row r="12" spans="1:20" ht="15.75" thickBot="1" x14ac:dyDescent="0.3">
      <c r="A12" s="1" t="s">
        <v>14</v>
      </c>
      <c r="B12" t="s">
        <v>20</v>
      </c>
      <c r="P12" s="11"/>
      <c r="Q12" s="11"/>
      <c r="R12" s="11"/>
      <c r="S12" s="11"/>
      <c r="T12" s="11"/>
    </row>
    <row r="13" spans="1:20" x14ac:dyDescent="0.25">
      <c r="A13" s="1" t="s">
        <v>36</v>
      </c>
      <c r="B13" t="s">
        <v>19</v>
      </c>
    </row>
    <row r="15" spans="1:20" ht="15.75" thickBot="1" x14ac:dyDescent="0.3">
      <c r="A15" s="1" t="s">
        <v>10</v>
      </c>
      <c r="B15" s="1" t="s">
        <v>18</v>
      </c>
    </row>
    <row r="16" spans="1:20" ht="45.75" thickBot="1" x14ac:dyDescent="0.3">
      <c r="A16" s="1" t="s">
        <v>11</v>
      </c>
      <c r="B16">
        <v>2022</v>
      </c>
      <c r="C16">
        <v>2023</v>
      </c>
      <c r="D16" t="s">
        <v>12</v>
      </c>
      <c r="F16" s="8" t="s">
        <v>44</v>
      </c>
      <c r="G16" s="12">
        <f>B16</f>
        <v>2022</v>
      </c>
      <c r="H16" s="12">
        <f t="shared" ref="H16:I26" si="2">C16</f>
        <v>2023</v>
      </c>
      <c r="I16" s="13" t="str">
        <f t="shared" si="2"/>
        <v>Grand Total</v>
      </c>
    </row>
    <row r="17" spans="1:9" ht="15.75" thickBot="1" x14ac:dyDescent="0.3">
      <c r="A17" s="2" t="s">
        <v>28</v>
      </c>
      <c r="B17" s="3">
        <v>163.58225913065445</v>
      </c>
      <c r="C17" s="3">
        <v>174.88722818009805</v>
      </c>
      <c r="D17" s="3">
        <v>338.46948731075247</v>
      </c>
      <c r="F17" s="10" t="str">
        <f t="shared" ref="F17:F27" si="3">A17</f>
        <v>Business Jet</v>
      </c>
      <c r="G17" s="10">
        <f>B17</f>
        <v>163.58225913065445</v>
      </c>
      <c r="H17" s="10">
        <f t="shared" si="2"/>
        <v>174.88722818009805</v>
      </c>
      <c r="I17" s="11">
        <f t="shared" si="2"/>
        <v>338.46948731075247</v>
      </c>
    </row>
    <row r="18" spans="1:9" ht="15.75" thickBot="1" x14ac:dyDescent="0.3">
      <c r="A18" s="2" t="s">
        <v>16</v>
      </c>
      <c r="B18" s="3">
        <v>302.71749881529195</v>
      </c>
      <c r="C18" s="3">
        <v>290.12719662059993</v>
      </c>
      <c r="D18" s="3">
        <v>592.84469543589194</v>
      </c>
      <c r="F18" s="10" t="str">
        <f t="shared" si="3"/>
        <v>Fighters and Jet Trainers</v>
      </c>
      <c r="G18" s="10">
        <f t="shared" ref="G18:G26" si="4">B18</f>
        <v>302.71749881529195</v>
      </c>
      <c r="H18" s="10">
        <f t="shared" si="2"/>
        <v>290.12719662059993</v>
      </c>
      <c r="I18" s="11">
        <f t="shared" si="2"/>
        <v>592.84469543589194</v>
      </c>
    </row>
    <row r="19" spans="1:9" ht="15.75" thickBot="1" x14ac:dyDescent="0.3">
      <c r="A19" s="2" t="s">
        <v>29</v>
      </c>
      <c r="B19" s="3">
        <v>28.473598793673993</v>
      </c>
      <c r="C19" s="3">
        <v>31.442839265512003</v>
      </c>
      <c r="D19" s="3">
        <v>59.916438059185992</v>
      </c>
      <c r="F19" s="10" t="str">
        <f t="shared" si="3"/>
        <v>Freighter</v>
      </c>
      <c r="G19" s="10">
        <f t="shared" si="4"/>
        <v>28.473598793673993</v>
      </c>
      <c r="H19" s="10">
        <f t="shared" si="2"/>
        <v>31.442839265512003</v>
      </c>
      <c r="I19" s="11">
        <f t="shared" si="2"/>
        <v>59.916438059185992</v>
      </c>
    </row>
    <row r="20" spans="1:9" ht="15.75" thickBot="1" x14ac:dyDescent="0.3">
      <c r="A20" s="2" t="s">
        <v>30</v>
      </c>
      <c r="B20" s="3">
        <v>175.24338916364223</v>
      </c>
      <c r="C20" s="3">
        <v>184.64729049738631</v>
      </c>
      <c r="D20" s="3">
        <v>359.89067966102857</v>
      </c>
      <c r="F20" s="10" t="str">
        <f t="shared" si="3"/>
        <v>Helicopter</v>
      </c>
      <c r="G20" s="10">
        <f t="shared" si="4"/>
        <v>175.24338916364223</v>
      </c>
      <c r="H20" s="10">
        <f t="shared" si="2"/>
        <v>184.64729049738631</v>
      </c>
      <c r="I20" s="11">
        <f t="shared" si="2"/>
        <v>359.89067966102857</v>
      </c>
    </row>
    <row r="21" spans="1:9" ht="15.75" thickBot="1" x14ac:dyDescent="0.3">
      <c r="A21" s="2" t="s">
        <v>17</v>
      </c>
      <c r="B21" s="3">
        <v>401.055438626625</v>
      </c>
      <c r="C21" s="3">
        <v>477.41066472867772</v>
      </c>
      <c r="D21" s="3">
        <v>878.46610335530272</v>
      </c>
      <c r="F21" s="10" t="str">
        <f t="shared" si="3"/>
        <v>Large Commercial Aircraft</v>
      </c>
      <c r="G21" s="10">
        <f t="shared" si="4"/>
        <v>401.055438626625</v>
      </c>
      <c r="H21" s="10">
        <f t="shared" si="2"/>
        <v>477.41066472867772</v>
      </c>
      <c r="I21" s="11">
        <f t="shared" si="2"/>
        <v>878.46610335530272</v>
      </c>
    </row>
    <row r="22" spans="1:9" ht="15.75" thickBot="1" x14ac:dyDescent="0.3">
      <c r="A22" s="2" t="s">
        <v>31</v>
      </c>
      <c r="B22" s="3">
        <v>74.967736725392001</v>
      </c>
      <c r="C22" s="3">
        <v>73.522620027744026</v>
      </c>
      <c r="D22" s="3">
        <v>148.49035675313604</v>
      </c>
      <c r="F22" s="10" t="str">
        <f t="shared" si="3"/>
        <v>Military Transport / Special Mission</v>
      </c>
      <c r="G22" s="10">
        <f t="shared" si="4"/>
        <v>74.967736725392001</v>
      </c>
      <c r="H22" s="10">
        <f t="shared" si="2"/>
        <v>73.522620027744026</v>
      </c>
      <c r="I22" s="11">
        <f t="shared" si="2"/>
        <v>148.49035675313604</v>
      </c>
    </row>
    <row r="23" spans="1:9" ht="15.75" thickBot="1" x14ac:dyDescent="0.3">
      <c r="A23" s="2" t="s">
        <v>32</v>
      </c>
      <c r="B23" s="3">
        <v>47.083449681461751</v>
      </c>
      <c r="C23" s="3">
        <v>48.900843584006395</v>
      </c>
      <c r="D23" s="3">
        <v>95.984293265468153</v>
      </c>
      <c r="F23" s="10" t="str">
        <f t="shared" si="3"/>
        <v>Regional</v>
      </c>
      <c r="G23" s="10">
        <f t="shared" si="4"/>
        <v>47.083449681461751</v>
      </c>
      <c r="H23" s="10">
        <f t="shared" si="2"/>
        <v>48.900843584006395</v>
      </c>
      <c r="I23" s="11">
        <f t="shared" si="2"/>
        <v>95.984293265468153</v>
      </c>
    </row>
    <row r="24" spans="1:9" ht="15.75" thickBot="1" x14ac:dyDescent="0.3">
      <c r="A24" s="2" t="s">
        <v>33</v>
      </c>
      <c r="B24" s="3">
        <v>48.60512549694888</v>
      </c>
      <c r="C24" s="3">
        <v>56.642488575590392</v>
      </c>
      <c r="D24" s="3">
        <v>105.24761407253928</v>
      </c>
      <c r="F24" s="10" t="str">
        <f t="shared" si="3"/>
        <v>Turbine GA</v>
      </c>
      <c r="G24" s="10">
        <f t="shared" si="4"/>
        <v>48.60512549694888</v>
      </c>
      <c r="H24" s="10">
        <f t="shared" si="2"/>
        <v>56.642488575590392</v>
      </c>
      <c r="I24" s="11">
        <f t="shared" si="2"/>
        <v>105.24761407253928</v>
      </c>
    </row>
    <row r="25" spans="1:9" ht="15.75" thickBot="1" x14ac:dyDescent="0.3">
      <c r="A25" s="2" t="s">
        <v>34</v>
      </c>
      <c r="B25" s="3">
        <v>8.8288772167519998</v>
      </c>
      <c r="C25" s="3">
        <v>8.9519933585360008</v>
      </c>
      <c r="D25" s="3">
        <v>17.780870575287999</v>
      </c>
      <c r="F25" s="10" t="str">
        <f t="shared" si="3"/>
        <v>Turboprop Trainers / Light Attack</v>
      </c>
      <c r="G25" s="10">
        <f t="shared" si="4"/>
        <v>8.8288772167519998</v>
      </c>
      <c r="H25" s="10">
        <f t="shared" si="2"/>
        <v>8.9519933585360008</v>
      </c>
      <c r="I25" s="11">
        <f t="shared" si="2"/>
        <v>17.780870575287999</v>
      </c>
    </row>
    <row r="26" spans="1:9" ht="15.75" thickBot="1" x14ac:dyDescent="0.3">
      <c r="A26" s="2" t="s">
        <v>35</v>
      </c>
      <c r="B26" s="3">
        <v>29.441703519359997</v>
      </c>
      <c r="C26" s="3">
        <v>54.917691951539986</v>
      </c>
      <c r="D26" s="3">
        <v>84.359395470899983</v>
      </c>
      <c r="F26" s="10" t="str">
        <f t="shared" si="3"/>
        <v>UAV</v>
      </c>
      <c r="G26" s="10">
        <f t="shared" si="4"/>
        <v>29.441703519359997</v>
      </c>
      <c r="H26" s="10">
        <f t="shared" si="2"/>
        <v>54.917691951539986</v>
      </c>
      <c r="I26" s="11">
        <f t="shared" si="2"/>
        <v>84.359395470899983</v>
      </c>
    </row>
    <row r="27" spans="1:9" ht="15.75" thickBot="1" x14ac:dyDescent="0.3">
      <c r="A27" s="2" t="s">
        <v>12</v>
      </c>
      <c r="B27" s="3">
        <v>1279.9990771698026</v>
      </c>
      <c r="C27" s="3">
        <v>1401.450856789691</v>
      </c>
      <c r="D27" s="3">
        <v>2681.4499339594936</v>
      </c>
      <c r="F27" s="11" t="str">
        <f t="shared" si="3"/>
        <v>Grand Total</v>
      </c>
      <c r="G27" s="11">
        <f t="shared" ref="G27" si="5">B27</f>
        <v>1279.9990771698026</v>
      </c>
      <c r="H27" s="11">
        <f t="shared" ref="H27" si="6">C27</f>
        <v>1401.450856789691</v>
      </c>
      <c r="I27" s="11">
        <f t="shared" ref="I27" si="7">D27</f>
        <v>2681.4499339594936</v>
      </c>
    </row>
    <row r="29" spans="1:9" x14ac:dyDescent="0.25">
      <c r="A29" s="1" t="s">
        <v>14</v>
      </c>
      <c r="B29" t="s">
        <v>20</v>
      </c>
    </row>
    <row r="30" spans="1:9" x14ac:dyDescent="0.25">
      <c r="A30" s="1" t="s">
        <v>36</v>
      </c>
      <c r="B30" t="s">
        <v>19</v>
      </c>
    </row>
    <row r="32" spans="1:9" x14ac:dyDescent="0.25">
      <c r="A32" s="1" t="s">
        <v>10</v>
      </c>
      <c r="B32" s="1" t="s">
        <v>18</v>
      </c>
    </row>
    <row r="33" spans="1:12" x14ac:dyDescent="0.25">
      <c r="A33" s="1" t="s">
        <v>11</v>
      </c>
      <c r="B33" t="s">
        <v>17</v>
      </c>
      <c r="C33" t="s">
        <v>16</v>
      </c>
      <c r="D33" t="s">
        <v>30</v>
      </c>
      <c r="E33" t="s">
        <v>28</v>
      </c>
      <c r="F33" t="s">
        <v>35</v>
      </c>
      <c r="G33" t="s">
        <v>31</v>
      </c>
      <c r="H33" t="s">
        <v>33</v>
      </c>
      <c r="I33" t="s">
        <v>32</v>
      </c>
      <c r="J33" t="s">
        <v>29</v>
      </c>
      <c r="K33" t="s">
        <v>34</v>
      </c>
      <c r="L33" t="s">
        <v>12</v>
      </c>
    </row>
    <row r="34" spans="1:12" x14ac:dyDescent="0.25">
      <c r="A34" s="2">
        <v>2022</v>
      </c>
      <c r="B34" s="3">
        <v>401.055438626625</v>
      </c>
      <c r="C34" s="3">
        <v>302.71749881529195</v>
      </c>
      <c r="D34" s="3">
        <v>175.24338916364223</v>
      </c>
      <c r="E34" s="3">
        <v>163.58225913065445</v>
      </c>
      <c r="F34" s="3">
        <v>29.441703519359997</v>
      </c>
      <c r="G34" s="3">
        <v>74.967736725392001</v>
      </c>
      <c r="H34" s="3">
        <v>48.60512549694888</v>
      </c>
      <c r="I34" s="3">
        <v>47.083449681461751</v>
      </c>
      <c r="J34" s="3">
        <v>28.473598793673993</v>
      </c>
      <c r="K34" s="3">
        <v>8.8288772167519998</v>
      </c>
      <c r="L34" s="3">
        <v>1279.9990771698026</v>
      </c>
    </row>
    <row r="35" spans="1:12" x14ac:dyDescent="0.25">
      <c r="A35" s="2">
        <v>2023</v>
      </c>
      <c r="B35" s="3">
        <v>477.41066472867772</v>
      </c>
      <c r="C35" s="3">
        <v>290.12719662059993</v>
      </c>
      <c r="D35" s="3">
        <v>184.64729049738631</v>
      </c>
      <c r="E35" s="3">
        <v>174.88722818009805</v>
      </c>
      <c r="F35" s="3">
        <v>54.917691951539986</v>
      </c>
      <c r="G35" s="3">
        <v>73.522620027744026</v>
      </c>
      <c r="H35" s="3">
        <v>56.642488575590392</v>
      </c>
      <c r="I35" s="3">
        <v>48.900843584006395</v>
      </c>
      <c r="J35" s="3">
        <v>31.442839265512003</v>
      </c>
      <c r="K35" s="3">
        <v>8.9519933585360008</v>
      </c>
      <c r="L35" s="3">
        <v>1401.450856789691</v>
      </c>
    </row>
    <row r="36" spans="1:12" x14ac:dyDescent="0.25">
      <c r="A36" s="2">
        <v>2024</v>
      </c>
      <c r="B36" s="3">
        <v>520.18389934850609</v>
      </c>
      <c r="C36" s="3">
        <v>306.88223668709594</v>
      </c>
      <c r="D36" s="3">
        <v>196.10556488419073</v>
      </c>
      <c r="E36" s="3">
        <v>175.42945311259601</v>
      </c>
      <c r="F36" s="3">
        <v>50.624043586579994</v>
      </c>
      <c r="G36" s="3">
        <v>73.082832827878008</v>
      </c>
      <c r="H36" s="3">
        <v>55.982590850318054</v>
      </c>
      <c r="I36" s="3">
        <v>51.926212782736314</v>
      </c>
      <c r="J36" s="3">
        <v>31.188061716608004</v>
      </c>
      <c r="K36" s="3">
        <v>8.2400201520559992</v>
      </c>
      <c r="L36" s="3">
        <v>1469.6449159485653</v>
      </c>
    </row>
    <row r="37" spans="1:12" x14ac:dyDescent="0.25">
      <c r="A37" s="2">
        <v>2025</v>
      </c>
      <c r="B37" s="3">
        <v>562.76106312821616</v>
      </c>
      <c r="C37" s="3">
        <v>304.02613046741197</v>
      </c>
      <c r="D37" s="3">
        <v>195.56473863229601</v>
      </c>
      <c r="E37" s="3">
        <v>169.028469745428</v>
      </c>
      <c r="F37" s="3">
        <v>49.310298630139997</v>
      </c>
      <c r="G37" s="3">
        <v>78.849454477438016</v>
      </c>
      <c r="H37" s="3">
        <v>56.378929353625615</v>
      </c>
      <c r="I37" s="3">
        <v>54.22111511179439</v>
      </c>
      <c r="J37" s="3">
        <v>26.914931623080001</v>
      </c>
      <c r="K37" s="3">
        <v>8.6457252560879994</v>
      </c>
      <c r="L37" s="3">
        <v>1505.7008564255184</v>
      </c>
    </row>
    <row r="38" spans="1:12" x14ac:dyDescent="0.25">
      <c r="A38" s="2">
        <v>2026</v>
      </c>
      <c r="B38" s="3">
        <v>620.17269270939653</v>
      </c>
      <c r="C38" s="3">
        <v>307.71723823919183</v>
      </c>
      <c r="D38" s="3">
        <v>192.92657822916414</v>
      </c>
      <c r="E38" s="3">
        <v>174.08596103945203</v>
      </c>
      <c r="F38" s="3">
        <v>58.613883949069994</v>
      </c>
      <c r="G38" s="3">
        <v>74.940292567588031</v>
      </c>
      <c r="H38" s="3">
        <v>56.481237912957745</v>
      </c>
      <c r="I38" s="3">
        <v>56.703060392388487</v>
      </c>
      <c r="J38" s="3">
        <v>29.179611258982</v>
      </c>
      <c r="K38" s="3">
        <v>9.4302505797359988</v>
      </c>
      <c r="L38" s="3">
        <v>1580.2508068779268</v>
      </c>
    </row>
    <row r="39" spans="1:12" x14ac:dyDescent="0.25">
      <c r="A39" s="2">
        <v>2027</v>
      </c>
      <c r="B39" s="3">
        <v>659.85676050360553</v>
      </c>
      <c r="C39" s="3">
        <v>306.42465571815177</v>
      </c>
      <c r="D39" s="3">
        <v>194.06707713281793</v>
      </c>
      <c r="E39" s="3">
        <v>174.9405109221141</v>
      </c>
      <c r="F39" s="3">
        <v>123.54633282564001</v>
      </c>
      <c r="G39" s="3">
        <v>71.755850663732005</v>
      </c>
      <c r="H39" s="3">
        <v>56.933091191212981</v>
      </c>
      <c r="I39" s="3">
        <v>60.424415262882725</v>
      </c>
      <c r="J39" s="3">
        <v>27.415077957673997</v>
      </c>
      <c r="K39" s="3">
        <v>8.2786797865680004</v>
      </c>
      <c r="L39" s="3">
        <v>1683.6424519643992</v>
      </c>
    </row>
    <row r="40" spans="1:12" x14ac:dyDescent="0.25">
      <c r="A40" s="2">
        <v>2028</v>
      </c>
      <c r="B40" s="3">
        <v>712.45015261228548</v>
      </c>
      <c r="C40" s="3">
        <v>306.44586486809595</v>
      </c>
      <c r="D40" s="3">
        <v>196.03093697004201</v>
      </c>
      <c r="E40" s="3">
        <v>186.31612027966207</v>
      </c>
      <c r="F40" s="3">
        <v>162.34674106249997</v>
      </c>
      <c r="G40" s="3">
        <v>74.689096150474029</v>
      </c>
      <c r="H40" s="3">
        <v>58.749153632199985</v>
      </c>
      <c r="I40" s="3">
        <v>63.55879628145599</v>
      </c>
      <c r="J40" s="3">
        <v>25.091765721682002</v>
      </c>
      <c r="K40" s="3">
        <v>8.1086754201040012</v>
      </c>
      <c r="L40" s="3">
        <v>1793.7873029985012</v>
      </c>
    </row>
    <row r="41" spans="1:12" x14ac:dyDescent="0.25">
      <c r="A41" s="2">
        <v>2029</v>
      </c>
      <c r="B41" s="3">
        <v>741.59754591097135</v>
      </c>
      <c r="C41" s="3">
        <v>306.88143356788402</v>
      </c>
      <c r="D41" s="3">
        <v>192.27279728934215</v>
      </c>
      <c r="E41" s="3">
        <v>197.70103023390405</v>
      </c>
      <c r="F41" s="3">
        <v>178.12968191241998</v>
      </c>
      <c r="G41" s="3">
        <v>72.875779931619959</v>
      </c>
      <c r="H41" s="3">
        <v>62.086048525419997</v>
      </c>
      <c r="I41" s="3">
        <v>63.134344024079994</v>
      </c>
      <c r="J41" s="3">
        <v>29.466192025653996</v>
      </c>
      <c r="K41" s="3">
        <v>8.2785574459760021</v>
      </c>
      <c r="L41" s="3">
        <v>1852.4234108672715</v>
      </c>
    </row>
    <row r="42" spans="1:12" x14ac:dyDescent="0.25">
      <c r="A42" s="2">
        <v>2030</v>
      </c>
      <c r="B42" s="3">
        <v>752.13701096425746</v>
      </c>
      <c r="C42" s="3">
        <v>317.60142789190814</v>
      </c>
      <c r="D42" s="3">
        <v>205.33348598292196</v>
      </c>
      <c r="E42" s="3">
        <v>213.31373935320997</v>
      </c>
      <c r="F42" s="3">
        <v>190.65459207770994</v>
      </c>
      <c r="G42" s="3">
        <v>76.217171893548013</v>
      </c>
      <c r="H42" s="3">
        <v>62.509372795504014</v>
      </c>
      <c r="I42" s="3">
        <v>62.297821027344</v>
      </c>
      <c r="J42" s="3">
        <v>32.592685558277999</v>
      </c>
      <c r="K42" s="3">
        <v>7.2792173011600028</v>
      </c>
      <c r="L42" s="3">
        <v>1919.9365248458416</v>
      </c>
    </row>
    <row r="43" spans="1:12" x14ac:dyDescent="0.25">
      <c r="A43" s="2">
        <v>2031</v>
      </c>
      <c r="B43" s="3">
        <v>683.21098185205551</v>
      </c>
      <c r="C43" s="3">
        <v>307.25842537504798</v>
      </c>
      <c r="D43" s="3">
        <v>212.32647735407409</v>
      </c>
      <c r="E43" s="3">
        <v>189.63164481940194</v>
      </c>
      <c r="F43" s="3">
        <v>209.97839573468994</v>
      </c>
      <c r="G43" s="3">
        <v>73.381057861906001</v>
      </c>
      <c r="H43" s="3">
        <v>61.302358287444008</v>
      </c>
      <c r="I43" s="3">
        <v>51.592464086083183</v>
      </c>
      <c r="J43" s="3">
        <v>42.032909992218002</v>
      </c>
      <c r="K43" s="3">
        <v>8.2352798879760005</v>
      </c>
      <c r="L43" s="3">
        <v>1838.9499952508968</v>
      </c>
    </row>
    <row r="44" spans="1:12" x14ac:dyDescent="0.25">
      <c r="A44" s="2">
        <v>2032</v>
      </c>
      <c r="B44" s="3">
        <v>676.23618649385548</v>
      </c>
      <c r="C44" s="3">
        <v>311.43247985029592</v>
      </c>
      <c r="D44" s="3">
        <v>213.35196974376794</v>
      </c>
      <c r="E44" s="3">
        <v>186.09969913350798</v>
      </c>
      <c r="F44" s="3">
        <v>217.15181138787</v>
      </c>
      <c r="G44" s="3">
        <v>77.343928286715993</v>
      </c>
      <c r="H44" s="3">
        <v>61.704568596112004</v>
      </c>
      <c r="I44" s="3">
        <v>53.155814909969862</v>
      </c>
      <c r="J44" s="3">
        <v>41.420708365778005</v>
      </c>
      <c r="K44" s="3">
        <v>8.2238793795920007</v>
      </c>
      <c r="L44" s="3">
        <v>1846.1210461474652</v>
      </c>
    </row>
    <row r="45" spans="1:12" x14ac:dyDescent="0.25">
      <c r="A45" s="2">
        <v>2033</v>
      </c>
      <c r="B45" s="3">
        <v>723.29712242482151</v>
      </c>
      <c r="C45" s="3">
        <v>283.8034387957041</v>
      </c>
      <c r="D45" s="3">
        <v>218.44111474260782</v>
      </c>
      <c r="E45" s="3">
        <v>187.58053426832191</v>
      </c>
      <c r="F45" s="3">
        <v>220.47543687704999</v>
      </c>
      <c r="G45" s="3">
        <v>75.86605539387196</v>
      </c>
      <c r="H45" s="3">
        <v>67.900840486176023</v>
      </c>
      <c r="I45" s="3">
        <v>52.888483191449595</v>
      </c>
      <c r="J45" s="3">
        <v>44.781273827565983</v>
      </c>
      <c r="K45" s="3">
        <v>10.216688087</v>
      </c>
      <c r="L45" s="3">
        <v>1885.2509880945688</v>
      </c>
    </row>
    <row r="46" spans="1:12" x14ac:dyDescent="0.25">
      <c r="A46" s="2" t="s">
        <v>12</v>
      </c>
      <c r="B46" s="3">
        <v>7530.3695193032736</v>
      </c>
      <c r="C46" s="3">
        <v>3651.3180268966794</v>
      </c>
      <c r="D46" s="3">
        <v>2376.3114206222531</v>
      </c>
      <c r="E46" s="3">
        <v>2192.5966502183505</v>
      </c>
      <c r="F46" s="3">
        <v>1545.19061351457</v>
      </c>
      <c r="G46" s="3">
        <v>897.49187680790794</v>
      </c>
      <c r="H46" s="3">
        <v>705.2758057035096</v>
      </c>
      <c r="I46" s="3">
        <v>665.88682033565283</v>
      </c>
      <c r="J46" s="3">
        <v>389.99965610670597</v>
      </c>
      <c r="K46" s="3">
        <v>102.71784387154401</v>
      </c>
      <c r="L46" s="3">
        <v>20057.158233380447</v>
      </c>
    </row>
  </sheetData>
  <pageMargins left="0.7" right="0.7" top="0.75" bottom="0.75" header="0.3" footer="0.3"/>
  <pageSetup paperSize="9" orientation="portrait" verticalDpi="0" r:id="rId4"/>
  <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DCF69-7B1A-4797-B7E6-D798B80EA3F6}">
  <dimension ref="A1:T67"/>
  <sheetViews>
    <sheetView topLeftCell="A38" zoomScale="70" zoomScaleNormal="70" workbookViewId="0">
      <selection activeCell="I55" sqref="I55"/>
    </sheetView>
  </sheetViews>
  <sheetFormatPr defaultRowHeight="15" x14ac:dyDescent="0.25"/>
  <cols>
    <col min="1" max="1" width="31" bestFit="1" customWidth="1"/>
    <col min="2" max="2" width="27.7109375" bestFit="1" customWidth="1"/>
    <col min="3" max="3" width="10.7109375" bestFit="1" customWidth="1"/>
    <col min="4" max="4" width="12.140625" bestFit="1" customWidth="1"/>
    <col min="5" max="5" width="15" bestFit="1" customWidth="1"/>
    <col min="6" max="6" width="40" bestFit="1" customWidth="1"/>
    <col min="7" max="7" width="15" bestFit="1" customWidth="1"/>
    <col min="8" max="8" width="14.42578125" bestFit="1" customWidth="1"/>
    <col min="9" max="9" width="12" bestFit="1" customWidth="1"/>
    <col min="10" max="10" width="40" bestFit="1" customWidth="1"/>
    <col min="11" max="11" width="15" bestFit="1" customWidth="1"/>
    <col min="12" max="12" width="11.28515625" bestFit="1" customWidth="1"/>
  </cols>
  <sheetData>
    <row r="1" spans="1:20" x14ac:dyDescent="0.25">
      <c r="A1" s="1" t="s">
        <v>14</v>
      </c>
      <c r="B1" t="s">
        <v>20</v>
      </c>
    </row>
    <row r="2" spans="1:20" x14ac:dyDescent="0.25">
      <c r="A2" s="1" t="s">
        <v>36</v>
      </c>
      <c r="B2" t="s">
        <v>6</v>
      </c>
    </row>
    <row r="4" spans="1:20" ht="15.75" thickBot="1" x14ac:dyDescent="0.3">
      <c r="A4" s="1" t="s">
        <v>10</v>
      </c>
      <c r="B4" s="1" t="s">
        <v>18</v>
      </c>
    </row>
    <row r="5" spans="1:20" ht="15.75" thickBot="1" x14ac:dyDescent="0.3">
      <c r="A5" s="1" t="s">
        <v>11</v>
      </c>
      <c r="B5">
        <v>2022</v>
      </c>
      <c r="C5">
        <v>2023</v>
      </c>
      <c r="D5" t="s">
        <v>12</v>
      </c>
      <c r="F5" s="8" t="s">
        <v>43</v>
      </c>
      <c r="G5" s="12">
        <f>B5</f>
        <v>2022</v>
      </c>
      <c r="H5" s="12">
        <f t="shared" ref="H5:I9" si="0">C5</f>
        <v>2023</v>
      </c>
      <c r="I5" s="13" t="str">
        <f t="shared" si="0"/>
        <v>Grand Total</v>
      </c>
      <c r="P5" s="8"/>
      <c r="Q5" s="9"/>
      <c r="R5" s="9"/>
      <c r="S5" s="9"/>
      <c r="T5" s="9"/>
    </row>
    <row r="6" spans="1:20" ht="15.75" thickBot="1" x14ac:dyDescent="0.3">
      <c r="A6" s="2" t="s">
        <v>15</v>
      </c>
      <c r="B6" s="3">
        <v>501.25964424999978</v>
      </c>
      <c r="C6" s="3">
        <v>555.72570350000035</v>
      </c>
      <c r="D6" s="3">
        <v>1056.9853477500001</v>
      </c>
      <c r="F6" s="10" t="str">
        <f>A6</f>
        <v>OE</v>
      </c>
      <c r="G6" s="10">
        <f>B6</f>
        <v>501.25964424999978</v>
      </c>
      <c r="H6" s="10">
        <f t="shared" si="0"/>
        <v>555.72570350000035</v>
      </c>
      <c r="I6" s="11">
        <f t="shared" si="0"/>
        <v>1056.9853477500001</v>
      </c>
      <c r="P6" s="10"/>
      <c r="Q6" s="10"/>
      <c r="R6" s="10"/>
      <c r="S6" s="10"/>
      <c r="T6" s="11"/>
    </row>
    <row r="7" spans="1:20" ht="15.75" thickBot="1" x14ac:dyDescent="0.3">
      <c r="A7" s="2" t="s">
        <v>21</v>
      </c>
      <c r="B7" s="3">
        <v>177.97530942854999</v>
      </c>
      <c r="C7" s="3">
        <v>179.76716893486798</v>
      </c>
      <c r="D7" s="3">
        <v>357.74247836341794</v>
      </c>
      <c r="F7" s="10" t="str">
        <f>A7</f>
        <v>Repairs</v>
      </c>
      <c r="G7" s="10">
        <f t="shared" ref="G7:G9" si="1">B7</f>
        <v>177.97530942854999</v>
      </c>
      <c r="H7" s="10">
        <f t="shared" si="0"/>
        <v>179.76716893486798</v>
      </c>
      <c r="I7" s="11">
        <f t="shared" si="0"/>
        <v>357.74247836341794</v>
      </c>
      <c r="P7" s="10"/>
      <c r="Q7" s="10"/>
      <c r="R7" s="10"/>
      <c r="S7" s="10"/>
      <c r="T7" s="11"/>
    </row>
    <row r="8" spans="1:20" ht="15.75" thickBot="1" x14ac:dyDescent="0.3">
      <c r="A8" s="2" t="s">
        <v>22</v>
      </c>
      <c r="B8" s="3">
        <v>2043.4628630873076</v>
      </c>
      <c r="C8" s="3">
        <v>2077.2897730656282</v>
      </c>
      <c r="D8" s="3">
        <v>4120.7526361529362</v>
      </c>
      <c r="F8" s="10" t="str">
        <f>A8</f>
        <v>Spares</v>
      </c>
      <c r="G8" s="10">
        <f t="shared" si="1"/>
        <v>2043.4628630873076</v>
      </c>
      <c r="H8" s="10">
        <f t="shared" si="0"/>
        <v>2077.2897730656282</v>
      </c>
      <c r="I8" s="11">
        <f t="shared" si="0"/>
        <v>4120.7526361529362</v>
      </c>
      <c r="P8" s="10"/>
      <c r="Q8" s="10"/>
      <c r="R8" s="10"/>
      <c r="S8" s="10"/>
      <c r="T8" s="11"/>
    </row>
    <row r="9" spans="1:20" ht="15.75" thickBot="1" x14ac:dyDescent="0.3">
      <c r="A9" s="2" t="s">
        <v>12</v>
      </c>
      <c r="B9" s="3">
        <v>2722.6978167658572</v>
      </c>
      <c r="C9" s="3">
        <v>2812.7826455004965</v>
      </c>
      <c r="D9" s="3">
        <v>5535.4804622663542</v>
      </c>
      <c r="F9" s="11" t="str">
        <f>A9</f>
        <v>Grand Total</v>
      </c>
      <c r="G9" s="11">
        <f t="shared" si="1"/>
        <v>2722.6978167658572</v>
      </c>
      <c r="H9" s="11">
        <f t="shared" si="0"/>
        <v>2812.7826455004965</v>
      </c>
      <c r="I9" s="11">
        <f t="shared" si="0"/>
        <v>5535.4804622663542</v>
      </c>
      <c r="P9" s="10"/>
      <c r="Q9" s="10"/>
      <c r="R9" s="10"/>
      <c r="S9" s="10"/>
      <c r="T9" s="11"/>
    </row>
    <row r="10" spans="1:20" ht="15.75" thickBot="1" x14ac:dyDescent="0.3">
      <c r="P10" s="10"/>
      <c r="Q10" s="10"/>
      <c r="R10" s="10"/>
      <c r="S10" s="10"/>
      <c r="T10" s="11"/>
    </row>
    <row r="11" spans="1:20" ht="15.75" thickBot="1" x14ac:dyDescent="0.3">
      <c r="P11" s="10"/>
      <c r="Q11" s="10"/>
      <c r="R11" s="10"/>
      <c r="S11" s="10"/>
      <c r="T11" s="11"/>
    </row>
    <row r="12" spans="1:20" ht="15.75" thickBot="1" x14ac:dyDescent="0.3">
      <c r="A12" s="1" t="s">
        <v>14</v>
      </c>
      <c r="B12" t="s">
        <v>20</v>
      </c>
      <c r="P12" s="11"/>
      <c r="Q12" s="11"/>
      <c r="R12" s="11"/>
      <c r="S12" s="11"/>
      <c r="T12" s="11"/>
    </row>
    <row r="13" spans="1:20" x14ac:dyDescent="0.25">
      <c r="A13" s="1" t="s">
        <v>36</v>
      </c>
      <c r="B13" t="s">
        <v>6</v>
      </c>
    </row>
    <row r="15" spans="1:20" ht="15.75" thickBot="1" x14ac:dyDescent="0.3">
      <c r="A15" s="1" t="s">
        <v>10</v>
      </c>
      <c r="B15" s="1" t="s">
        <v>18</v>
      </c>
    </row>
    <row r="16" spans="1:20" ht="15.75" thickBot="1" x14ac:dyDescent="0.3">
      <c r="A16" s="1" t="s">
        <v>11</v>
      </c>
      <c r="B16">
        <v>2022</v>
      </c>
      <c r="C16">
        <v>2023</v>
      </c>
      <c r="D16" t="s">
        <v>12</v>
      </c>
      <c r="F16" s="8" t="s">
        <v>43</v>
      </c>
      <c r="G16" s="12">
        <f>B16</f>
        <v>2022</v>
      </c>
      <c r="H16" s="12">
        <f t="shared" ref="H16:I22" si="2">C16</f>
        <v>2023</v>
      </c>
      <c r="I16" s="13" t="str">
        <f t="shared" si="2"/>
        <v>Grand Total</v>
      </c>
    </row>
    <row r="17" spans="1:9" ht="15.75" thickBot="1" x14ac:dyDescent="0.3">
      <c r="A17" s="2" t="s">
        <v>16</v>
      </c>
      <c r="B17" s="3">
        <v>1431.7591044015007</v>
      </c>
      <c r="C17" s="3">
        <v>1408.698961680501</v>
      </c>
      <c r="D17" s="3">
        <v>2840.458066082002</v>
      </c>
      <c r="F17" s="10" t="str">
        <f t="shared" ref="F17:F22" si="3">A17</f>
        <v>Fighters and Jet Trainers</v>
      </c>
      <c r="G17" s="10">
        <f>B17</f>
        <v>1431.7591044015007</v>
      </c>
      <c r="H17" s="10">
        <f t="shared" si="2"/>
        <v>1408.698961680501</v>
      </c>
      <c r="I17" s="11">
        <f t="shared" si="2"/>
        <v>2840.458066082002</v>
      </c>
    </row>
    <row r="18" spans="1:9" ht="15.75" thickBot="1" x14ac:dyDescent="0.3">
      <c r="A18" s="2" t="s">
        <v>30</v>
      </c>
      <c r="B18" s="3">
        <v>531.40744343360529</v>
      </c>
      <c r="C18" s="3">
        <v>532.13306213099656</v>
      </c>
      <c r="D18" s="3">
        <v>1063.540505564602</v>
      </c>
      <c r="F18" s="10" t="str">
        <f t="shared" si="3"/>
        <v>Helicopter</v>
      </c>
      <c r="G18" s="10">
        <f t="shared" ref="G18:G22" si="4">B18</f>
        <v>531.40744343360529</v>
      </c>
      <c r="H18" s="10">
        <f t="shared" si="2"/>
        <v>532.13306213099656</v>
      </c>
      <c r="I18" s="11">
        <f t="shared" si="2"/>
        <v>1063.540505564602</v>
      </c>
    </row>
    <row r="19" spans="1:9" ht="15.75" thickBot="1" x14ac:dyDescent="0.3">
      <c r="A19" s="2" t="s">
        <v>31</v>
      </c>
      <c r="B19" s="3">
        <v>451.14921635025013</v>
      </c>
      <c r="C19" s="3">
        <v>479.50456430849982</v>
      </c>
      <c r="D19" s="3">
        <v>930.65378065874995</v>
      </c>
      <c r="F19" s="10" t="str">
        <f t="shared" si="3"/>
        <v>Military Transport / Special Mission</v>
      </c>
      <c r="G19" s="10">
        <f t="shared" si="4"/>
        <v>451.14921635025013</v>
      </c>
      <c r="H19" s="10">
        <f t="shared" si="2"/>
        <v>479.50456430849982</v>
      </c>
      <c r="I19" s="11">
        <f t="shared" si="2"/>
        <v>930.65378065874995</v>
      </c>
    </row>
    <row r="20" spans="1:9" ht="15.75" thickBot="1" x14ac:dyDescent="0.3">
      <c r="A20" s="2" t="s">
        <v>34</v>
      </c>
      <c r="B20" s="3">
        <v>206.74977583450004</v>
      </c>
      <c r="C20" s="3">
        <v>231.61724881149999</v>
      </c>
      <c r="D20" s="3">
        <v>438.367024646</v>
      </c>
      <c r="F20" s="10" t="str">
        <f t="shared" si="3"/>
        <v>Turboprop Trainers / Light Attack</v>
      </c>
      <c r="G20" s="10">
        <f t="shared" si="4"/>
        <v>206.74977583450004</v>
      </c>
      <c r="H20" s="10">
        <f t="shared" si="2"/>
        <v>231.61724881149999</v>
      </c>
      <c r="I20" s="11">
        <f t="shared" si="2"/>
        <v>438.367024646</v>
      </c>
    </row>
    <row r="21" spans="1:9" ht="15.75" thickBot="1" x14ac:dyDescent="0.3">
      <c r="A21" s="2" t="s">
        <v>35</v>
      </c>
      <c r="B21" s="3">
        <v>101.63227674600002</v>
      </c>
      <c r="C21" s="3">
        <v>160.82880856899993</v>
      </c>
      <c r="D21" s="3">
        <v>262.46108531499993</v>
      </c>
      <c r="F21" s="10" t="str">
        <f t="shared" si="3"/>
        <v>UAV</v>
      </c>
      <c r="G21" s="10">
        <f t="shared" si="4"/>
        <v>101.63227674600002</v>
      </c>
      <c r="H21" s="10">
        <f t="shared" si="2"/>
        <v>160.82880856899993</v>
      </c>
      <c r="I21" s="11">
        <f t="shared" si="2"/>
        <v>262.46108531499993</v>
      </c>
    </row>
    <row r="22" spans="1:9" ht="15.75" thickBot="1" x14ac:dyDescent="0.3">
      <c r="A22" s="2" t="s">
        <v>12</v>
      </c>
      <c r="B22" s="3">
        <v>2722.6978167658567</v>
      </c>
      <c r="C22" s="3">
        <v>2812.7826455004974</v>
      </c>
      <c r="D22" s="3">
        <v>5535.4804622663532</v>
      </c>
      <c r="F22" s="11" t="str">
        <f t="shared" si="3"/>
        <v>Grand Total</v>
      </c>
      <c r="G22" s="11">
        <f t="shared" si="4"/>
        <v>2722.6978167658567</v>
      </c>
      <c r="H22" s="11">
        <f t="shared" si="2"/>
        <v>2812.7826455004974</v>
      </c>
      <c r="I22" s="11">
        <f t="shared" si="2"/>
        <v>5535.4804622663532</v>
      </c>
    </row>
    <row r="23" spans="1:9" ht="15.75" thickBot="1" x14ac:dyDescent="0.3">
      <c r="F23" s="10"/>
      <c r="G23" s="10"/>
      <c r="H23" s="10"/>
      <c r="I23" s="10"/>
    </row>
    <row r="24" spans="1:9" ht="15.75" thickBot="1" x14ac:dyDescent="0.3">
      <c r="F24" s="10"/>
      <c r="G24" s="10"/>
      <c r="H24" s="10"/>
      <c r="I24" s="10"/>
    </row>
    <row r="25" spans="1:9" ht="15.75" thickBot="1" x14ac:dyDescent="0.3">
      <c r="F25" s="10"/>
      <c r="G25" s="10"/>
      <c r="H25" s="10"/>
      <c r="I25" s="10"/>
    </row>
    <row r="26" spans="1:9" ht="15.75" thickBot="1" x14ac:dyDescent="0.3">
      <c r="F26" s="11"/>
      <c r="G26" s="11"/>
      <c r="H26" s="11"/>
      <c r="I26" s="11"/>
    </row>
    <row r="29" spans="1:9" x14ac:dyDescent="0.25">
      <c r="A29" s="1" t="s">
        <v>14</v>
      </c>
      <c r="B29" t="s">
        <v>20</v>
      </c>
    </row>
    <row r="30" spans="1:9" x14ac:dyDescent="0.25">
      <c r="A30" s="1" t="s">
        <v>36</v>
      </c>
      <c r="B30" t="s">
        <v>6</v>
      </c>
    </row>
    <row r="32" spans="1:9" x14ac:dyDescent="0.25">
      <c r="A32" s="1" t="s">
        <v>10</v>
      </c>
      <c r="B32" s="1" t="s">
        <v>18</v>
      </c>
    </row>
    <row r="33" spans="1:7" x14ac:dyDescent="0.25">
      <c r="A33" s="1" t="s">
        <v>11</v>
      </c>
      <c r="B33" t="s">
        <v>16</v>
      </c>
      <c r="C33" t="s">
        <v>30</v>
      </c>
      <c r="D33" t="s">
        <v>31</v>
      </c>
      <c r="E33" t="s">
        <v>35</v>
      </c>
      <c r="F33" t="s">
        <v>34</v>
      </c>
      <c r="G33" t="s">
        <v>12</v>
      </c>
    </row>
    <row r="34" spans="1:7" x14ac:dyDescent="0.25">
      <c r="A34" s="2">
        <v>2022</v>
      </c>
      <c r="B34" s="3">
        <v>1431.7591044015007</v>
      </c>
      <c r="C34" s="3">
        <v>531.40744343360529</v>
      </c>
      <c r="D34" s="3">
        <v>451.14921635025013</v>
      </c>
      <c r="E34" s="3">
        <v>101.63227674600002</v>
      </c>
      <c r="F34" s="3">
        <v>206.74977583450004</v>
      </c>
      <c r="G34" s="3">
        <v>2722.6978167658567</v>
      </c>
    </row>
    <row r="35" spans="1:7" x14ac:dyDescent="0.25">
      <c r="A35" s="2">
        <v>2023</v>
      </c>
      <c r="B35" s="3">
        <v>1408.698961680501</v>
      </c>
      <c r="C35" s="3">
        <v>532.13306213099656</v>
      </c>
      <c r="D35" s="3">
        <v>479.50456430849982</v>
      </c>
      <c r="E35" s="3">
        <v>160.82880856899993</v>
      </c>
      <c r="F35" s="3">
        <v>231.61724881149999</v>
      </c>
      <c r="G35" s="3">
        <v>2812.7826455004974</v>
      </c>
    </row>
    <row r="36" spans="1:7" x14ac:dyDescent="0.25">
      <c r="A36" s="2">
        <v>2024</v>
      </c>
      <c r="B36" s="3">
        <v>1231.9905620774994</v>
      </c>
      <c r="C36" s="3">
        <v>635.55371904684284</v>
      </c>
      <c r="D36" s="3">
        <v>487.94401190675029</v>
      </c>
      <c r="E36" s="3">
        <v>143.76771906299996</v>
      </c>
      <c r="F36" s="3">
        <v>208.14648059100003</v>
      </c>
      <c r="G36" s="3">
        <v>2707.4024926850925</v>
      </c>
    </row>
    <row r="37" spans="1:7" x14ac:dyDescent="0.25">
      <c r="A37" s="2">
        <v>2025</v>
      </c>
      <c r="B37" s="3">
        <v>1263.740761269999</v>
      </c>
      <c r="C37" s="3">
        <v>679.23594134079985</v>
      </c>
      <c r="D37" s="3">
        <v>495.18621532449987</v>
      </c>
      <c r="E37" s="3">
        <v>146.69683400625004</v>
      </c>
      <c r="F37" s="3">
        <v>245.95711779149997</v>
      </c>
      <c r="G37" s="3">
        <v>2830.8168697330484</v>
      </c>
    </row>
    <row r="38" spans="1:7" x14ac:dyDescent="0.25">
      <c r="A38" s="2">
        <v>2026</v>
      </c>
      <c r="B38" s="3">
        <v>1229.0878057630009</v>
      </c>
      <c r="C38" s="3">
        <v>654.63886705100049</v>
      </c>
      <c r="D38" s="3">
        <v>473.36524204249991</v>
      </c>
      <c r="E38" s="3">
        <v>179.17370506899996</v>
      </c>
      <c r="F38" s="3">
        <v>244.050605838</v>
      </c>
      <c r="G38" s="3">
        <v>2780.3162257635013</v>
      </c>
    </row>
    <row r="39" spans="1:7" x14ac:dyDescent="0.25">
      <c r="A39" s="2">
        <v>2027</v>
      </c>
      <c r="B39" s="3">
        <v>1376.9769492465011</v>
      </c>
      <c r="C39" s="3">
        <v>689.51140937619937</v>
      </c>
      <c r="D39" s="3">
        <v>532.68120575950002</v>
      </c>
      <c r="E39" s="3">
        <v>362.45290593574992</v>
      </c>
      <c r="F39" s="3">
        <v>271.46313044899995</v>
      </c>
      <c r="G39" s="3">
        <v>3233.0856007669504</v>
      </c>
    </row>
    <row r="40" spans="1:7" x14ac:dyDescent="0.25">
      <c r="A40" s="2">
        <v>2028</v>
      </c>
      <c r="B40" s="3">
        <v>1337.1119959075004</v>
      </c>
      <c r="C40" s="3">
        <v>654.46439305070066</v>
      </c>
      <c r="D40" s="3">
        <v>476.44190088324967</v>
      </c>
      <c r="E40" s="3">
        <v>460.77511532024988</v>
      </c>
      <c r="F40" s="3">
        <v>240.16244845499997</v>
      </c>
      <c r="G40" s="3">
        <v>3168.9558536167001</v>
      </c>
    </row>
    <row r="41" spans="1:7" x14ac:dyDescent="0.25">
      <c r="A41" s="2">
        <v>2029</v>
      </c>
      <c r="B41" s="3">
        <v>1384.4105604940016</v>
      </c>
      <c r="C41" s="3">
        <v>648.68544935734974</v>
      </c>
      <c r="D41" s="3">
        <v>455.65255936500034</v>
      </c>
      <c r="E41" s="3">
        <v>518.63506038649996</v>
      </c>
      <c r="F41" s="3">
        <v>202.91047418400007</v>
      </c>
      <c r="G41" s="3">
        <v>3210.2941037868518</v>
      </c>
    </row>
    <row r="42" spans="1:7" x14ac:dyDescent="0.25">
      <c r="A42" s="2">
        <v>2030</v>
      </c>
      <c r="B42" s="3">
        <v>1442.6502762504988</v>
      </c>
      <c r="C42" s="3">
        <v>673.0812587247508</v>
      </c>
      <c r="D42" s="3">
        <v>503.88754683400015</v>
      </c>
      <c r="E42" s="3">
        <v>538.03751749950015</v>
      </c>
      <c r="F42" s="3">
        <v>235.01248505650005</v>
      </c>
      <c r="G42" s="3">
        <v>3392.66908436525</v>
      </c>
    </row>
    <row r="43" spans="1:7" x14ac:dyDescent="0.25">
      <c r="A43" s="2">
        <v>2031</v>
      </c>
      <c r="B43" s="3">
        <v>1380.6942611784982</v>
      </c>
      <c r="C43" s="3">
        <v>632.20974124775091</v>
      </c>
      <c r="D43" s="3">
        <v>508.42184940425079</v>
      </c>
      <c r="E43" s="3">
        <v>716.33492099299986</v>
      </c>
      <c r="F43" s="3">
        <v>257.53820316600002</v>
      </c>
      <c r="G43" s="3">
        <v>3495.1989759894996</v>
      </c>
    </row>
    <row r="44" spans="1:7" x14ac:dyDescent="0.25">
      <c r="A44" s="2">
        <v>2032</v>
      </c>
      <c r="B44" s="3">
        <v>1392.3052055114997</v>
      </c>
      <c r="C44" s="3">
        <v>699.2900637162511</v>
      </c>
      <c r="D44" s="3">
        <v>509.73932692700026</v>
      </c>
      <c r="E44" s="3">
        <v>679.82670555649997</v>
      </c>
      <c r="F44" s="3">
        <v>239.779002104</v>
      </c>
      <c r="G44" s="3">
        <v>3520.9403038152504</v>
      </c>
    </row>
    <row r="45" spans="1:7" x14ac:dyDescent="0.25">
      <c r="A45" s="2">
        <v>2033</v>
      </c>
      <c r="B45" s="3">
        <v>1441.4724503490011</v>
      </c>
      <c r="C45" s="3">
        <v>708.99379156005148</v>
      </c>
      <c r="D45" s="3">
        <v>506.60944309700022</v>
      </c>
      <c r="E45" s="3">
        <v>689.70819597000002</v>
      </c>
      <c r="F45" s="3">
        <v>265.70555352300016</v>
      </c>
      <c r="G45" s="3">
        <v>3612.489434499053</v>
      </c>
    </row>
    <row r="46" spans="1:7" x14ac:dyDescent="0.25">
      <c r="A46" s="2" t="s">
        <v>12</v>
      </c>
      <c r="B46" s="3">
        <v>16320.898894130003</v>
      </c>
      <c r="C46" s="3">
        <v>7739.2051400362998</v>
      </c>
      <c r="D46" s="3">
        <v>5880.5830822025018</v>
      </c>
      <c r="E46" s="3">
        <v>4697.8697651147495</v>
      </c>
      <c r="F46" s="3">
        <v>2849.0925258040006</v>
      </c>
      <c r="G46" s="3">
        <v>37487.64940728755</v>
      </c>
    </row>
    <row r="49" spans="1:5" x14ac:dyDescent="0.25">
      <c r="A49" s="1" t="s">
        <v>14</v>
      </c>
      <c r="B49" t="s">
        <v>20</v>
      </c>
    </row>
    <row r="50" spans="1:5" x14ac:dyDescent="0.25">
      <c r="A50" s="1" t="s">
        <v>36</v>
      </c>
      <c r="B50" t="s">
        <v>6</v>
      </c>
    </row>
    <row r="51" spans="1:5" x14ac:dyDescent="0.25">
      <c r="A51" s="1" t="s">
        <v>50</v>
      </c>
      <c r="B51" t="s">
        <v>49</v>
      </c>
    </row>
    <row r="53" spans="1:5" x14ac:dyDescent="0.25">
      <c r="A53" s="1" t="s">
        <v>10</v>
      </c>
      <c r="B53" s="1" t="s">
        <v>18</v>
      </c>
    </row>
    <row r="54" spans="1:5" x14ac:dyDescent="0.25">
      <c r="A54" s="1" t="s">
        <v>11</v>
      </c>
      <c r="B54" t="s">
        <v>15</v>
      </c>
      <c r="C54" t="s">
        <v>21</v>
      </c>
      <c r="D54" t="s">
        <v>22</v>
      </c>
      <c r="E54" t="s">
        <v>12</v>
      </c>
    </row>
    <row r="55" spans="1:5" x14ac:dyDescent="0.25">
      <c r="A55" s="2">
        <v>2022</v>
      </c>
      <c r="B55" s="3">
        <v>501.25964424999978</v>
      </c>
      <c r="C55" s="3">
        <v>177.97530942854999</v>
      </c>
      <c r="D55" s="3">
        <v>2043.4628630873076</v>
      </c>
      <c r="E55" s="3">
        <v>2722.6978167658572</v>
      </c>
    </row>
    <row r="56" spans="1:5" x14ac:dyDescent="0.25">
      <c r="A56" s="2">
        <v>2023</v>
      </c>
      <c r="B56" s="3">
        <v>555.72570350000035</v>
      </c>
      <c r="C56" s="3">
        <v>179.76716893486798</v>
      </c>
      <c r="D56" s="3">
        <v>2077.2897730656282</v>
      </c>
      <c r="E56" s="3">
        <v>2812.7826455004965</v>
      </c>
    </row>
    <row r="57" spans="1:5" x14ac:dyDescent="0.25">
      <c r="A57" s="2">
        <v>2024</v>
      </c>
      <c r="B57" s="3">
        <v>667.4168227499996</v>
      </c>
      <c r="C57" s="3">
        <v>167.08217384543406</v>
      </c>
      <c r="D57" s="3">
        <v>1872.9034960896593</v>
      </c>
      <c r="E57" s="3">
        <v>2707.402492685093</v>
      </c>
    </row>
    <row r="58" spans="1:5" x14ac:dyDescent="0.25">
      <c r="A58" s="2">
        <v>2025</v>
      </c>
      <c r="B58" s="3">
        <v>697.96274700000038</v>
      </c>
      <c r="C58" s="3">
        <v>173.14312287599986</v>
      </c>
      <c r="D58" s="3">
        <v>1959.7109998570495</v>
      </c>
      <c r="E58" s="3">
        <v>2830.8168697330498</v>
      </c>
    </row>
    <row r="59" spans="1:5" x14ac:dyDescent="0.25">
      <c r="A59" s="2">
        <v>2026</v>
      </c>
      <c r="B59" s="3">
        <v>714.71355525000013</v>
      </c>
      <c r="C59" s="3">
        <v>171.49370978160002</v>
      </c>
      <c r="D59" s="3">
        <v>1894.1089607319029</v>
      </c>
      <c r="E59" s="3">
        <v>2780.3162257635031</v>
      </c>
    </row>
    <row r="60" spans="1:5" x14ac:dyDescent="0.25">
      <c r="A60" s="2">
        <v>2027</v>
      </c>
      <c r="B60" s="3">
        <v>895.83174024999994</v>
      </c>
      <c r="C60" s="3">
        <v>181.63799869499994</v>
      </c>
      <c r="D60" s="3">
        <v>2155.6158618219488</v>
      </c>
      <c r="E60" s="3">
        <v>3233.0856007669486</v>
      </c>
    </row>
    <row r="61" spans="1:5" x14ac:dyDescent="0.25">
      <c r="A61" s="2">
        <v>2028</v>
      </c>
      <c r="B61" s="3">
        <v>1011.50321275</v>
      </c>
      <c r="C61" s="3">
        <v>180.49361676839999</v>
      </c>
      <c r="D61" s="3">
        <v>1976.9590240982977</v>
      </c>
      <c r="E61" s="3">
        <v>3168.9558536166978</v>
      </c>
    </row>
    <row r="62" spans="1:5" x14ac:dyDescent="0.25">
      <c r="A62" s="2">
        <v>2029</v>
      </c>
      <c r="B62" s="3">
        <v>1020.5842034999993</v>
      </c>
      <c r="C62" s="3">
        <v>184.72247821350001</v>
      </c>
      <c r="D62" s="3">
        <v>2004.9874220733525</v>
      </c>
      <c r="E62" s="3">
        <v>3210.2941037868518</v>
      </c>
    </row>
    <row r="63" spans="1:5" x14ac:dyDescent="0.25">
      <c r="A63" s="2">
        <v>2030</v>
      </c>
      <c r="B63" s="3">
        <v>1019.7569907500002</v>
      </c>
      <c r="C63" s="3">
        <v>196.75836392849988</v>
      </c>
      <c r="D63" s="3">
        <v>2176.1537296867496</v>
      </c>
      <c r="E63" s="3">
        <v>3392.6690843652495</v>
      </c>
    </row>
    <row r="64" spans="1:5" x14ac:dyDescent="0.25">
      <c r="A64" s="2">
        <v>2031</v>
      </c>
      <c r="B64" s="3">
        <v>1025.7262800000001</v>
      </c>
      <c r="C64" s="3">
        <v>202.68883937969986</v>
      </c>
      <c r="D64" s="3">
        <v>2266.7838566098008</v>
      </c>
      <c r="E64" s="3">
        <v>3495.1989759895005</v>
      </c>
    </row>
    <row r="65" spans="1:5" x14ac:dyDescent="0.25">
      <c r="A65" s="2">
        <v>2032</v>
      </c>
      <c r="B65" s="3">
        <v>986.32783400000005</v>
      </c>
      <c r="C65" s="3">
        <v>204.68987578709999</v>
      </c>
      <c r="D65" s="3">
        <v>2329.9225940281517</v>
      </c>
      <c r="E65" s="3">
        <v>3520.9403038152518</v>
      </c>
    </row>
    <row r="66" spans="1:5" x14ac:dyDescent="0.25">
      <c r="A66" s="2">
        <v>2033</v>
      </c>
      <c r="B66" s="3">
        <v>933.00368350000042</v>
      </c>
      <c r="C66" s="3">
        <v>215.18286915329969</v>
      </c>
      <c r="D66" s="3">
        <v>2464.3028818457515</v>
      </c>
      <c r="E66" s="3">
        <v>3612.4894344990516</v>
      </c>
    </row>
    <row r="67" spans="1:5" x14ac:dyDescent="0.25">
      <c r="A67" s="2" t="s">
        <v>12</v>
      </c>
      <c r="B67" s="3">
        <v>10029.812417500001</v>
      </c>
      <c r="C67" s="3">
        <v>2235.6355267919512</v>
      </c>
      <c r="D67" s="3">
        <v>25222.201462995596</v>
      </c>
      <c r="E67" s="3">
        <v>37487.64940728755</v>
      </c>
    </row>
  </sheetData>
  <pageMargins left="0.7" right="0.7" top="0.75" bottom="0.75" header="0.3" footer="0.3"/>
  <pageSetup paperSize="9" orientation="portrait" verticalDpi="0" r:id="rId5"/>
  <drawing r:id="rId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F9BF-C139-4B12-A7EE-9B2288B4EF5C}">
  <dimension ref="A1:T46"/>
  <sheetViews>
    <sheetView zoomScale="55" zoomScaleNormal="55" workbookViewId="0">
      <selection activeCell="K62" sqref="K62"/>
    </sheetView>
  </sheetViews>
  <sheetFormatPr defaultRowHeight="15" x14ac:dyDescent="0.25"/>
  <cols>
    <col min="1" max="1" width="33.42578125" bestFit="1" customWidth="1"/>
    <col min="2" max="2" width="34.140625" bestFit="1" customWidth="1"/>
    <col min="3" max="3" width="17" bestFit="1" customWidth="1"/>
    <col min="4" max="4" width="32.5703125" bestFit="1" customWidth="1"/>
    <col min="5" max="5" width="14.42578125" bestFit="1" customWidth="1"/>
    <col min="6" max="6" width="10.85546875" bestFit="1" customWidth="1"/>
    <col min="7" max="7" width="46.85546875" bestFit="1" customWidth="1"/>
    <col min="8" max="8" width="13.140625" bestFit="1" customWidth="1"/>
    <col min="9" max="9" width="12.5703125" bestFit="1" customWidth="1"/>
    <col min="10" max="10" width="15.42578125" bestFit="1" customWidth="1"/>
    <col min="11" max="11" width="43.7109375" bestFit="1" customWidth="1"/>
    <col min="12" max="12" width="16.28515625" bestFit="1" customWidth="1"/>
  </cols>
  <sheetData>
    <row r="1" spans="1:20" x14ac:dyDescent="0.25">
      <c r="A1" s="1" t="s">
        <v>14</v>
      </c>
      <c r="B1" t="s">
        <v>20</v>
      </c>
    </row>
    <row r="2" spans="1:20" x14ac:dyDescent="0.25">
      <c r="A2" s="1" t="s">
        <v>36</v>
      </c>
      <c r="B2" t="s">
        <v>2</v>
      </c>
    </row>
    <row r="4" spans="1:20" ht="15.75" thickBot="1" x14ac:dyDescent="0.3">
      <c r="A4" s="1" t="s">
        <v>10</v>
      </c>
      <c r="B4" s="1" t="s">
        <v>18</v>
      </c>
    </row>
    <row r="5" spans="1:20" ht="45.75" thickBot="1" x14ac:dyDescent="0.3">
      <c r="A5" s="1" t="s">
        <v>11</v>
      </c>
      <c r="B5">
        <v>2022</v>
      </c>
      <c r="C5">
        <v>2023</v>
      </c>
      <c r="D5" t="s">
        <v>12</v>
      </c>
      <c r="F5" s="8" t="s">
        <v>46</v>
      </c>
      <c r="G5" s="12">
        <f>B5</f>
        <v>2022</v>
      </c>
      <c r="H5" s="12">
        <f t="shared" ref="H5:I9" si="0">C5</f>
        <v>2023</v>
      </c>
      <c r="I5" s="13" t="str">
        <f t="shared" si="0"/>
        <v>Grand Total</v>
      </c>
      <c r="P5" s="8"/>
      <c r="Q5" s="9"/>
      <c r="R5" s="9"/>
      <c r="S5" s="9"/>
      <c r="T5" s="9"/>
    </row>
    <row r="6" spans="1:20" ht="15.75" thickBot="1" x14ac:dyDescent="0.3">
      <c r="A6" s="2" t="s">
        <v>15</v>
      </c>
      <c r="B6" s="3">
        <v>397.62740274999948</v>
      </c>
      <c r="C6" s="3">
        <v>460.31722125000033</v>
      </c>
      <c r="D6" s="3">
        <v>857.94462399999975</v>
      </c>
      <c r="F6" s="10" t="str">
        <f>A6</f>
        <v>OE</v>
      </c>
      <c r="G6" s="10">
        <f>B6</f>
        <v>397.62740274999948</v>
      </c>
      <c r="H6" s="10">
        <f t="shared" si="0"/>
        <v>460.31722125000033</v>
      </c>
      <c r="I6" s="11">
        <f t="shared" si="0"/>
        <v>857.94462399999975</v>
      </c>
      <c r="P6" s="10"/>
      <c r="Q6" s="10"/>
      <c r="R6" s="10"/>
      <c r="S6" s="10"/>
      <c r="T6" s="11"/>
    </row>
    <row r="7" spans="1:20" ht="15.75" thickBot="1" x14ac:dyDescent="0.3">
      <c r="A7" s="2" t="s">
        <v>21</v>
      </c>
      <c r="B7" s="3">
        <v>306.01009997981026</v>
      </c>
      <c r="C7" s="3">
        <v>328.59218150916894</v>
      </c>
      <c r="D7" s="3">
        <v>634.6022814889792</v>
      </c>
      <c r="F7" s="10" t="str">
        <f>A7</f>
        <v>Repairs</v>
      </c>
      <c r="G7" s="10">
        <f t="shared" ref="G7:G9" si="1">B7</f>
        <v>306.01009997981026</v>
      </c>
      <c r="H7" s="10">
        <f t="shared" si="0"/>
        <v>328.59218150916894</v>
      </c>
      <c r="I7" s="11">
        <f t="shared" si="0"/>
        <v>634.6022814889792</v>
      </c>
      <c r="P7" s="10"/>
      <c r="Q7" s="10"/>
      <c r="R7" s="10"/>
      <c r="S7" s="10"/>
      <c r="T7" s="11"/>
    </row>
    <row r="8" spans="1:20" ht="15.75" thickBot="1" x14ac:dyDescent="0.3">
      <c r="A8" s="2" t="s">
        <v>22</v>
      </c>
      <c r="B8" s="3">
        <v>742.72849313224106</v>
      </c>
      <c r="C8" s="3">
        <v>801.73479381424215</v>
      </c>
      <c r="D8" s="3">
        <v>1544.4632869464831</v>
      </c>
      <c r="F8" s="10" t="str">
        <f>A8</f>
        <v>Spares</v>
      </c>
      <c r="G8" s="10">
        <f t="shared" si="1"/>
        <v>742.72849313224106</v>
      </c>
      <c r="H8" s="10">
        <f t="shared" si="0"/>
        <v>801.73479381424215</v>
      </c>
      <c r="I8" s="11">
        <f t="shared" si="0"/>
        <v>1544.4632869464831</v>
      </c>
      <c r="P8" s="10"/>
      <c r="Q8" s="10"/>
      <c r="R8" s="10"/>
      <c r="S8" s="10"/>
      <c r="T8" s="11"/>
    </row>
    <row r="9" spans="1:20" ht="15.75" thickBot="1" x14ac:dyDescent="0.3">
      <c r="A9" s="2" t="s">
        <v>12</v>
      </c>
      <c r="B9" s="3">
        <v>1446.3659958620508</v>
      </c>
      <c r="C9" s="3">
        <v>1590.6441965734116</v>
      </c>
      <c r="D9" s="3">
        <v>3037.0101924354622</v>
      </c>
      <c r="F9" s="11" t="str">
        <f>A9</f>
        <v>Grand Total</v>
      </c>
      <c r="G9" s="11">
        <f t="shared" si="1"/>
        <v>1446.3659958620508</v>
      </c>
      <c r="H9" s="11">
        <f t="shared" si="0"/>
        <v>1590.6441965734116</v>
      </c>
      <c r="I9" s="11">
        <f t="shared" si="0"/>
        <v>3037.0101924354622</v>
      </c>
      <c r="P9" s="10"/>
      <c r="Q9" s="10"/>
      <c r="R9" s="10"/>
      <c r="S9" s="10"/>
      <c r="T9" s="11"/>
    </row>
    <row r="10" spans="1:20" ht="15.75" thickBot="1" x14ac:dyDescent="0.3">
      <c r="P10" s="10"/>
      <c r="Q10" s="10"/>
      <c r="R10" s="10"/>
      <c r="S10" s="10"/>
      <c r="T10" s="11"/>
    </row>
    <row r="11" spans="1:20" ht="15.75" thickBot="1" x14ac:dyDescent="0.3">
      <c r="P11" s="10"/>
      <c r="Q11" s="10"/>
      <c r="R11" s="10"/>
      <c r="S11" s="10"/>
      <c r="T11" s="11"/>
    </row>
    <row r="12" spans="1:20" ht="15.75" thickBot="1" x14ac:dyDescent="0.3">
      <c r="A12" s="1" t="s">
        <v>14</v>
      </c>
      <c r="B12" t="s">
        <v>20</v>
      </c>
      <c r="P12" s="11"/>
      <c r="Q12" s="11"/>
      <c r="R12" s="11"/>
      <c r="S12" s="11"/>
      <c r="T12" s="11"/>
    </row>
    <row r="13" spans="1:20" x14ac:dyDescent="0.25">
      <c r="A13" s="1" t="s">
        <v>36</v>
      </c>
      <c r="B13" t="s">
        <v>2</v>
      </c>
    </row>
    <row r="15" spans="1:20" ht="15.75" thickBot="1" x14ac:dyDescent="0.3">
      <c r="A15" s="1" t="s">
        <v>10</v>
      </c>
      <c r="B15" s="1" t="s">
        <v>18</v>
      </c>
    </row>
    <row r="16" spans="1:20" ht="45.75" thickBot="1" x14ac:dyDescent="0.3">
      <c r="A16" s="1" t="s">
        <v>11</v>
      </c>
      <c r="B16">
        <v>2022</v>
      </c>
      <c r="C16">
        <v>2023</v>
      </c>
      <c r="D16" t="s">
        <v>12</v>
      </c>
      <c r="F16" s="8" t="s">
        <v>46</v>
      </c>
      <c r="G16" s="12">
        <f>B16</f>
        <v>2022</v>
      </c>
      <c r="H16" s="12">
        <f t="shared" ref="H16:I26" si="2">C16</f>
        <v>2023</v>
      </c>
      <c r="I16" s="13" t="str">
        <f t="shared" si="2"/>
        <v>Grand Total</v>
      </c>
    </row>
    <row r="17" spans="1:9" ht="15.75" thickBot="1" x14ac:dyDescent="0.3">
      <c r="A17" s="2" t="s">
        <v>28</v>
      </c>
      <c r="B17" s="3">
        <v>292.43539494726997</v>
      </c>
      <c r="C17" s="3">
        <v>312.49553769249997</v>
      </c>
      <c r="D17" s="3">
        <v>604.93093263976994</v>
      </c>
      <c r="F17" s="10" t="str">
        <f t="shared" ref="F17:F27" si="3">A17</f>
        <v>Business Jet</v>
      </c>
      <c r="G17" s="10">
        <f>B17</f>
        <v>292.43539494726997</v>
      </c>
      <c r="H17" s="10">
        <f t="shared" si="2"/>
        <v>312.49553769249997</v>
      </c>
      <c r="I17" s="10">
        <f t="shared" si="2"/>
        <v>604.93093263976994</v>
      </c>
    </row>
    <row r="18" spans="1:9" ht="15.75" thickBot="1" x14ac:dyDescent="0.3">
      <c r="A18" s="2" t="s">
        <v>16</v>
      </c>
      <c r="B18" s="3">
        <v>275.09925235711989</v>
      </c>
      <c r="C18" s="3">
        <v>261.80352875426007</v>
      </c>
      <c r="D18" s="3">
        <v>536.90278111137991</v>
      </c>
      <c r="F18" s="10" t="str">
        <f t="shared" si="3"/>
        <v>Fighters and Jet Trainers</v>
      </c>
      <c r="G18" s="10">
        <f t="shared" ref="G18:G26" si="4">B18</f>
        <v>275.09925235711989</v>
      </c>
      <c r="H18" s="10">
        <f t="shared" si="2"/>
        <v>261.80352875426007</v>
      </c>
      <c r="I18" s="10">
        <f t="shared" si="2"/>
        <v>536.90278111137991</v>
      </c>
    </row>
    <row r="19" spans="1:9" ht="15.75" thickBot="1" x14ac:dyDescent="0.3">
      <c r="A19" s="2" t="s">
        <v>29</v>
      </c>
      <c r="B19" s="3">
        <v>36.574897029679938</v>
      </c>
      <c r="C19" s="3">
        <v>41.48535504449999</v>
      </c>
      <c r="D19" s="3">
        <v>78.060252074179928</v>
      </c>
      <c r="F19" s="10" t="str">
        <f t="shared" si="3"/>
        <v>Freighter</v>
      </c>
      <c r="G19" s="10">
        <f t="shared" si="4"/>
        <v>36.574897029679938</v>
      </c>
      <c r="H19" s="10">
        <f t="shared" si="2"/>
        <v>41.48535504449999</v>
      </c>
      <c r="I19" s="10">
        <f t="shared" si="2"/>
        <v>78.060252074179928</v>
      </c>
    </row>
    <row r="20" spans="1:9" ht="15.75" thickBot="1" x14ac:dyDescent="0.3">
      <c r="A20" s="2" t="s">
        <v>30</v>
      </c>
      <c r="B20" s="3">
        <v>114.19045772612863</v>
      </c>
      <c r="C20" s="3">
        <v>122.27423192594759</v>
      </c>
      <c r="D20" s="3">
        <v>236.46468965207623</v>
      </c>
      <c r="F20" s="10" t="str">
        <f t="shared" si="3"/>
        <v>Helicopter</v>
      </c>
      <c r="G20" s="10">
        <f t="shared" si="4"/>
        <v>114.19045772612863</v>
      </c>
      <c r="H20" s="10">
        <f t="shared" si="2"/>
        <v>122.27423192594759</v>
      </c>
      <c r="I20" s="10">
        <f t="shared" si="2"/>
        <v>236.46468965207623</v>
      </c>
    </row>
    <row r="21" spans="1:9" ht="15.75" thickBot="1" x14ac:dyDescent="0.3">
      <c r="A21" s="2" t="s">
        <v>17</v>
      </c>
      <c r="B21" s="3">
        <v>547.31867424603684</v>
      </c>
      <c r="C21" s="3">
        <v>648.22572856090403</v>
      </c>
      <c r="D21" s="3">
        <v>1195.544402806941</v>
      </c>
      <c r="F21" s="10" t="str">
        <f t="shared" si="3"/>
        <v>Large Commercial Aircraft</v>
      </c>
      <c r="G21" s="10">
        <f t="shared" si="4"/>
        <v>547.31867424603684</v>
      </c>
      <c r="H21" s="10">
        <f t="shared" si="2"/>
        <v>648.22572856090403</v>
      </c>
      <c r="I21" s="10">
        <f t="shared" si="2"/>
        <v>1195.544402806941</v>
      </c>
    </row>
    <row r="22" spans="1:9" ht="15.75" thickBot="1" x14ac:dyDescent="0.3">
      <c r="A22" s="2" t="s">
        <v>31</v>
      </c>
      <c r="B22" s="3">
        <v>52.334835060509988</v>
      </c>
      <c r="C22" s="3">
        <v>51.640478386430019</v>
      </c>
      <c r="D22" s="3">
        <v>103.97531344694001</v>
      </c>
      <c r="F22" s="10" t="str">
        <f t="shared" si="3"/>
        <v>Military Transport / Special Mission</v>
      </c>
      <c r="G22" s="10">
        <f t="shared" si="4"/>
        <v>52.334835060509988</v>
      </c>
      <c r="H22" s="10">
        <f t="shared" si="2"/>
        <v>51.640478386430019</v>
      </c>
      <c r="I22" s="10">
        <f t="shared" si="2"/>
        <v>103.97531344694001</v>
      </c>
    </row>
    <row r="23" spans="1:9" ht="15.75" thickBot="1" x14ac:dyDescent="0.3">
      <c r="A23" s="2" t="s">
        <v>32</v>
      </c>
      <c r="B23" s="3">
        <v>35.88778498239359</v>
      </c>
      <c r="C23" s="3">
        <v>36.478746895463999</v>
      </c>
      <c r="D23" s="3">
        <v>72.366531877857597</v>
      </c>
      <c r="F23" s="10" t="str">
        <f t="shared" si="3"/>
        <v>Regional</v>
      </c>
      <c r="G23" s="10">
        <f t="shared" si="4"/>
        <v>35.88778498239359</v>
      </c>
      <c r="H23" s="10">
        <f t="shared" si="2"/>
        <v>36.478746895463999</v>
      </c>
      <c r="I23" s="10">
        <f t="shared" si="2"/>
        <v>72.366531877857597</v>
      </c>
    </row>
    <row r="24" spans="1:9" ht="15.75" thickBot="1" x14ac:dyDescent="0.3">
      <c r="A24" s="2" t="s">
        <v>33</v>
      </c>
      <c r="B24" s="3">
        <v>29.4083312735712</v>
      </c>
      <c r="C24" s="3">
        <v>34.569963067544016</v>
      </c>
      <c r="D24" s="3">
        <v>63.978294341115216</v>
      </c>
      <c r="F24" s="10" t="str">
        <f t="shared" si="3"/>
        <v>Turbine GA</v>
      </c>
      <c r="G24" s="10">
        <f t="shared" si="4"/>
        <v>29.4083312735712</v>
      </c>
      <c r="H24" s="10">
        <f t="shared" si="2"/>
        <v>34.569963067544016</v>
      </c>
      <c r="I24" s="10">
        <f t="shared" si="2"/>
        <v>63.978294341115216</v>
      </c>
    </row>
    <row r="25" spans="1:9" ht="15.75" thickBot="1" x14ac:dyDescent="0.3">
      <c r="A25" s="2" t="s">
        <v>34</v>
      </c>
      <c r="B25" s="3">
        <v>38.737159371280008</v>
      </c>
      <c r="C25" s="3">
        <v>36.702683347519994</v>
      </c>
      <c r="D25" s="3">
        <v>75.439842718800008</v>
      </c>
      <c r="F25" s="10" t="str">
        <f t="shared" si="3"/>
        <v>Turboprop Trainers / Light Attack</v>
      </c>
      <c r="G25" s="10">
        <f t="shared" si="4"/>
        <v>38.737159371280008</v>
      </c>
      <c r="H25" s="10">
        <f t="shared" si="2"/>
        <v>36.702683347519994</v>
      </c>
      <c r="I25" s="10">
        <f t="shared" si="2"/>
        <v>75.439842718800008</v>
      </c>
    </row>
    <row r="26" spans="1:9" ht="15.75" thickBot="1" x14ac:dyDescent="0.3">
      <c r="A26" s="2" t="s">
        <v>35</v>
      </c>
      <c r="B26" s="3">
        <v>24.379208868060001</v>
      </c>
      <c r="C26" s="3">
        <v>44.967942898339999</v>
      </c>
      <c r="D26" s="3">
        <v>69.347151766400003</v>
      </c>
      <c r="F26" s="10" t="str">
        <f t="shared" si="3"/>
        <v>UAV</v>
      </c>
      <c r="G26" s="10">
        <f t="shared" si="4"/>
        <v>24.379208868060001</v>
      </c>
      <c r="H26" s="10">
        <f t="shared" si="2"/>
        <v>44.967942898339999</v>
      </c>
      <c r="I26" s="10">
        <f t="shared" si="2"/>
        <v>69.347151766400003</v>
      </c>
    </row>
    <row r="27" spans="1:9" ht="15.75" thickBot="1" x14ac:dyDescent="0.3">
      <c r="A27" s="2" t="s">
        <v>12</v>
      </c>
      <c r="B27" s="3">
        <v>1446.3659958620501</v>
      </c>
      <c r="C27" s="3">
        <v>1590.6441965734093</v>
      </c>
      <c r="D27" s="3">
        <v>3037.0101924354599</v>
      </c>
      <c r="F27" s="11" t="str">
        <f t="shared" si="3"/>
        <v>Grand Total</v>
      </c>
      <c r="G27" s="11">
        <f t="shared" ref="G27" si="5">B27</f>
        <v>1446.3659958620501</v>
      </c>
      <c r="H27" s="11">
        <f t="shared" ref="H27" si="6">C27</f>
        <v>1590.6441965734093</v>
      </c>
      <c r="I27" s="11">
        <f t="shared" ref="I27" si="7">D27</f>
        <v>3037.0101924354599</v>
      </c>
    </row>
    <row r="29" spans="1:9" x14ac:dyDescent="0.25">
      <c r="A29" s="1" t="s">
        <v>14</v>
      </c>
      <c r="B29" t="s">
        <v>20</v>
      </c>
    </row>
    <row r="30" spans="1:9" x14ac:dyDescent="0.25">
      <c r="A30" s="1" t="s">
        <v>36</v>
      </c>
      <c r="B30" t="s">
        <v>2</v>
      </c>
    </row>
    <row r="32" spans="1:9" x14ac:dyDescent="0.25">
      <c r="A32" s="1" t="s">
        <v>10</v>
      </c>
      <c r="B32" s="1" t="s">
        <v>18</v>
      </c>
    </row>
    <row r="33" spans="1:12" x14ac:dyDescent="0.25">
      <c r="A33" s="1" t="s">
        <v>11</v>
      </c>
      <c r="B33" t="s">
        <v>17</v>
      </c>
      <c r="C33" t="s">
        <v>28</v>
      </c>
      <c r="D33" t="s">
        <v>16</v>
      </c>
      <c r="E33" t="s">
        <v>30</v>
      </c>
      <c r="F33" t="s">
        <v>35</v>
      </c>
      <c r="G33" t="s">
        <v>31</v>
      </c>
      <c r="H33" t="s">
        <v>29</v>
      </c>
      <c r="I33" t="s">
        <v>32</v>
      </c>
      <c r="J33" t="s">
        <v>33</v>
      </c>
      <c r="K33" t="s">
        <v>34</v>
      </c>
      <c r="L33" t="s">
        <v>12</v>
      </c>
    </row>
    <row r="34" spans="1:12" x14ac:dyDescent="0.25">
      <c r="A34" s="2">
        <v>2022</v>
      </c>
      <c r="B34" s="3">
        <v>547.31867424603684</v>
      </c>
      <c r="C34" s="3">
        <v>292.43539494726997</v>
      </c>
      <c r="D34" s="3">
        <v>275.09925235711989</v>
      </c>
      <c r="E34" s="3">
        <v>114.19045772612863</v>
      </c>
      <c r="F34" s="3">
        <v>24.379208868060001</v>
      </c>
      <c r="G34" s="3">
        <v>52.334835060509988</v>
      </c>
      <c r="H34" s="3">
        <v>36.574897029679938</v>
      </c>
      <c r="I34" s="3">
        <v>35.88778498239359</v>
      </c>
      <c r="J34" s="3">
        <v>29.4083312735712</v>
      </c>
      <c r="K34" s="3">
        <v>38.737159371280008</v>
      </c>
      <c r="L34" s="3">
        <v>1446.3659958620501</v>
      </c>
    </row>
    <row r="35" spans="1:12" x14ac:dyDescent="0.25">
      <c r="A35" s="2">
        <v>2023</v>
      </c>
      <c r="B35" s="3">
        <v>648.22572856090403</v>
      </c>
      <c r="C35" s="3">
        <v>312.49553769249997</v>
      </c>
      <c r="D35" s="3">
        <v>261.80352875426007</v>
      </c>
      <c r="E35" s="3">
        <v>122.27423192594759</v>
      </c>
      <c r="F35" s="3">
        <v>44.967942898339999</v>
      </c>
      <c r="G35" s="3">
        <v>51.640478386430019</v>
      </c>
      <c r="H35" s="3">
        <v>41.48535504449999</v>
      </c>
      <c r="I35" s="3">
        <v>36.478746895463999</v>
      </c>
      <c r="J35" s="3">
        <v>34.569963067544016</v>
      </c>
      <c r="K35" s="3">
        <v>36.702683347519994</v>
      </c>
      <c r="L35" s="3">
        <v>1590.6441965734093</v>
      </c>
    </row>
    <row r="36" spans="1:12" x14ac:dyDescent="0.25">
      <c r="A36" s="2">
        <v>2024</v>
      </c>
      <c r="B36" s="3">
        <v>705.08337030531698</v>
      </c>
      <c r="C36" s="3">
        <v>313.59701160850989</v>
      </c>
      <c r="D36" s="3">
        <v>270.64457152457982</v>
      </c>
      <c r="E36" s="3">
        <v>129.76537337486945</v>
      </c>
      <c r="F36" s="3">
        <v>42.379144012979999</v>
      </c>
      <c r="G36" s="3">
        <v>49.987720772439999</v>
      </c>
      <c r="H36" s="3">
        <v>42.787914920059997</v>
      </c>
      <c r="I36" s="3">
        <v>38.752231908967197</v>
      </c>
      <c r="J36" s="3">
        <v>34.4113646560088</v>
      </c>
      <c r="K36" s="3">
        <v>32.686913280719992</v>
      </c>
      <c r="L36" s="3">
        <v>1660.0956163644523</v>
      </c>
    </row>
    <row r="37" spans="1:12" x14ac:dyDescent="0.25">
      <c r="A37" s="2">
        <v>2025</v>
      </c>
      <c r="B37" s="3">
        <v>752.05437770612866</v>
      </c>
      <c r="C37" s="3">
        <v>301.06561978011968</v>
      </c>
      <c r="D37" s="3">
        <v>264.72005988375986</v>
      </c>
      <c r="E37" s="3">
        <v>129.49775677056991</v>
      </c>
      <c r="F37" s="3">
        <v>41.393173262480005</v>
      </c>
      <c r="G37" s="3">
        <v>55.365621665520031</v>
      </c>
      <c r="H37" s="3">
        <v>35.404001864459993</v>
      </c>
      <c r="I37" s="3">
        <v>40.912007582663996</v>
      </c>
      <c r="J37" s="3">
        <v>34.40073461849601</v>
      </c>
      <c r="K37" s="3">
        <v>34.990259774880002</v>
      </c>
      <c r="L37" s="3">
        <v>1689.8036129090785</v>
      </c>
    </row>
    <row r="38" spans="1:12" x14ac:dyDescent="0.25">
      <c r="A38" s="2">
        <v>2026</v>
      </c>
      <c r="B38" s="3">
        <v>819.03465520711848</v>
      </c>
      <c r="C38" s="3">
        <v>310.93277100703983</v>
      </c>
      <c r="D38" s="3">
        <v>268.50547126231987</v>
      </c>
      <c r="E38" s="3">
        <v>128.20501355425986</v>
      </c>
      <c r="F38" s="3">
        <v>48.766934799950008</v>
      </c>
      <c r="G38" s="3">
        <v>53.220311849639984</v>
      </c>
      <c r="H38" s="3">
        <v>39.951729480180056</v>
      </c>
      <c r="I38" s="3">
        <v>42.518778262192797</v>
      </c>
      <c r="J38" s="3">
        <v>34.312102363833603</v>
      </c>
      <c r="K38" s="3">
        <v>40.970399649760012</v>
      </c>
      <c r="L38" s="3">
        <v>1786.4181674362947</v>
      </c>
    </row>
    <row r="39" spans="1:12" x14ac:dyDescent="0.25">
      <c r="A39" s="2">
        <v>2027</v>
      </c>
      <c r="B39" s="3">
        <v>864.95357644811747</v>
      </c>
      <c r="C39" s="3">
        <v>309.44833310585</v>
      </c>
      <c r="D39" s="3">
        <v>265.83888298924001</v>
      </c>
      <c r="E39" s="3">
        <v>129.73200618649017</v>
      </c>
      <c r="F39" s="3">
        <v>100.10917868226001</v>
      </c>
      <c r="G39" s="3">
        <v>51.566632553970052</v>
      </c>
      <c r="H39" s="3">
        <v>38.251367447880014</v>
      </c>
      <c r="I39" s="3">
        <v>44.943823741651201</v>
      </c>
      <c r="J39" s="3">
        <v>34.597153924225587</v>
      </c>
      <c r="K39" s="3">
        <v>34.308354756880014</v>
      </c>
      <c r="L39" s="3">
        <v>1873.7493098365644</v>
      </c>
    </row>
    <row r="40" spans="1:12" x14ac:dyDescent="0.25">
      <c r="A40" s="2">
        <v>2028</v>
      </c>
      <c r="B40" s="3">
        <v>931.13592772959885</v>
      </c>
      <c r="C40" s="3">
        <v>330.21409622974016</v>
      </c>
      <c r="D40" s="3">
        <v>263.8927127816001</v>
      </c>
      <c r="E40" s="3">
        <v>127.80567202701002</v>
      </c>
      <c r="F40" s="3">
        <v>130.89173964476001</v>
      </c>
      <c r="G40" s="3">
        <v>53.687262473660006</v>
      </c>
      <c r="H40" s="3">
        <v>35.865091430280032</v>
      </c>
      <c r="I40" s="3">
        <v>47.005375106159988</v>
      </c>
      <c r="J40" s="3">
        <v>35.656681913600003</v>
      </c>
      <c r="K40" s="3">
        <v>32.527570500240003</v>
      </c>
      <c r="L40" s="3">
        <v>1988.6821298366492</v>
      </c>
    </row>
    <row r="41" spans="1:12" x14ac:dyDescent="0.25">
      <c r="A41" s="2">
        <v>2029</v>
      </c>
      <c r="B41" s="3">
        <v>968.55645139333876</v>
      </c>
      <c r="C41" s="3">
        <v>350.80622524409978</v>
      </c>
      <c r="D41" s="3">
        <v>264.93758645420007</v>
      </c>
      <c r="E41" s="3">
        <v>122.99754397534996</v>
      </c>
      <c r="F41" s="3">
        <v>143.53999443910001</v>
      </c>
      <c r="G41" s="3">
        <v>52.608615191980036</v>
      </c>
      <c r="H41" s="3">
        <v>42.865456714940073</v>
      </c>
      <c r="I41" s="3">
        <v>46.049343775199972</v>
      </c>
      <c r="J41" s="3">
        <v>37.708348592559986</v>
      </c>
      <c r="K41" s="3">
        <v>33.44095079384001</v>
      </c>
      <c r="L41" s="3">
        <v>2063.5105165746086</v>
      </c>
    </row>
    <row r="42" spans="1:12" x14ac:dyDescent="0.25">
      <c r="A42" s="2">
        <v>2030</v>
      </c>
      <c r="B42" s="3">
        <v>976.71349820745866</v>
      </c>
      <c r="C42" s="3">
        <v>380.47578133730974</v>
      </c>
      <c r="D42" s="3">
        <v>279.55820293603989</v>
      </c>
      <c r="E42" s="3">
        <v>131.41181687581002</v>
      </c>
      <c r="F42" s="3">
        <v>155.73672212635003</v>
      </c>
      <c r="G42" s="3">
        <v>55.798357105640022</v>
      </c>
      <c r="H42" s="3">
        <v>47.378055592299987</v>
      </c>
      <c r="I42" s="3">
        <v>45.302418725039992</v>
      </c>
      <c r="J42" s="3">
        <v>37.711041591199987</v>
      </c>
      <c r="K42" s="3">
        <v>27.997036812639994</v>
      </c>
      <c r="L42" s="3">
        <v>2138.0829313097884</v>
      </c>
    </row>
    <row r="43" spans="1:12" x14ac:dyDescent="0.25">
      <c r="A43" s="2">
        <v>2031</v>
      </c>
      <c r="B43" s="3">
        <v>845.61446615624095</v>
      </c>
      <c r="C43" s="3">
        <v>332.87974202422981</v>
      </c>
      <c r="D43" s="3">
        <v>268.46401300238028</v>
      </c>
      <c r="E43" s="3">
        <v>134.72349284552001</v>
      </c>
      <c r="F43" s="3">
        <v>171.07436145885001</v>
      </c>
      <c r="G43" s="3">
        <v>52.793093805449992</v>
      </c>
      <c r="H43" s="3">
        <v>62.704307434799986</v>
      </c>
      <c r="I43" s="3">
        <v>36.124974523152005</v>
      </c>
      <c r="J43" s="3">
        <v>36.501402710080001</v>
      </c>
      <c r="K43" s="3">
        <v>32.191959043679994</v>
      </c>
      <c r="L43" s="3">
        <v>1973.0718130043831</v>
      </c>
    </row>
    <row r="44" spans="1:12" x14ac:dyDescent="0.25">
      <c r="A44" s="2">
        <v>2032</v>
      </c>
      <c r="B44" s="3">
        <v>838.1785074493589</v>
      </c>
      <c r="C44" s="3">
        <v>328.75030277693969</v>
      </c>
      <c r="D44" s="3">
        <v>276.14197161476005</v>
      </c>
      <c r="E44" s="3">
        <v>135.57546739753997</v>
      </c>
      <c r="F44" s="3">
        <v>178.19352632574999</v>
      </c>
      <c r="G44" s="3">
        <v>55.365722633850012</v>
      </c>
      <c r="H44" s="3">
        <v>59.717709960659995</v>
      </c>
      <c r="I44" s="3">
        <v>37.553844631412169</v>
      </c>
      <c r="J44" s="3">
        <v>37.107469810720012</v>
      </c>
      <c r="K44" s="3">
        <v>32.417183199920004</v>
      </c>
      <c r="L44" s="3">
        <v>1979.0017058009107</v>
      </c>
    </row>
    <row r="45" spans="1:12" x14ac:dyDescent="0.25">
      <c r="A45" s="2">
        <v>2033</v>
      </c>
      <c r="B45" s="3">
        <v>908.08147993530008</v>
      </c>
      <c r="C45" s="3">
        <v>330.93928594543996</v>
      </c>
      <c r="D45" s="3">
        <v>251.90121695651993</v>
      </c>
      <c r="E45" s="3">
        <v>139.30041270532004</v>
      </c>
      <c r="F45" s="3">
        <v>181.16251043845</v>
      </c>
      <c r="G45" s="3">
        <v>54.313245978920008</v>
      </c>
      <c r="H45" s="3">
        <v>65.43352669561996</v>
      </c>
      <c r="I45" s="3">
        <v>36.561719143968283</v>
      </c>
      <c r="J45" s="3">
        <v>40.924142939679989</v>
      </c>
      <c r="K45" s="3">
        <v>39.829298229520013</v>
      </c>
      <c r="L45" s="3">
        <v>2048.4468389687381</v>
      </c>
    </row>
    <row r="46" spans="1:12" x14ac:dyDescent="0.25">
      <c r="A46" s="2" t="s">
        <v>12</v>
      </c>
      <c r="B46" s="3">
        <v>9804.9507133449188</v>
      </c>
      <c r="C46" s="3">
        <v>3894.040101699049</v>
      </c>
      <c r="D46" s="3">
        <v>3211.5074705167794</v>
      </c>
      <c r="E46" s="3">
        <v>1545.4792453648156</v>
      </c>
      <c r="F46" s="3">
        <v>1262.5944369573301</v>
      </c>
      <c r="G46" s="3">
        <v>638.68189747801023</v>
      </c>
      <c r="H46" s="3">
        <v>548.41941361535999</v>
      </c>
      <c r="I46" s="3">
        <v>488.09104927826519</v>
      </c>
      <c r="J46" s="3">
        <v>427.30873746151923</v>
      </c>
      <c r="K46" s="3">
        <v>416.79976876088</v>
      </c>
      <c r="L46" s="3">
        <v>22237.872834476926</v>
      </c>
    </row>
  </sheetData>
  <pageMargins left="0.7" right="0.7" top="0.75" bottom="0.75" header="0.3" footer="0.3"/>
  <pageSetup paperSize="9" orientation="portrait" verticalDpi="0" r:id="rId4"/>
  <drawing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3D564-8225-4437-B526-C97940D538D3}">
  <dimension ref="A1:T46"/>
  <sheetViews>
    <sheetView zoomScale="55" zoomScaleNormal="55" workbookViewId="0">
      <selection activeCell="U64" sqref="U62:V64"/>
    </sheetView>
  </sheetViews>
  <sheetFormatPr defaultRowHeight="15" x14ac:dyDescent="0.25"/>
  <cols>
    <col min="1" max="1" width="33.42578125" bestFit="1" customWidth="1"/>
    <col min="2" max="2" width="34.140625" bestFit="1" customWidth="1"/>
    <col min="3" max="3" width="14.42578125" bestFit="1" customWidth="1"/>
    <col min="4" max="4" width="17" bestFit="1" customWidth="1"/>
    <col min="5" max="5" width="9" bestFit="1" customWidth="1"/>
    <col min="6" max="6" width="15.42578125" bestFit="1" customWidth="1"/>
    <col min="7" max="7" width="46.85546875" bestFit="1" customWidth="1"/>
    <col min="8" max="8" width="12.5703125" bestFit="1" customWidth="1"/>
    <col min="9" max="9" width="13.140625" bestFit="1" customWidth="1"/>
    <col min="10" max="10" width="43.7109375" bestFit="1" customWidth="1"/>
    <col min="11" max="12" width="16.28515625" bestFit="1" customWidth="1"/>
  </cols>
  <sheetData>
    <row r="1" spans="1:20" x14ac:dyDescent="0.25">
      <c r="A1" s="1" t="s">
        <v>14</v>
      </c>
      <c r="B1" t="s">
        <v>20</v>
      </c>
    </row>
    <row r="2" spans="1:20" x14ac:dyDescent="0.25">
      <c r="A2" s="1" t="s">
        <v>36</v>
      </c>
      <c r="B2" t="s">
        <v>0</v>
      </c>
    </row>
    <row r="4" spans="1:20" ht="15.75" thickBot="1" x14ac:dyDescent="0.3">
      <c r="A4" s="1" t="s">
        <v>10</v>
      </c>
      <c r="B4" s="1" t="s">
        <v>18</v>
      </c>
    </row>
    <row r="5" spans="1:20" ht="45.75" thickBot="1" x14ac:dyDescent="0.3">
      <c r="A5" s="1" t="s">
        <v>11</v>
      </c>
      <c r="B5">
        <v>2022</v>
      </c>
      <c r="C5">
        <v>2023</v>
      </c>
      <c r="D5" t="s">
        <v>12</v>
      </c>
      <c r="F5" s="8" t="s">
        <v>47</v>
      </c>
      <c r="G5" s="12">
        <f>B5</f>
        <v>2022</v>
      </c>
      <c r="H5" s="12">
        <f t="shared" ref="H5:I9" si="0">C5</f>
        <v>2023</v>
      </c>
      <c r="I5" s="13" t="str">
        <f t="shared" si="0"/>
        <v>Grand Total</v>
      </c>
      <c r="P5" s="8"/>
      <c r="Q5" s="9"/>
      <c r="R5" s="9"/>
      <c r="S5" s="9"/>
      <c r="T5" s="9"/>
    </row>
    <row r="6" spans="1:20" ht="15.75" thickBot="1" x14ac:dyDescent="0.3">
      <c r="A6" s="2" t="s">
        <v>15</v>
      </c>
      <c r="B6" s="3">
        <v>205.33370950000005</v>
      </c>
      <c r="C6" s="3">
        <v>239.48779975000005</v>
      </c>
      <c r="D6" s="3">
        <v>444.82150925000008</v>
      </c>
      <c r="F6" s="10" t="str">
        <f>A6</f>
        <v>OE</v>
      </c>
      <c r="G6" s="10">
        <f>B6</f>
        <v>205.33370950000005</v>
      </c>
      <c r="H6" s="10">
        <f t="shared" si="0"/>
        <v>239.48779975000005</v>
      </c>
      <c r="I6" s="11">
        <f t="shared" si="0"/>
        <v>444.82150925000008</v>
      </c>
      <c r="P6" s="10"/>
      <c r="Q6" s="10"/>
      <c r="R6" s="10"/>
      <c r="S6" s="10"/>
      <c r="T6" s="11"/>
    </row>
    <row r="7" spans="1:20" ht="15.75" thickBot="1" x14ac:dyDescent="0.3">
      <c r="A7" s="2" t="s">
        <v>21</v>
      </c>
      <c r="B7" s="3">
        <v>82.926356198367984</v>
      </c>
      <c r="C7" s="3">
        <v>92.689673430230783</v>
      </c>
      <c r="D7" s="3">
        <v>175.61602962859877</v>
      </c>
      <c r="F7" s="10" t="str">
        <f>A7</f>
        <v>Repairs</v>
      </c>
      <c r="G7" s="10">
        <f t="shared" ref="G7:G9" si="1">B7</f>
        <v>82.926356198367984</v>
      </c>
      <c r="H7" s="10">
        <f t="shared" si="0"/>
        <v>92.689673430230783</v>
      </c>
      <c r="I7" s="11">
        <f t="shared" si="0"/>
        <v>175.61602962859877</v>
      </c>
      <c r="P7" s="10"/>
      <c r="Q7" s="10"/>
      <c r="R7" s="10"/>
      <c r="S7" s="10"/>
      <c r="T7" s="11"/>
    </row>
    <row r="8" spans="1:20" ht="15.75" thickBot="1" x14ac:dyDescent="0.3">
      <c r="A8" s="2" t="s">
        <v>22</v>
      </c>
      <c r="B8" s="3">
        <v>284.92918177032107</v>
      </c>
      <c r="C8" s="3">
        <v>323.86988052120466</v>
      </c>
      <c r="D8" s="3">
        <v>608.79906229152573</v>
      </c>
      <c r="F8" s="10" t="str">
        <f>A8</f>
        <v>Spares</v>
      </c>
      <c r="G8" s="10">
        <f t="shared" si="1"/>
        <v>284.92918177032107</v>
      </c>
      <c r="H8" s="10">
        <f t="shared" si="0"/>
        <v>323.86988052120466</v>
      </c>
      <c r="I8" s="11">
        <f t="shared" si="0"/>
        <v>608.79906229152573</v>
      </c>
      <c r="P8" s="10"/>
      <c r="Q8" s="10"/>
      <c r="R8" s="10"/>
      <c r="S8" s="10"/>
      <c r="T8" s="11"/>
    </row>
    <row r="9" spans="1:20" ht="15.75" thickBot="1" x14ac:dyDescent="0.3">
      <c r="A9" s="2" t="s">
        <v>12</v>
      </c>
      <c r="B9" s="3">
        <v>573.18924746868913</v>
      </c>
      <c r="C9" s="3">
        <v>656.04735370143544</v>
      </c>
      <c r="D9" s="3">
        <v>1229.2366011701247</v>
      </c>
      <c r="F9" s="11" t="str">
        <f>A9</f>
        <v>Grand Total</v>
      </c>
      <c r="G9" s="11">
        <f t="shared" si="1"/>
        <v>573.18924746868913</v>
      </c>
      <c r="H9" s="11">
        <f t="shared" si="0"/>
        <v>656.04735370143544</v>
      </c>
      <c r="I9" s="11">
        <f t="shared" si="0"/>
        <v>1229.2366011701247</v>
      </c>
      <c r="P9" s="10"/>
      <c r="Q9" s="10"/>
      <c r="R9" s="10"/>
      <c r="S9" s="10"/>
      <c r="T9" s="11"/>
    </row>
    <row r="10" spans="1:20" ht="15.75" thickBot="1" x14ac:dyDescent="0.3">
      <c r="P10" s="10"/>
      <c r="Q10" s="10"/>
      <c r="R10" s="10"/>
      <c r="S10" s="10"/>
      <c r="T10" s="11"/>
    </row>
    <row r="11" spans="1:20" ht="15.75" thickBot="1" x14ac:dyDescent="0.3">
      <c r="P11" s="10"/>
      <c r="Q11" s="10"/>
      <c r="R11" s="10"/>
      <c r="S11" s="10"/>
      <c r="T11" s="11"/>
    </row>
    <row r="12" spans="1:20" ht="15.75" thickBot="1" x14ac:dyDescent="0.3">
      <c r="A12" s="1" t="s">
        <v>14</v>
      </c>
      <c r="B12" t="s">
        <v>20</v>
      </c>
      <c r="P12" s="11"/>
      <c r="Q12" s="11"/>
      <c r="R12" s="11"/>
      <c r="S12" s="11"/>
      <c r="T12" s="11"/>
    </row>
    <row r="13" spans="1:20" x14ac:dyDescent="0.25">
      <c r="A13" s="1" t="s">
        <v>36</v>
      </c>
      <c r="B13" t="s">
        <v>0</v>
      </c>
    </row>
    <row r="15" spans="1:20" ht="15.75" thickBot="1" x14ac:dyDescent="0.3">
      <c r="A15" s="1" t="s">
        <v>10</v>
      </c>
      <c r="B15" s="1" t="s">
        <v>18</v>
      </c>
    </row>
    <row r="16" spans="1:20" ht="45.75" thickBot="1" x14ac:dyDescent="0.3">
      <c r="A16" s="1" t="s">
        <v>11</v>
      </c>
      <c r="B16">
        <v>2022</v>
      </c>
      <c r="C16">
        <v>2023</v>
      </c>
      <c r="D16" t="s">
        <v>12</v>
      </c>
      <c r="F16" s="8" t="s">
        <v>47</v>
      </c>
      <c r="G16" s="12">
        <f>B16</f>
        <v>2022</v>
      </c>
      <c r="H16" s="12">
        <f t="shared" ref="H16:I27" si="2">C16</f>
        <v>2023</v>
      </c>
      <c r="I16" s="13" t="str">
        <f t="shared" si="2"/>
        <v>Grand Total</v>
      </c>
    </row>
    <row r="17" spans="1:9" ht="15.75" thickBot="1" x14ac:dyDescent="0.3">
      <c r="A17" s="2" t="s">
        <v>28</v>
      </c>
      <c r="B17" s="3">
        <v>57.279573173631682</v>
      </c>
      <c r="C17" s="3">
        <v>61.567390521181217</v>
      </c>
      <c r="D17" s="3">
        <v>118.8469636948129</v>
      </c>
      <c r="F17" s="10" t="str">
        <f t="shared" ref="F17:F27" si="3">A17</f>
        <v>Business Jet</v>
      </c>
      <c r="G17" s="10">
        <f>B17</f>
        <v>57.279573173631682</v>
      </c>
      <c r="H17" s="10">
        <f t="shared" si="2"/>
        <v>61.567390521181217</v>
      </c>
      <c r="I17" s="10">
        <f t="shared" si="2"/>
        <v>118.8469636948129</v>
      </c>
    </row>
    <row r="18" spans="1:9" ht="15.75" thickBot="1" x14ac:dyDescent="0.3">
      <c r="A18" s="2" t="s">
        <v>29</v>
      </c>
      <c r="B18" s="3">
        <v>21.098946026994994</v>
      </c>
      <c r="C18" s="3">
        <v>23.646726801779991</v>
      </c>
      <c r="D18" s="3">
        <v>44.745672828774985</v>
      </c>
      <c r="F18" s="10" t="str">
        <f t="shared" si="3"/>
        <v>Freighter</v>
      </c>
      <c r="G18" s="10">
        <f t="shared" ref="G18:G27" si="4">B18</f>
        <v>21.098946026994994</v>
      </c>
      <c r="H18" s="10">
        <f t="shared" si="2"/>
        <v>23.646726801779991</v>
      </c>
      <c r="I18" s="10">
        <f t="shared" si="2"/>
        <v>44.745672828774985</v>
      </c>
    </row>
    <row r="19" spans="1:9" ht="15.75" thickBot="1" x14ac:dyDescent="0.3">
      <c r="A19" s="2" t="s">
        <v>30</v>
      </c>
      <c r="B19" s="3">
        <v>92.516970023682603</v>
      </c>
      <c r="C19" s="3">
        <v>98.845089139872059</v>
      </c>
      <c r="D19" s="3">
        <v>191.36205916355465</v>
      </c>
      <c r="F19" s="10" t="str">
        <f t="shared" si="3"/>
        <v>Helicopter</v>
      </c>
      <c r="G19" s="10">
        <f t="shared" si="4"/>
        <v>92.516970023682603</v>
      </c>
      <c r="H19" s="10">
        <f t="shared" si="2"/>
        <v>98.845089139872059</v>
      </c>
      <c r="I19" s="10">
        <f t="shared" si="2"/>
        <v>191.36205916355465</v>
      </c>
    </row>
    <row r="20" spans="1:9" ht="15.75" thickBot="1" x14ac:dyDescent="0.3">
      <c r="A20" s="2" t="s">
        <v>17</v>
      </c>
      <c r="B20" s="3">
        <v>273.74180271208121</v>
      </c>
      <c r="C20" s="3">
        <v>327.32068190052217</v>
      </c>
      <c r="D20" s="3">
        <v>601.06248461260338</v>
      </c>
      <c r="F20" s="10" t="str">
        <f t="shared" si="3"/>
        <v>Large Commercial Aircraft</v>
      </c>
      <c r="G20" s="10">
        <f t="shared" si="4"/>
        <v>273.74180271208121</v>
      </c>
      <c r="H20" s="10">
        <f t="shared" si="2"/>
        <v>327.32068190052217</v>
      </c>
      <c r="I20" s="10">
        <f t="shared" si="2"/>
        <v>601.06248461260338</v>
      </c>
    </row>
    <row r="21" spans="1:9" ht="15.75" thickBot="1" x14ac:dyDescent="0.3">
      <c r="A21" s="2" t="s">
        <v>31</v>
      </c>
      <c r="B21" s="3">
        <v>38.999704480724994</v>
      </c>
      <c r="C21" s="3">
        <v>38.45441489607002</v>
      </c>
      <c r="D21" s="3">
        <v>77.454119376795006</v>
      </c>
      <c r="F21" s="10" t="str">
        <f t="shared" si="3"/>
        <v>Military Transport / Special Mission</v>
      </c>
      <c r="G21" s="10">
        <f t="shared" si="4"/>
        <v>38.999704480724994</v>
      </c>
      <c r="H21" s="10">
        <f t="shared" si="2"/>
        <v>38.45441489607002</v>
      </c>
      <c r="I21" s="10">
        <f t="shared" si="2"/>
        <v>77.454119376795006</v>
      </c>
    </row>
    <row r="22" spans="1:9" ht="15.75" thickBot="1" x14ac:dyDescent="0.3">
      <c r="A22" s="2" t="s">
        <v>32</v>
      </c>
      <c r="B22" s="3">
        <v>29.553848858999196</v>
      </c>
      <c r="C22" s="3">
        <v>30.196907542368006</v>
      </c>
      <c r="D22" s="3">
        <v>59.750756401367198</v>
      </c>
      <c r="F22" s="10" t="str">
        <f t="shared" si="3"/>
        <v>Regional</v>
      </c>
      <c r="G22" s="10">
        <f t="shared" si="4"/>
        <v>29.553848858999196</v>
      </c>
      <c r="H22" s="10">
        <f t="shared" si="2"/>
        <v>30.196907542368006</v>
      </c>
      <c r="I22" s="10">
        <f t="shared" si="2"/>
        <v>59.750756401367198</v>
      </c>
    </row>
    <row r="23" spans="1:9" ht="15.75" thickBot="1" x14ac:dyDescent="0.3">
      <c r="A23" s="2" t="s">
        <v>33</v>
      </c>
      <c r="B23" s="3">
        <v>37.742309556504424</v>
      </c>
      <c r="C23" s="3">
        <v>43.337045090492275</v>
      </c>
      <c r="D23" s="3">
        <v>81.079354646996705</v>
      </c>
      <c r="F23" s="10" t="str">
        <f t="shared" si="3"/>
        <v>Turbine GA</v>
      </c>
      <c r="G23" s="10">
        <f t="shared" si="4"/>
        <v>37.742309556504424</v>
      </c>
      <c r="H23" s="10">
        <f t="shared" si="2"/>
        <v>43.337045090492275</v>
      </c>
      <c r="I23" s="10">
        <f t="shared" si="2"/>
        <v>81.079354646996705</v>
      </c>
    </row>
    <row r="24" spans="1:9" ht="15.75" thickBot="1" x14ac:dyDescent="0.3">
      <c r="A24" s="2" t="s">
        <v>34</v>
      </c>
      <c r="B24" s="3">
        <v>10.046713255789999</v>
      </c>
      <c r="C24" s="3">
        <v>9.9747009277800025</v>
      </c>
      <c r="D24" s="3">
        <v>20.021414183570002</v>
      </c>
      <c r="F24" s="10" t="str">
        <f t="shared" si="3"/>
        <v>Turboprop Trainers / Light Attack</v>
      </c>
      <c r="G24" s="10">
        <f t="shared" si="4"/>
        <v>10.046713255789999</v>
      </c>
      <c r="H24" s="10">
        <f t="shared" si="2"/>
        <v>9.9747009277800025</v>
      </c>
      <c r="I24" s="10">
        <f t="shared" si="2"/>
        <v>20.021414183570002</v>
      </c>
    </row>
    <row r="25" spans="1:9" ht="15.75" thickBot="1" x14ac:dyDescent="0.3">
      <c r="A25" s="2" t="s">
        <v>35</v>
      </c>
      <c r="B25" s="3">
        <v>12.20937938028</v>
      </c>
      <c r="C25" s="3">
        <v>22.704396881370002</v>
      </c>
      <c r="D25" s="3">
        <v>34.91377626165</v>
      </c>
      <c r="F25" s="10" t="str">
        <f t="shared" si="3"/>
        <v>UAV</v>
      </c>
      <c r="G25" s="10">
        <f t="shared" si="4"/>
        <v>12.20937938028</v>
      </c>
      <c r="H25" s="10">
        <f t="shared" si="2"/>
        <v>22.704396881370002</v>
      </c>
      <c r="I25" s="10">
        <f t="shared" si="2"/>
        <v>34.91377626165</v>
      </c>
    </row>
    <row r="26" spans="1:9" ht="15.75" thickBot="1" x14ac:dyDescent="0.3">
      <c r="A26" s="2" t="s">
        <v>12</v>
      </c>
      <c r="B26" s="3">
        <v>573.18924746868913</v>
      </c>
      <c r="C26" s="3">
        <v>656.04735370143578</v>
      </c>
      <c r="D26" s="3">
        <v>1229.2366011701247</v>
      </c>
      <c r="F26" s="10" t="str">
        <f t="shared" si="3"/>
        <v>Grand Total</v>
      </c>
      <c r="G26" s="10">
        <f t="shared" si="4"/>
        <v>573.18924746868913</v>
      </c>
      <c r="H26" s="10">
        <f t="shared" si="2"/>
        <v>656.04735370143578</v>
      </c>
      <c r="I26" s="10">
        <f t="shared" si="2"/>
        <v>1229.2366011701247</v>
      </c>
    </row>
    <row r="27" spans="1:9" ht="15.75" thickBot="1" x14ac:dyDescent="0.3">
      <c r="F27" s="11">
        <f t="shared" si="3"/>
        <v>0</v>
      </c>
      <c r="G27" s="11">
        <f t="shared" si="4"/>
        <v>0</v>
      </c>
      <c r="H27" s="11">
        <f t="shared" si="2"/>
        <v>0</v>
      </c>
      <c r="I27" s="11">
        <f t="shared" si="2"/>
        <v>0</v>
      </c>
    </row>
    <row r="29" spans="1:9" x14ac:dyDescent="0.25">
      <c r="A29" s="1" t="s">
        <v>14</v>
      </c>
      <c r="B29" t="s">
        <v>20</v>
      </c>
    </row>
    <row r="30" spans="1:9" x14ac:dyDescent="0.25">
      <c r="A30" s="1" t="s">
        <v>36</v>
      </c>
      <c r="B30" t="s">
        <v>0</v>
      </c>
    </row>
    <row r="32" spans="1:9" x14ac:dyDescent="0.25">
      <c r="A32" s="1" t="s">
        <v>10</v>
      </c>
      <c r="B32" s="1" t="s">
        <v>18</v>
      </c>
    </row>
    <row r="33" spans="1:11" x14ac:dyDescent="0.25">
      <c r="A33" s="1" t="s">
        <v>11</v>
      </c>
      <c r="B33" t="s">
        <v>17</v>
      </c>
      <c r="C33" t="s">
        <v>30</v>
      </c>
      <c r="D33" t="s">
        <v>28</v>
      </c>
      <c r="E33" t="s">
        <v>35</v>
      </c>
      <c r="F33" t="s">
        <v>33</v>
      </c>
      <c r="G33" t="s">
        <v>31</v>
      </c>
      <c r="H33" t="s">
        <v>32</v>
      </c>
      <c r="I33" t="s">
        <v>29</v>
      </c>
      <c r="J33" t="s">
        <v>34</v>
      </c>
      <c r="K33" t="s">
        <v>12</v>
      </c>
    </row>
    <row r="34" spans="1:11" x14ac:dyDescent="0.25">
      <c r="A34" s="2">
        <v>2022</v>
      </c>
      <c r="B34" s="3">
        <v>273.74180271208121</v>
      </c>
      <c r="C34" s="3">
        <v>92.516970023682603</v>
      </c>
      <c r="D34" s="3">
        <v>57.279573173631682</v>
      </c>
      <c r="E34" s="3">
        <v>12.20937938028</v>
      </c>
      <c r="F34" s="3">
        <v>37.742309556504424</v>
      </c>
      <c r="G34" s="3">
        <v>38.999704480724994</v>
      </c>
      <c r="H34" s="3">
        <v>29.553848858999196</v>
      </c>
      <c r="I34" s="3">
        <v>21.098946026994994</v>
      </c>
      <c r="J34" s="3">
        <v>10.046713255789999</v>
      </c>
      <c r="K34" s="3">
        <v>573.18924746868913</v>
      </c>
    </row>
    <row r="35" spans="1:11" x14ac:dyDescent="0.25">
      <c r="A35" s="2">
        <v>2023</v>
      </c>
      <c r="B35" s="3">
        <v>327.32068190052217</v>
      </c>
      <c r="C35" s="3">
        <v>98.845089139872059</v>
      </c>
      <c r="D35" s="3">
        <v>61.567390521181217</v>
      </c>
      <c r="E35" s="3">
        <v>22.704396881370002</v>
      </c>
      <c r="F35" s="3">
        <v>43.337045090492275</v>
      </c>
      <c r="G35" s="3">
        <v>38.45441489607002</v>
      </c>
      <c r="H35" s="3">
        <v>30.196907542368006</v>
      </c>
      <c r="I35" s="3">
        <v>23.646726801779991</v>
      </c>
      <c r="J35" s="3">
        <v>9.9747009277800025</v>
      </c>
      <c r="K35" s="3">
        <v>656.04735370143578</v>
      </c>
    </row>
    <row r="36" spans="1:11" x14ac:dyDescent="0.25">
      <c r="A36" s="2">
        <v>2024</v>
      </c>
      <c r="B36" s="3">
        <v>358.47446596377341</v>
      </c>
      <c r="C36" s="3">
        <v>107.38957156700465</v>
      </c>
      <c r="D36" s="3">
        <v>61.976734815871211</v>
      </c>
      <c r="E36" s="3">
        <v>21.191956816490002</v>
      </c>
      <c r="F36" s="3">
        <v>43.205695244698063</v>
      </c>
      <c r="G36" s="3">
        <v>37.671927205620008</v>
      </c>
      <c r="H36" s="3">
        <v>32.092859039807898</v>
      </c>
      <c r="I36" s="3">
        <v>23.698810963915005</v>
      </c>
      <c r="J36" s="3">
        <v>8.8618461574299978</v>
      </c>
      <c r="K36" s="3">
        <v>694.56386777461023</v>
      </c>
    </row>
    <row r="37" spans="1:11" x14ac:dyDescent="0.25">
      <c r="A37" s="2">
        <v>2025</v>
      </c>
      <c r="B37" s="3">
        <v>387.95619179007218</v>
      </c>
      <c r="C37" s="3">
        <v>108.44491396535255</v>
      </c>
      <c r="D37" s="3">
        <v>60.313107137692462</v>
      </c>
      <c r="E37" s="3">
        <v>20.617794907035002</v>
      </c>
      <c r="F37" s="3">
        <v>43.533883396477222</v>
      </c>
      <c r="G37" s="3">
        <v>41.277175532865002</v>
      </c>
      <c r="H37" s="3">
        <v>33.799028831104252</v>
      </c>
      <c r="I37" s="3">
        <v>19.793339492159998</v>
      </c>
      <c r="J37" s="3">
        <v>9.4184538688799986</v>
      </c>
      <c r="K37" s="3">
        <v>725.15388892163867</v>
      </c>
    </row>
    <row r="38" spans="1:11" x14ac:dyDescent="0.25">
      <c r="A38" s="2">
        <v>2026</v>
      </c>
      <c r="B38" s="3">
        <v>429.57430063274893</v>
      </c>
      <c r="C38" s="3">
        <v>108.55504415884248</v>
      </c>
      <c r="D38" s="3">
        <v>61.533349632587495</v>
      </c>
      <c r="E38" s="3">
        <v>24.370856201064999</v>
      </c>
      <c r="F38" s="3">
        <v>43.414452333268521</v>
      </c>
      <c r="G38" s="3">
        <v>39.429302928690007</v>
      </c>
      <c r="H38" s="3">
        <v>35.242150255431589</v>
      </c>
      <c r="I38" s="3">
        <v>21.261844128109999</v>
      </c>
      <c r="J38" s="3">
        <v>10.457846940409997</v>
      </c>
      <c r="K38" s="3">
        <v>773.839147211154</v>
      </c>
    </row>
    <row r="39" spans="1:11" x14ac:dyDescent="0.25">
      <c r="A39" s="2">
        <v>2027</v>
      </c>
      <c r="B39" s="3">
        <v>459.10449898311754</v>
      </c>
      <c r="C39" s="3">
        <v>109.9696097707025</v>
      </c>
      <c r="D39" s="3">
        <v>60.682944732191217</v>
      </c>
      <c r="E39" s="3">
        <v>50.661658801515003</v>
      </c>
      <c r="F39" s="3">
        <v>43.536928332129463</v>
      </c>
      <c r="G39" s="3">
        <v>37.673247411990012</v>
      </c>
      <c r="H39" s="3">
        <v>37.401078114171149</v>
      </c>
      <c r="I39" s="3">
        <v>19.539348555154991</v>
      </c>
      <c r="J39" s="3">
        <v>8.9300658653300005</v>
      </c>
      <c r="K39" s="3">
        <v>827.49938056630185</v>
      </c>
    </row>
    <row r="40" spans="1:11" x14ac:dyDescent="0.25">
      <c r="A40" s="2">
        <v>2028</v>
      </c>
      <c r="B40" s="3">
        <v>497.86998659572987</v>
      </c>
      <c r="C40" s="3">
        <v>109.64680744452252</v>
      </c>
      <c r="D40" s="3">
        <v>64.601632444382503</v>
      </c>
      <c r="E40" s="3">
        <v>66.289381627534993</v>
      </c>
      <c r="F40" s="3">
        <v>44.714282504179977</v>
      </c>
      <c r="G40" s="3">
        <v>38.930435717819996</v>
      </c>
      <c r="H40" s="3">
        <v>39.273023569144975</v>
      </c>
      <c r="I40" s="3">
        <v>17.549590264709998</v>
      </c>
      <c r="J40" s="3">
        <v>8.5676853189900015</v>
      </c>
      <c r="K40" s="3">
        <v>887.44282548701494</v>
      </c>
    </row>
    <row r="41" spans="1:11" x14ac:dyDescent="0.25">
      <c r="A41" s="2">
        <v>2029</v>
      </c>
      <c r="B41" s="3">
        <v>520.64161305133052</v>
      </c>
      <c r="C41" s="3">
        <v>105.81960634497493</v>
      </c>
      <c r="D41" s="3">
        <v>68.543645387877532</v>
      </c>
      <c r="E41" s="3">
        <v>72.544944064039996</v>
      </c>
      <c r="F41" s="3">
        <v>46.956941649611238</v>
      </c>
      <c r="G41" s="3">
        <v>37.956916881900014</v>
      </c>
      <c r="H41" s="3">
        <v>38.667471662074995</v>
      </c>
      <c r="I41" s="3">
        <v>20.904831745214985</v>
      </c>
      <c r="J41" s="3">
        <v>8.7322045681699993</v>
      </c>
      <c r="K41" s="3">
        <v>920.76817535519422</v>
      </c>
    </row>
    <row r="42" spans="1:11" x14ac:dyDescent="0.25">
      <c r="A42" s="2">
        <v>2030</v>
      </c>
      <c r="B42" s="3">
        <v>528.75569756897028</v>
      </c>
      <c r="C42" s="3">
        <v>113.59051067536741</v>
      </c>
      <c r="D42" s="3">
        <v>74.195887786074991</v>
      </c>
      <c r="E42" s="3">
        <v>78.249434080395005</v>
      </c>
      <c r="F42" s="3">
        <v>47.193131258228497</v>
      </c>
      <c r="G42" s="3">
        <v>40.24300571765999</v>
      </c>
      <c r="H42" s="3">
        <v>38.090687845054994</v>
      </c>
      <c r="I42" s="3">
        <v>23.710160002669987</v>
      </c>
      <c r="J42" s="3">
        <v>7.4753349591799996</v>
      </c>
      <c r="K42" s="3">
        <v>951.50384989360111</v>
      </c>
    </row>
    <row r="43" spans="1:11" x14ac:dyDescent="0.25">
      <c r="A43" s="2">
        <v>2031</v>
      </c>
      <c r="B43" s="3">
        <v>465.2466041292252</v>
      </c>
      <c r="C43" s="3">
        <v>115.24228651951996</v>
      </c>
      <c r="D43" s="3">
        <v>66.097671332103687</v>
      </c>
      <c r="E43" s="3">
        <v>85.881818903654988</v>
      </c>
      <c r="F43" s="3">
        <v>46.174145109112501</v>
      </c>
      <c r="G43" s="3">
        <v>38.22243842532</v>
      </c>
      <c r="H43" s="3">
        <v>30.510864867258977</v>
      </c>
      <c r="I43" s="3">
        <v>31.23451836764</v>
      </c>
      <c r="J43" s="3">
        <v>8.5163357422500017</v>
      </c>
      <c r="K43" s="3">
        <v>887.12668339608535</v>
      </c>
    </row>
    <row r="44" spans="1:11" x14ac:dyDescent="0.25">
      <c r="A44" s="2">
        <v>2032</v>
      </c>
      <c r="B44" s="3">
        <v>455.00102406308002</v>
      </c>
      <c r="C44" s="3">
        <v>115.46423857958743</v>
      </c>
      <c r="D44" s="3">
        <v>65.795710920942483</v>
      </c>
      <c r="E44" s="3">
        <v>89.107979296815003</v>
      </c>
      <c r="F44" s="3">
        <v>46.473861123163992</v>
      </c>
      <c r="G44" s="3">
        <v>40.627160590499997</v>
      </c>
      <c r="H44" s="3">
        <v>31.70362799053721</v>
      </c>
      <c r="I44" s="3">
        <v>30.88946448481498</v>
      </c>
      <c r="J44" s="3">
        <v>8.6053675134700036</v>
      </c>
      <c r="K44" s="3">
        <v>883.6684345629111</v>
      </c>
    </row>
    <row r="45" spans="1:11" x14ac:dyDescent="0.25">
      <c r="A45" s="2">
        <v>2033</v>
      </c>
      <c r="B45" s="3">
        <v>491.7715123282054</v>
      </c>
      <c r="C45" s="3">
        <v>116.91080662817008</v>
      </c>
      <c r="D45" s="3">
        <v>66.123383200279918</v>
      </c>
      <c r="E45" s="3">
        <v>90.298431072374996</v>
      </c>
      <c r="F45" s="3">
        <v>50.547919357430473</v>
      </c>
      <c r="G45" s="3">
        <v>39.795285235590001</v>
      </c>
      <c r="H45" s="3">
        <v>31.045755732937366</v>
      </c>
      <c r="I45" s="3">
        <v>33.733292018054982</v>
      </c>
      <c r="J45" s="3">
        <v>10.863981374390001</v>
      </c>
      <c r="K45" s="3">
        <v>931.09036694743327</v>
      </c>
    </row>
    <row r="46" spans="1:11" x14ac:dyDescent="0.25">
      <c r="A46" s="2" t="s">
        <v>12</v>
      </c>
      <c r="B46" s="3">
        <v>5195.458379718857</v>
      </c>
      <c r="C46" s="3">
        <v>1302.3954548175991</v>
      </c>
      <c r="D46" s="3">
        <v>768.71103108481645</v>
      </c>
      <c r="E46" s="3">
        <v>634.12803203256999</v>
      </c>
      <c r="F46" s="3">
        <v>536.83059495529665</v>
      </c>
      <c r="G46" s="3">
        <v>469.28101502474999</v>
      </c>
      <c r="H46" s="3">
        <v>407.57730430889063</v>
      </c>
      <c r="I46" s="3">
        <v>287.06087285121987</v>
      </c>
      <c r="J46" s="3">
        <v>110.45053649207</v>
      </c>
      <c r="K46" s="3">
        <v>9711.8932212860709</v>
      </c>
    </row>
  </sheetData>
  <pageMargins left="0.7" right="0.7" top="0.75" bottom="0.75" header="0.3" footer="0.3"/>
  <pageSetup paperSize="9" orientation="portrait" verticalDpi="0" r:id="rId4"/>
  <drawing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91426-BB04-4C95-BAE2-DAA9D1C72C2A}">
  <dimension ref="A1:K15"/>
  <sheetViews>
    <sheetView zoomScaleNormal="100" workbookViewId="0">
      <selection activeCell="D10" sqref="D10"/>
    </sheetView>
  </sheetViews>
  <sheetFormatPr defaultRowHeight="15" x14ac:dyDescent="0.25"/>
  <cols>
    <col min="1" max="1" width="23.85546875" bestFit="1" customWidth="1"/>
    <col min="2" max="2" width="25.140625" bestFit="1" customWidth="1"/>
    <col min="3" max="3" width="22.85546875" bestFit="1" customWidth="1"/>
    <col min="4" max="4" width="11.7109375" bestFit="1" customWidth="1"/>
    <col min="5" max="5" width="10.28515625" bestFit="1" customWidth="1"/>
    <col min="6" max="6" width="8.7109375" bestFit="1" customWidth="1"/>
    <col min="7" max="7" width="33" bestFit="1" customWidth="1"/>
    <col min="8" max="8" width="11" bestFit="1" customWidth="1"/>
    <col min="10" max="10" width="30.5703125" bestFit="1" customWidth="1"/>
    <col min="11" max="11" width="11.28515625" bestFit="1" customWidth="1"/>
  </cols>
  <sheetData>
    <row r="1" spans="1:11" x14ac:dyDescent="0.25">
      <c r="A1" s="1" t="s">
        <v>14</v>
      </c>
      <c r="B1" t="s">
        <v>20</v>
      </c>
    </row>
    <row r="2" spans="1:11" x14ac:dyDescent="0.25">
      <c r="A2" s="1" t="s">
        <v>36</v>
      </c>
      <c r="B2" t="s">
        <v>3</v>
      </c>
    </row>
    <row r="4" spans="1:11" x14ac:dyDescent="0.25">
      <c r="A4" s="1" t="s">
        <v>10</v>
      </c>
      <c r="B4" s="1" t="s">
        <v>18</v>
      </c>
    </row>
    <row r="5" spans="1:11" x14ac:dyDescent="0.25">
      <c r="A5" s="1" t="s">
        <v>11</v>
      </c>
      <c r="B5" t="s">
        <v>17</v>
      </c>
      <c r="C5" t="s">
        <v>16</v>
      </c>
      <c r="D5" t="s">
        <v>28</v>
      </c>
      <c r="E5" t="s">
        <v>30</v>
      </c>
      <c r="F5" t="s">
        <v>32</v>
      </c>
      <c r="G5" t="s">
        <v>31</v>
      </c>
      <c r="H5" t="s">
        <v>33</v>
      </c>
      <c r="I5" t="s">
        <v>29</v>
      </c>
      <c r="J5" t="s">
        <v>34</v>
      </c>
      <c r="K5" t="s">
        <v>12</v>
      </c>
    </row>
    <row r="6" spans="1:11" x14ac:dyDescent="0.25">
      <c r="A6" s="2">
        <v>2022</v>
      </c>
      <c r="B6" s="3">
        <v>1951.5744814793477</v>
      </c>
      <c r="C6" s="3">
        <v>926.80870218745508</v>
      </c>
      <c r="D6" s="3">
        <v>576.45722621780851</v>
      </c>
      <c r="E6" s="3">
        <v>545.02223156048797</v>
      </c>
      <c r="F6" s="3">
        <v>356.5065074595621</v>
      </c>
      <c r="G6" s="3">
        <v>327.8767921405049</v>
      </c>
      <c r="H6" s="3">
        <v>245.24233427635929</v>
      </c>
      <c r="I6" s="3">
        <v>126.37516324378505</v>
      </c>
      <c r="J6" s="3">
        <v>69.603891058440013</v>
      </c>
      <c r="K6" s="3">
        <v>5125.4673296237515</v>
      </c>
    </row>
    <row r="7" spans="1:11" x14ac:dyDescent="0.25">
      <c r="A7" s="2">
        <v>2023</v>
      </c>
      <c r="B7" s="3">
        <v>2322.8274085202602</v>
      </c>
      <c r="C7" s="3">
        <v>879.00029163402962</v>
      </c>
      <c r="D7" s="3">
        <v>616.72479673229657</v>
      </c>
      <c r="E7" s="3">
        <v>586.10672324286259</v>
      </c>
      <c r="F7" s="3">
        <v>361.29637206228614</v>
      </c>
      <c r="G7" s="3">
        <v>322.8433611998995</v>
      </c>
      <c r="H7" s="3">
        <v>283.83836142489275</v>
      </c>
      <c r="I7" s="3">
        <v>144.31368622362018</v>
      </c>
      <c r="J7" s="3">
        <v>69.262407538190018</v>
      </c>
      <c r="K7" s="3">
        <v>5586.2134085783373</v>
      </c>
    </row>
    <row r="8" spans="1:11" x14ac:dyDescent="0.25">
      <c r="A8" s="2">
        <v>2024</v>
      </c>
      <c r="B8" s="3">
        <v>2517.7264154640916</v>
      </c>
      <c r="C8" s="3">
        <v>902.9454552161053</v>
      </c>
      <c r="D8" s="3">
        <v>614.84890876378745</v>
      </c>
      <c r="E8" s="3">
        <v>632.93164612758358</v>
      </c>
      <c r="F8" s="3">
        <v>382.45126874870419</v>
      </c>
      <c r="G8" s="3">
        <v>314.82996282079978</v>
      </c>
      <c r="H8" s="3">
        <v>281.55054788153558</v>
      </c>
      <c r="I8" s="3">
        <v>147.50503086342994</v>
      </c>
      <c r="J8" s="3">
        <v>60.48755147139002</v>
      </c>
      <c r="K8" s="3">
        <v>5855.2767873574276</v>
      </c>
    </row>
    <row r="9" spans="1:11" x14ac:dyDescent="0.25">
      <c r="A9" s="2">
        <v>2025</v>
      </c>
      <c r="B9" s="3">
        <v>2682.6153853891074</v>
      </c>
      <c r="C9" s="3">
        <v>899.20428406178394</v>
      </c>
      <c r="D9" s="3">
        <v>587.25312281397271</v>
      </c>
      <c r="E9" s="3">
        <v>637.33142994403136</v>
      </c>
      <c r="F9" s="3">
        <v>402.68764797477979</v>
      </c>
      <c r="G9" s="3">
        <v>346.12569067990472</v>
      </c>
      <c r="H9" s="3">
        <v>283.2672543833952</v>
      </c>
      <c r="I9" s="3">
        <v>120.40524939038008</v>
      </c>
      <c r="J9" s="3">
        <v>65.115343442850005</v>
      </c>
      <c r="K9" s="3">
        <v>6024.0054080802047</v>
      </c>
    </row>
    <row r="10" spans="1:11" x14ac:dyDescent="0.25">
      <c r="A10" s="2">
        <v>2026</v>
      </c>
      <c r="B10" s="3">
        <v>2933.7829948830386</v>
      </c>
      <c r="C10" s="3">
        <v>915.98670464989993</v>
      </c>
      <c r="D10" s="3">
        <v>607.17357742149795</v>
      </c>
      <c r="E10" s="3">
        <v>631.58540882219052</v>
      </c>
      <c r="F10" s="3">
        <v>419.88959479906032</v>
      </c>
      <c r="G10" s="3">
        <v>328.71135168436001</v>
      </c>
      <c r="H10" s="3">
        <v>283.43041341961987</v>
      </c>
      <c r="I10" s="3">
        <v>135.1738921880951</v>
      </c>
      <c r="J10" s="3">
        <v>72.584475983550035</v>
      </c>
      <c r="K10" s="3">
        <v>6328.3184138513125</v>
      </c>
    </row>
    <row r="11" spans="1:11" x14ac:dyDescent="0.25">
      <c r="A11" s="2">
        <v>2027</v>
      </c>
      <c r="B11" s="3">
        <v>3111.6560913886851</v>
      </c>
      <c r="C11" s="3">
        <v>906.74813662327472</v>
      </c>
      <c r="D11" s="3">
        <v>607.92487891001815</v>
      </c>
      <c r="E11" s="3">
        <v>636.8422752370027</v>
      </c>
      <c r="F11" s="3">
        <v>445.21473992619133</v>
      </c>
      <c r="G11" s="3">
        <v>313.03129747711961</v>
      </c>
      <c r="H11" s="3">
        <v>284.74559135711723</v>
      </c>
      <c r="I11" s="3">
        <v>126.41722767369502</v>
      </c>
      <c r="J11" s="3">
        <v>61.058025121249976</v>
      </c>
      <c r="K11" s="3">
        <v>6493.6382637143533</v>
      </c>
    </row>
    <row r="12" spans="1:11" x14ac:dyDescent="0.25">
      <c r="A12" s="2">
        <v>2028</v>
      </c>
      <c r="B12" s="3">
        <v>3371.5336733054082</v>
      </c>
      <c r="C12" s="3">
        <v>907.30861297929971</v>
      </c>
      <c r="D12" s="3">
        <v>652.249255759265</v>
      </c>
      <c r="E12" s="3">
        <v>639.69032894992029</v>
      </c>
      <c r="F12" s="3">
        <v>468.88991872681498</v>
      </c>
      <c r="G12" s="3">
        <v>324.02439271007955</v>
      </c>
      <c r="H12" s="3">
        <v>293.18101667549485</v>
      </c>
      <c r="I12" s="3">
        <v>116.96400761962481</v>
      </c>
      <c r="J12" s="3">
        <v>58.073397832650024</v>
      </c>
      <c r="K12" s="3">
        <v>6831.9146045585567</v>
      </c>
    </row>
    <row r="13" spans="1:11" x14ac:dyDescent="0.25">
      <c r="A13" s="2">
        <v>2029</v>
      </c>
      <c r="B13" s="3">
        <v>3514.758569499309</v>
      </c>
      <c r="C13" s="3">
        <v>906.34422978561008</v>
      </c>
      <c r="D13" s="3">
        <v>696.04334693383669</v>
      </c>
      <c r="E13" s="3">
        <v>621.96325384526563</v>
      </c>
      <c r="F13" s="3">
        <v>461.67879422002551</v>
      </c>
      <c r="G13" s="3">
        <v>316.45643423246958</v>
      </c>
      <c r="H13" s="3">
        <v>308.36458864488543</v>
      </c>
      <c r="I13" s="3">
        <v>141.94800656489505</v>
      </c>
      <c r="J13" s="3">
        <v>58.357473064870007</v>
      </c>
      <c r="K13" s="3">
        <v>7025.9146967911665</v>
      </c>
    </row>
    <row r="14" spans="1:11" x14ac:dyDescent="0.25">
      <c r="A14" s="2">
        <v>2030</v>
      </c>
      <c r="B14" s="3">
        <v>3542.4607334178172</v>
      </c>
      <c r="C14" s="3">
        <v>948.26766279410981</v>
      </c>
      <c r="D14" s="3">
        <v>755.69124259705541</v>
      </c>
      <c r="E14" s="3">
        <v>672.31385578499726</v>
      </c>
      <c r="F14" s="3">
        <v>455.67821017948518</v>
      </c>
      <c r="G14" s="3">
        <v>339.34465026300916</v>
      </c>
      <c r="H14" s="3">
        <v>309.67778288624828</v>
      </c>
      <c r="I14" s="3">
        <v>160.40155680863481</v>
      </c>
      <c r="J14" s="3">
        <v>49.873986354510009</v>
      </c>
      <c r="K14" s="3">
        <v>7233.7096810858675</v>
      </c>
    </row>
    <row r="15" spans="1:11" x14ac:dyDescent="0.25">
      <c r="A15" s="2" t="s">
        <v>12</v>
      </c>
      <c r="B15" s="3">
        <v>25948.935753347065</v>
      </c>
      <c r="C15" s="3">
        <v>8192.614079931569</v>
      </c>
      <c r="D15" s="3">
        <v>5714.3663561495378</v>
      </c>
      <c r="E15" s="3">
        <v>5603.7871535143413</v>
      </c>
      <c r="F15" s="3">
        <v>3754.2930540969091</v>
      </c>
      <c r="G15" s="3">
        <v>2933.2439332081467</v>
      </c>
      <c r="H15" s="3">
        <v>2573.2978909495487</v>
      </c>
      <c r="I15" s="3">
        <v>1219.50382057616</v>
      </c>
      <c r="J15" s="3">
        <v>564.41655186770004</v>
      </c>
      <c r="K15" s="3">
        <v>56504.458593640971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04018-A94C-4488-B207-24EC8AA3E748}">
  <dimension ref="G2:AL61"/>
  <sheetViews>
    <sheetView topLeftCell="B15" zoomScale="62" zoomScaleNormal="85" workbookViewId="0">
      <selection activeCell="I32" sqref="I32"/>
    </sheetView>
  </sheetViews>
  <sheetFormatPr defaultRowHeight="15" x14ac:dyDescent="0.25"/>
  <cols>
    <col min="1" max="1" width="23.85546875" bestFit="1" customWidth="1"/>
    <col min="2" max="2" width="16.28515625" bestFit="1" customWidth="1"/>
    <col min="3" max="3" width="7.5703125" bestFit="1" customWidth="1"/>
    <col min="4" max="4" width="7" bestFit="1" customWidth="1"/>
    <col min="5" max="5" width="11.28515625" bestFit="1" customWidth="1"/>
    <col min="6" max="6" width="8.7109375" bestFit="1" customWidth="1"/>
    <col min="7" max="7" width="33" bestFit="1" customWidth="1"/>
    <col min="8" max="8" width="11" bestFit="1" customWidth="1"/>
    <col min="9" max="9" width="9.140625" bestFit="1" customWidth="1"/>
    <col min="10" max="10" width="7" bestFit="1" customWidth="1"/>
    <col min="11" max="11" width="23.85546875" bestFit="1" customWidth="1"/>
    <col min="12" max="12" width="26.140625" bestFit="1" customWidth="1"/>
    <col min="13" max="14" width="8.140625" bestFit="1" customWidth="1"/>
    <col min="15" max="15" width="10.28515625" bestFit="1" customWidth="1"/>
    <col min="16" max="16" width="8.140625" bestFit="1" customWidth="1"/>
    <col min="17" max="17" width="10.5703125" bestFit="1" customWidth="1"/>
    <col min="18" max="18" width="16.140625" bestFit="1" customWidth="1"/>
    <col min="19" max="19" width="11.85546875" bestFit="1" customWidth="1"/>
    <col min="20" max="22" width="8.140625" bestFit="1" customWidth="1"/>
    <col min="23" max="23" width="10" bestFit="1" customWidth="1"/>
    <col min="24" max="24" width="11.28515625" bestFit="1" customWidth="1"/>
    <col min="25" max="25" width="23.85546875" bestFit="1" customWidth="1"/>
    <col min="26" max="26" width="26" bestFit="1" customWidth="1"/>
    <col min="27" max="27" width="7" bestFit="1" customWidth="1"/>
    <col min="28" max="28" width="10.140625" bestFit="1" customWidth="1"/>
    <col min="29" max="29" width="7.42578125" bestFit="1" customWidth="1"/>
    <col min="30" max="30" width="10.5703125" bestFit="1" customWidth="1"/>
    <col min="31" max="31" width="16" bestFit="1" customWidth="1"/>
    <col min="32" max="32" width="11.85546875" bestFit="1" customWidth="1"/>
    <col min="33" max="33" width="7" bestFit="1" customWidth="1"/>
    <col min="34" max="34" width="8" bestFit="1" customWidth="1"/>
    <col min="35" max="35" width="7.85546875" bestFit="1" customWidth="1"/>
    <col min="36" max="36" width="7" bestFit="1" customWidth="1"/>
    <col min="37" max="37" width="10" bestFit="1" customWidth="1"/>
    <col min="38" max="38" width="11.28515625" bestFit="1" customWidth="1"/>
    <col min="39" max="39" width="20.85546875" bestFit="1" customWidth="1"/>
    <col min="40" max="40" width="22" bestFit="1" customWidth="1"/>
    <col min="41" max="41" width="5.7109375" bestFit="1" customWidth="1"/>
    <col min="42" max="42" width="21.85546875" bestFit="1" customWidth="1"/>
    <col min="43" max="43" width="39" bestFit="1" customWidth="1"/>
    <col min="44" max="44" width="23.85546875" bestFit="1" customWidth="1"/>
    <col min="45" max="45" width="22" bestFit="1" customWidth="1"/>
    <col min="46" max="46" width="34.7109375" bestFit="1" customWidth="1"/>
    <col min="47" max="47" width="27.28515625" bestFit="1" customWidth="1"/>
    <col min="48" max="48" width="40.28515625" bestFit="1" customWidth="1"/>
    <col min="49" max="49" width="40.42578125" bestFit="1" customWidth="1"/>
    <col min="50" max="50" width="55.85546875" bestFit="1" customWidth="1"/>
    <col min="51" max="51" width="8.85546875" bestFit="1" customWidth="1"/>
    <col min="52" max="52" width="30.140625" bestFit="1" customWidth="1"/>
    <col min="53" max="53" width="20.42578125" bestFit="1" customWidth="1"/>
    <col min="54" max="54" width="16.85546875" bestFit="1" customWidth="1"/>
    <col min="55" max="55" width="15.85546875" bestFit="1" customWidth="1"/>
    <col min="56" max="56" width="22" bestFit="1" customWidth="1"/>
    <col min="57" max="57" width="20.28515625" bestFit="1" customWidth="1"/>
    <col min="58" max="58" width="26.7109375" bestFit="1" customWidth="1"/>
    <col min="59" max="59" width="14" bestFit="1" customWidth="1"/>
    <col min="60" max="60" width="24" bestFit="1" customWidth="1"/>
    <col min="61" max="61" width="26.85546875" bestFit="1" customWidth="1"/>
    <col min="62" max="62" width="23.42578125" bestFit="1" customWidth="1"/>
    <col min="63" max="63" width="23.140625" bestFit="1" customWidth="1"/>
    <col min="64" max="64" width="14.85546875" bestFit="1" customWidth="1"/>
    <col min="65" max="65" width="27.5703125" bestFit="1" customWidth="1"/>
    <col min="66" max="66" width="34.140625" bestFit="1" customWidth="1"/>
    <col min="67" max="67" width="18" bestFit="1" customWidth="1"/>
    <col min="68" max="68" width="40.5703125" bestFit="1" customWidth="1"/>
    <col min="69" max="69" width="16.5703125" bestFit="1" customWidth="1"/>
    <col min="70" max="70" width="42.28515625" bestFit="1" customWidth="1"/>
    <col min="71" max="71" width="13.85546875" bestFit="1" customWidth="1"/>
    <col min="72" max="72" width="30.140625" bestFit="1" customWidth="1"/>
    <col min="73" max="73" width="24.7109375" bestFit="1" customWidth="1"/>
    <col min="74" max="74" width="19" bestFit="1" customWidth="1"/>
    <col min="75" max="75" width="13.140625" bestFit="1" customWidth="1"/>
    <col min="76" max="76" width="17.28515625" bestFit="1" customWidth="1"/>
    <col min="77" max="77" width="21.140625" bestFit="1" customWidth="1"/>
    <col min="78" max="78" width="25.7109375" bestFit="1" customWidth="1"/>
    <col min="79" max="79" width="42.140625" bestFit="1" customWidth="1"/>
    <col min="80" max="80" width="26" bestFit="1" customWidth="1"/>
    <col min="81" max="81" width="72.5703125" bestFit="1" customWidth="1"/>
    <col min="82" max="82" width="77.28515625" bestFit="1" customWidth="1"/>
    <col min="83" max="83" width="35" bestFit="1" customWidth="1"/>
    <col min="84" max="84" width="18.7109375" bestFit="1" customWidth="1"/>
    <col min="85" max="85" width="20.140625" bestFit="1" customWidth="1"/>
    <col min="86" max="86" width="31.42578125" bestFit="1" customWidth="1"/>
    <col min="87" max="87" width="4.5703125" bestFit="1" customWidth="1"/>
    <col min="88" max="88" width="16.140625" bestFit="1" customWidth="1"/>
    <col min="89" max="89" width="30" bestFit="1" customWidth="1"/>
    <col min="90" max="90" width="28.7109375" bestFit="1" customWidth="1"/>
    <col min="91" max="91" width="19.140625" bestFit="1" customWidth="1"/>
    <col min="92" max="92" width="30.5703125" bestFit="1" customWidth="1"/>
    <col min="93" max="93" width="25.7109375" bestFit="1" customWidth="1"/>
    <col min="94" max="94" width="30" bestFit="1" customWidth="1"/>
    <col min="95" max="95" width="11.7109375" bestFit="1" customWidth="1"/>
    <col min="96" max="96" width="6.42578125" bestFit="1" customWidth="1"/>
    <col min="97" max="97" width="12.28515625" bestFit="1" customWidth="1"/>
    <col min="98" max="98" width="47.7109375" bestFit="1" customWidth="1"/>
    <col min="99" max="99" width="8.7109375" bestFit="1" customWidth="1"/>
    <col min="100" max="100" width="45.42578125" bestFit="1" customWidth="1"/>
    <col min="101" max="101" width="57.42578125" bestFit="1" customWidth="1"/>
    <col min="102" max="102" width="9.5703125" bestFit="1" customWidth="1"/>
    <col min="103" max="103" width="18.7109375" bestFit="1" customWidth="1"/>
    <col min="104" max="104" width="4.7109375" bestFit="1" customWidth="1"/>
    <col min="105" max="105" width="14.7109375" bestFit="1" customWidth="1"/>
    <col min="106" max="106" width="20.42578125" bestFit="1" customWidth="1"/>
    <col min="107" max="108" width="24.28515625" bestFit="1" customWidth="1"/>
    <col min="109" max="109" width="34.5703125" bestFit="1" customWidth="1"/>
    <col min="110" max="110" width="29.140625" bestFit="1" customWidth="1"/>
    <col min="111" max="111" width="22.28515625" bestFit="1" customWidth="1"/>
    <col min="112" max="112" width="34.7109375" bestFit="1" customWidth="1"/>
    <col min="113" max="113" width="35.85546875" bestFit="1" customWidth="1"/>
    <col min="114" max="114" width="35" bestFit="1" customWidth="1"/>
    <col min="115" max="115" width="29.7109375" bestFit="1" customWidth="1"/>
    <col min="116" max="116" width="20.7109375" bestFit="1" customWidth="1"/>
    <col min="117" max="117" width="11.7109375" bestFit="1" customWidth="1"/>
    <col min="118" max="118" width="30.7109375" bestFit="1" customWidth="1"/>
    <col min="119" max="119" width="35" bestFit="1" customWidth="1"/>
    <col min="120" max="120" width="21.140625" bestFit="1" customWidth="1"/>
    <col min="121" max="121" width="13.28515625" bestFit="1" customWidth="1"/>
    <col min="122" max="122" width="6.7109375" bestFit="1" customWidth="1"/>
    <col min="123" max="123" width="35.42578125" bestFit="1" customWidth="1"/>
    <col min="124" max="124" width="76.7109375" bestFit="1" customWidth="1"/>
    <col min="125" max="125" width="18.140625" bestFit="1" customWidth="1"/>
    <col min="126" max="126" width="37.140625" bestFit="1" customWidth="1"/>
    <col min="127" max="127" width="55.140625" bestFit="1" customWidth="1"/>
    <col min="128" max="128" width="29.140625" bestFit="1" customWidth="1"/>
    <col min="129" max="129" width="44.140625" bestFit="1" customWidth="1"/>
    <col min="130" max="130" width="41.42578125" bestFit="1" customWidth="1"/>
    <col min="131" max="131" width="21.140625" bestFit="1" customWidth="1"/>
    <col min="132" max="132" width="16.5703125" bestFit="1" customWidth="1"/>
    <col min="133" max="133" width="27" bestFit="1" customWidth="1"/>
    <col min="134" max="134" width="33.42578125" bestFit="1" customWidth="1"/>
    <col min="135" max="135" width="20.42578125" bestFit="1" customWidth="1"/>
    <col min="136" max="136" width="23.140625" bestFit="1" customWidth="1"/>
    <col min="137" max="137" width="18.5703125" bestFit="1" customWidth="1"/>
    <col min="138" max="138" width="38.5703125" bestFit="1" customWidth="1"/>
    <col min="139" max="139" width="23.5703125" bestFit="1" customWidth="1"/>
    <col min="140" max="140" width="18.7109375" bestFit="1" customWidth="1"/>
    <col min="141" max="141" width="18" bestFit="1" customWidth="1"/>
    <col min="142" max="142" width="35.42578125" bestFit="1" customWidth="1"/>
    <col min="143" max="143" width="39" bestFit="1" customWidth="1"/>
    <col min="144" max="144" width="18" bestFit="1" customWidth="1"/>
    <col min="145" max="145" width="26.140625" bestFit="1" customWidth="1"/>
    <col min="146" max="146" width="27" bestFit="1" customWidth="1"/>
    <col min="147" max="147" width="14.85546875" bestFit="1" customWidth="1"/>
    <col min="148" max="148" width="15.7109375" bestFit="1" customWidth="1"/>
    <col min="149" max="149" width="28.7109375" bestFit="1" customWidth="1"/>
    <col min="150" max="150" width="13.42578125" bestFit="1" customWidth="1"/>
    <col min="151" max="151" width="22.5703125" bestFit="1" customWidth="1"/>
    <col min="152" max="152" width="16" bestFit="1" customWidth="1"/>
    <col min="153" max="153" width="34.85546875" bestFit="1" customWidth="1"/>
    <col min="154" max="154" width="31.42578125" bestFit="1" customWidth="1"/>
    <col min="155" max="155" width="15" bestFit="1" customWidth="1"/>
    <col min="156" max="156" width="24.140625" bestFit="1" customWidth="1"/>
    <col min="157" max="157" width="25.28515625" bestFit="1" customWidth="1"/>
    <col min="158" max="158" width="14.7109375" bestFit="1" customWidth="1"/>
    <col min="159" max="159" width="26" bestFit="1" customWidth="1"/>
    <col min="160" max="160" width="25.85546875" bestFit="1" customWidth="1"/>
    <col min="161" max="161" width="8.7109375" bestFit="1" customWidth="1"/>
    <col min="162" max="162" width="16.85546875" bestFit="1" customWidth="1"/>
    <col min="163" max="163" width="9" bestFit="1" customWidth="1"/>
    <col min="164" max="164" width="15" bestFit="1" customWidth="1"/>
    <col min="165" max="165" width="19.140625" bestFit="1" customWidth="1"/>
    <col min="166" max="166" width="21.140625" bestFit="1" customWidth="1"/>
    <col min="167" max="167" width="26.28515625" bestFit="1" customWidth="1"/>
    <col min="168" max="168" width="41.85546875" bestFit="1" customWidth="1"/>
    <col min="169" max="169" width="7.140625" bestFit="1" customWidth="1"/>
    <col min="170" max="170" width="21.42578125" bestFit="1" customWidth="1"/>
    <col min="171" max="171" width="14.140625" bestFit="1" customWidth="1"/>
    <col min="172" max="172" width="14.5703125" bestFit="1" customWidth="1"/>
    <col min="173" max="173" width="17.85546875" bestFit="1" customWidth="1"/>
    <col min="174" max="174" width="17.28515625" bestFit="1" customWidth="1"/>
    <col min="175" max="175" width="20.85546875" bestFit="1" customWidth="1"/>
    <col min="176" max="176" width="13.5703125" bestFit="1" customWidth="1"/>
    <col min="177" max="177" width="24.5703125" bestFit="1" customWidth="1"/>
    <col min="178" max="178" width="23.7109375" bestFit="1" customWidth="1"/>
    <col min="179" max="179" width="16.42578125" bestFit="1" customWidth="1"/>
    <col min="180" max="180" width="11.28515625" bestFit="1" customWidth="1"/>
  </cols>
  <sheetData>
    <row r="2" spans="7:38" x14ac:dyDescent="0.25">
      <c r="K2" s="1" t="s">
        <v>13</v>
      </c>
      <c r="L2" s="2">
        <v>2022</v>
      </c>
      <c r="Y2" s="1" t="s">
        <v>13</v>
      </c>
      <c r="Z2" s="2">
        <v>2023</v>
      </c>
    </row>
    <row r="3" spans="7:38" x14ac:dyDescent="0.25">
      <c r="K3" s="1" t="s">
        <v>14</v>
      </c>
      <c r="L3" t="s">
        <v>20</v>
      </c>
      <c r="Y3" s="1" t="s">
        <v>14</v>
      </c>
      <c r="Z3" t="s">
        <v>20</v>
      </c>
    </row>
    <row r="5" spans="7:38" x14ac:dyDescent="0.25">
      <c r="K5" s="1" t="s">
        <v>10</v>
      </c>
      <c r="L5" s="1" t="s">
        <v>18</v>
      </c>
      <c r="Y5" s="1" t="s">
        <v>10</v>
      </c>
      <c r="Z5" s="1" t="s">
        <v>18</v>
      </c>
    </row>
    <row r="6" spans="7:38" x14ac:dyDescent="0.25">
      <c r="K6" s="1" t="s">
        <v>11</v>
      </c>
      <c r="L6" t="s">
        <v>19</v>
      </c>
      <c r="M6" t="s">
        <v>5</v>
      </c>
      <c r="N6" t="s">
        <v>64</v>
      </c>
      <c r="O6" t="s">
        <v>0</v>
      </c>
      <c r="P6" t="s">
        <v>3</v>
      </c>
      <c r="Q6" t="s">
        <v>7</v>
      </c>
      <c r="R6" t="s">
        <v>1</v>
      </c>
      <c r="S6" t="s">
        <v>9</v>
      </c>
      <c r="T6" t="s">
        <v>2</v>
      </c>
      <c r="U6" t="s">
        <v>6</v>
      </c>
      <c r="V6" t="s">
        <v>8</v>
      </c>
      <c r="W6" t="s">
        <v>70</v>
      </c>
      <c r="X6" t="s">
        <v>12</v>
      </c>
      <c r="Y6" s="1" t="s">
        <v>11</v>
      </c>
      <c r="Z6" t="s">
        <v>19</v>
      </c>
      <c r="AA6" t="s">
        <v>5</v>
      </c>
      <c r="AB6" t="s">
        <v>0</v>
      </c>
      <c r="AC6" t="s">
        <v>3</v>
      </c>
      <c r="AD6" t="s">
        <v>7</v>
      </c>
      <c r="AE6" t="s">
        <v>1</v>
      </c>
      <c r="AF6" t="s">
        <v>9</v>
      </c>
      <c r="AG6" t="s">
        <v>2</v>
      </c>
      <c r="AH6" t="s">
        <v>6</v>
      </c>
      <c r="AI6" t="s">
        <v>8</v>
      </c>
      <c r="AJ6" t="s">
        <v>64</v>
      </c>
      <c r="AK6" t="s">
        <v>70</v>
      </c>
      <c r="AL6" t="s">
        <v>12</v>
      </c>
    </row>
    <row r="7" spans="7:38" x14ac:dyDescent="0.25">
      <c r="K7" s="2" t="s">
        <v>15</v>
      </c>
      <c r="L7" s="3">
        <v>414.20418299999983</v>
      </c>
      <c r="M7" s="3">
        <v>573.11827249999965</v>
      </c>
      <c r="N7" s="3">
        <v>442.27335174999985</v>
      </c>
      <c r="O7" s="3">
        <v>205.33370950000005</v>
      </c>
      <c r="P7" s="3">
        <v>1437.3717290000018</v>
      </c>
      <c r="Q7" s="3">
        <v>657.3141439999996</v>
      </c>
      <c r="R7" s="3">
        <v>450.67855124999937</v>
      </c>
      <c r="S7" s="3">
        <v>440.11361474999984</v>
      </c>
      <c r="T7" s="3">
        <v>397.62740274999948</v>
      </c>
      <c r="U7" s="3">
        <v>501.25964424999978</v>
      </c>
      <c r="V7" s="3">
        <v>853.97645749999981</v>
      </c>
      <c r="W7" s="3">
        <v>120.14847099999994</v>
      </c>
      <c r="X7" s="3">
        <v>6493.4195312499987</v>
      </c>
      <c r="Y7" s="2" t="s">
        <v>15</v>
      </c>
      <c r="Z7" s="3">
        <v>475.85649424999968</v>
      </c>
      <c r="AA7" s="3">
        <v>622.88183175000029</v>
      </c>
      <c r="AB7" s="3">
        <v>239.48779975000005</v>
      </c>
      <c r="AC7" s="3">
        <v>1606.4176700000019</v>
      </c>
      <c r="AD7" s="3">
        <v>765.25719750000007</v>
      </c>
      <c r="AE7" s="3">
        <v>543.59649575000003</v>
      </c>
      <c r="AF7" s="3">
        <v>521.50718049999978</v>
      </c>
      <c r="AG7" s="3">
        <v>460.31722125000033</v>
      </c>
      <c r="AH7" s="3">
        <v>555.72570350000035</v>
      </c>
      <c r="AI7" s="3">
        <v>961.15185874999963</v>
      </c>
      <c r="AJ7" s="3">
        <v>516.52224000000012</v>
      </c>
      <c r="AK7" s="3">
        <v>135.50750400000021</v>
      </c>
      <c r="AL7" s="3">
        <v>7404.2291970000024</v>
      </c>
    </row>
    <row r="8" spans="7:38" x14ac:dyDescent="0.25">
      <c r="G8" s="4"/>
      <c r="K8" s="2" t="s">
        <v>59</v>
      </c>
      <c r="L8" s="3">
        <v>865.79489416980243</v>
      </c>
      <c r="M8" s="3">
        <v>1057.4160582326444</v>
      </c>
      <c r="N8" s="3">
        <v>824.8743405715245</v>
      </c>
      <c r="O8" s="3">
        <v>367.85553796868896</v>
      </c>
      <c r="P8" s="3">
        <v>3688.0956006237566</v>
      </c>
      <c r="Q8" s="3">
        <v>1549.0936176274547</v>
      </c>
      <c r="R8" s="3">
        <v>904.26071567768975</v>
      </c>
      <c r="S8" s="3">
        <v>900.51373389117714</v>
      </c>
      <c r="T8" s="3">
        <v>1048.7385931120502</v>
      </c>
      <c r="U8" s="3">
        <v>2221.4381725158569</v>
      </c>
      <c r="V8" s="3">
        <v>2743.4958068879341</v>
      </c>
      <c r="W8" s="3">
        <v>174.26597627413329</v>
      </c>
      <c r="X8" s="3">
        <v>16345.843047552715</v>
      </c>
      <c r="Y8" s="2" t="s">
        <v>59</v>
      </c>
      <c r="Z8" s="3">
        <v>925.59436253969068</v>
      </c>
      <c r="AA8" s="3">
        <v>1082.0389845975124</v>
      </c>
      <c r="AB8" s="3">
        <v>416.5595539514353</v>
      </c>
      <c r="AC8" s="3">
        <v>3979.7957385783434</v>
      </c>
      <c r="AD8" s="3">
        <v>1709.7157829500682</v>
      </c>
      <c r="AE8" s="3">
        <v>977.39477859871874</v>
      </c>
      <c r="AF8" s="3">
        <v>944.35819311464593</v>
      </c>
      <c r="AG8" s="3">
        <v>1130.3269753234104</v>
      </c>
      <c r="AH8" s="3">
        <v>2257.0569420004977</v>
      </c>
      <c r="AI8" s="3">
        <v>2841.6339202315771</v>
      </c>
      <c r="AJ8" s="3">
        <v>922.34614129548504</v>
      </c>
      <c r="AK8" s="3">
        <v>187.88159991424561</v>
      </c>
      <c r="AL8" s="3">
        <v>17374.702973095631</v>
      </c>
    </row>
    <row r="9" spans="7:38" x14ac:dyDescent="0.25">
      <c r="G9" s="4"/>
      <c r="K9" s="2" t="s">
        <v>12</v>
      </c>
      <c r="L9" s="3">
        <v>1279.9990771698021</v>
      </c>
      <c r="M9" s="3">
        <v>1630.5343307326441</v>
      </c>
      <c r="N9" s="3">
        <v>1267.1476923215243</v>
      </c>
      <c r="O9" s="3">
        <v>573.18924746868902</v>
      </c>
      <c r="P9" s="3">
        <v>5125.4673296237579</v>
      </c>
      <c r="Q9" s="3">
        <v>2206.4077616274544</v>
      </c>
      <c r="R9" s="3">
        <v>1354.939266927689</v>
      </c>
      <c r="S9" s="3">
        <v>1340.6273486411769</v>
      </c>
      <c r="T9" s="3">
        <v>1446.3659958620497</v>
      </c>
      <c r="U9" s="3">
        <v>2722.6978167658567</v>
      </c>
      <c r="V9" s="3">
        <v>3597.472264387934</v>
      </c>
      <c r="W9" s="3">
        <v>294.41444727413324</v>
      </c>
      <c r="X9" s="3">
        <v>22839.262578802714</v>
      </c>
      <c r="Y9" s="2" t="s">
        <v>12</v>
      </c>
      <c r="Z9" s="3">
        <v>1401.4508567896903</v>
      </c>
      <c r="AA9" s="3">
        <v>1704.9208163475128</v>
      </c>
      <c r="AB9" s="3">
        <v>656.04735370143533</v>
      </c>
      <c r="AC9" s="3">
        <v>5586.2134085783455</v>
      </c>
      <c r="AD9" s="3">
        <v>2474.9729804500685</v>
      </c>
      <c r="AE9" s="3">
        <v>1520.9912743487189</v>
      </c>
      <c r="AF9" s="3">
        <v>1465.8653736146457</v>
      </c>
      <c r="AG9" s="3">
        <v>1590.6441965734107</v>
      </c>
      <c r="AH9" s="3">
        <v>2812.7826455004979</v>
      </c>
      <c r="AI9" s="3">
        <v>3802.7857789815766</v>
      </c>
      <c r="AJ9" s="3">
        <v>1438.8683812954851</v>
      </c>
      <c r="AK9" s="3">
        <v>323.38910391424582</v>
      </c>
      <c r="AL9" s="3">
        <v>24778.932170095635</v>
      </c>
    </row>
    <row r="10" spans="7:38" ht="15.75" thickBot="1" x14ac:dyDescent="0.3">
      <c r="G10" s="4"/>
      <c r="Y10" s="2" t="s">
        <v>61</v>
      </c>
      <c r="Z10" s="4">
        <v>0.05</v>
      </c>
      <c r="AA10" s="4">
        <v>9.5000000000000001E-2</v>
      </c>
      <c r="AB10" s="4">
        <v>0.15</v>
      </c>
      <c r="AC10" s="4">
        <v>0.3</v>
      </c>
      <c r="AD10" s="4">
        <v>0.3</v>
      </c>
      <c r="AE10" s="4">
        <v>0.19</v>
      </c>
      <c r="AF10" s="4">
        <v>0.19</v>
      </c>
      <c r="AG10" s="4">
        <v>0.12</v>
      </c>
      <c r="AH10" s="4">
        <v>0.19</v>
      </c>
      <c r="AI10" s="4">
        <v>0.15</v>
      </c>
      <c r="AJ10" s="4">
        <v>0.15</v>
      </c>
      <c r="AK10" s="4"/>
    </row>
    <row r="11" spans="7:38" ht="15.75" thickBot="1" x14ac:dyDescent="0.3">
      <c r="G11" s="4"/>
      <c r="K11" s="19" t="s">
        <v>107</v>
      </c>
      <c r="L11" s="20" t="s">
        <v>19</v>
      </c>
      <c r="M11" s="20" t="s">
        <v>5</v>
      </c>
      <c r="N11" s="20" t="s">
        <v>4</v>
      </c>
      <c r="O11" s="20" t="s">
        <v>0</v>
      </c>
      <c r="P11" s="21" t="s">
        <v>3</v>
      </c>
      <c r="Q11" s="20" t="s">
        <v>7</v>
      </c>
      <c r="R11" s="20" t="s">
        <v>1</v>
      </c>
      <c r="S11" s="20" t="s">
        <v>9</v>
      </c>
      <c r="T11" s="20" t="s">
        <v>2</v>
      </c>
      <c r="U11" s="21" t="s">
        <v>6</v>
      </c>
      <c r="V11" s="20" t="s">
        <v>8</v>
      </c>
      <c r="W11" s="20" t="s">
        <v>12</v>
      </c>
      <c r="Y11" s="2" t="s">
        <v>61</v>
      </c>
      <c r="Z11" s="6">
        <f>Z10*Z7</f>
        <v>23.792824712499986</v>
      </c>
      <c r="AA11" s="6">
        <f t="shared" ref="AA11:AJ11" si="0">AA10*AA7</f>
        <v>59.173774016250029</v>
      </c>
      <c r="AB11" s="6">
        <f t="shared" si="0"/>
        <v>35.923169962500005</v>
      </c>
      <c r="AC11" s="6">
        <f t="shared" si="0"/>
        <v>481.92530100000056</v>
      </c>
      <c r="AD11" s="6">
        <f t="shared" si="0"/>
        <v>229.57715925000002</v>
      </c>
      <c r="AE11" s="6">
        <f t="shared" si="0"/>
        <v>103.28333419250001</v>
      </c>
      <c r="AF11" s="6">
        <f t="shared" si="0"/>
        <v>99.086364294999953</v>
      </c>
      <c r="AG11" s="6">
        <f t="shared" si="0"/>
        <v>55.238066550000035</v>
      </c>
      <c r="AH11" s="6">
        <f t="shared" si="0"/>
        <v>105.58788366500006</v>
      </c>
      <c r="AI11" s="6">
        <f t="shared" si="0"/>
        <v>144.17277881249993</v>
      </c>
      <c r="AJ11" s="6">
        <f t="shared" si="0"/>
        <v>77.478336000000013</v>
      </c>
      <c r="AK11" s="3">
        <f>SUM(Z11:AJ11)</f>
        <v>1415.2389924562503</v>
      </c>
    </row>
    <row r="12" spans="7:38" ht="15.75" thickBot="1" x14ac:dyDescent="0.3">
      <c r="G12" s="4"/>
      <c r="K12" s="22" t="s">
        <v>15</v>
      </c>
      <c r="L12" s="30">
        <f>L7</f>
        <v>414.20418299999983</v>
      </c>
      <c r="M12" s="30">
        <f t="shared" ref="M12:W12" si="1">M7</f>
        <v>573.11827249999965</v>
      </c>
      <c r="N12" s="30">
        <f t="shared" si="1"/>
        <v>442.27335174999985</v>
      </c>
      <c r="O12" s="30">
        <f t="shared" si="1"/>
        <v>205.33370950000005</v>
      </c>
      <c r="P12" s="30">
        <f t="shared" si="1"/>
        <v>1437.3717290000018</v>
      </c>
      <c r="Q12" s="30">
        <f t="shared" si="1"/>
        <v>657.3141439999996</v>
      </c>
      <c r="R12" s="30">
        <f t="shared" si="1"/>
        <v>450.67855124999937</v>
      </c>
      <c r="S12" s="30">
        <f t="shared" si="1"/>
        <v>440.11361474999984</v>
      </c>
      <c r="T12" s="30">
        <f t="shared" si="1"/>
        <v>397.62740274999948</v>
      </c>
      <c r="U12" s="30">
        <f t="shared" si="1"/>
        <v>501.25964424999978</v>
      </c>
      <c r="V12" s="30">
        <f t="shared" si="1"/>
        <v>853.97645749999981</v>
      </c>
      <c r="W12" s="31">
        <f t="shared" si="1"/>
        <v>120.14847099999994</v>
      </c>
    </row>
    <row r="13" spans="7:38" ht="23.25" thickBot="1" x14ac:dyDescent="0.3">
      <c r="G13" s="4"/>
      <c r="K13" s="22" t="s">
        <v>60</v>
      </c>
      <c r="L13" s="30">
        <f>L8-L22</f>
        <v>828.73889416980239</v>
      </c>
      <c r="M13" s="30">
        <f t="shared" ref="M13:W13" si="2">M8-M22</f>
        <v>957.62465823264438</v>
      </c>
      <c r="N13" s="30">
        <f t="shared" si="2"/>
        <v>719.09434057152453</v>
      </c>
      <c r="O13" s="30">
        <f t="shared" si="2"/>
        <v>277.12653796868898</v>
      </c>
      <c r="P13" s="30">
        <f t="shared" si="2"/>
        <v>2936.7036006237568</v>
      </c>
      <c r="Q13" s="30">
        <f t="shared" si="2"/>
        <v>1367.1352176274547</v>
      </c>
      <c r="R13" s="30">
        <f t="shared" si="2"/>
        <v>775.8307156776898</v>
      </c>
      <c r="S13" s="30">
        <f t="shared" si="2"/>
        <v>796.02733389117714</v>
      </c>
      <c r="T13" s="30">
        <f t="shared" si="2"/>
        <v>936.97299311205029</v>
      </c>
      <c r="U13" s="30">
        <f t="shared" si="2"/>
        <v>2096.7521725158567</v>
      </c>
      <c r="V13" s="30">
        <f t="shared" si="2"/>
        <v>2521.1343068879341</v>
      </c>
      <c r="W13" s="31">
        <f t="shared" si="2"/>
        <v>-1784.1703237258666</v>
      </c>
      <c r="Y13" s="19" t="s">
        <v>108</v>
      </c>
      <c r="Z13" s="20" t="s">
        <v>19</v>
      </c>
      <c r="AA13" s="20" t="s">
        <v>5</v>
      </c>
      <c r="AB13" s="20" t="s">
        <v>4</v>
      </c>
      <c r="AC13" s="20" t="s">
        <v>0</v>
      </c>
      <c r="AD13" s="21" t="s">
        <v>3</v>
      </c>
      <c r="AE13" s="20" t="s">
        <v>7</v>
      </c>
      <c r="AF13" s="20" t="s">
        <v>1</v>
      </c>
      <c r="AG13" s="20" t="s">
        <v>9</v>
      </c>
      <c r="AH13" s="20" t="s">
        <v>2</v>
      </c>
      <c r="AI13" s="21" t="s">
        <v>6</v>
      </c>
      <c r="AJ13" s="20" t="s">
        <v>8</v>
      </c>
      <c r="AK13" s="20" t="s">
        <v>12</v>
      </c>
    </row>
    <row r="14" spans="7:38" ht="15.75" thickBot="1" x14ac:dyDescent="0.3">
      <c r="G14" s="4"/>
      <c r="K14" s="26" t="s">
        <v>61</v>
      </c>
      <c r="L14" s="32">
        <f>L22</f>
        <v>37.056000000000004</v>
      </c>
      <c r="M14" s="32">
        <f t="shared" ref="M14:W14" si="3">M22</f>
        <v>99.79140000000001</v>
      </c>
      <c r="N14" s="32">
        <f t="shared" si="3"/>
        <v>105.78</v>
      </c>
      <c r="O14" s="32">
        <f t="shared" si="3"/>
        <v>90.728999999999999</v>
      </c>
      <c r="P14" s="32">
        <f t="shared" si="3"/>
        <v>751.39200000000005</v>
      </c>
      <c r="Q14" s="32">
        <f t="shared" si="3"/>
        <v>181.95840000000001</v>
      </c>
      <c r="R14" s="32">
        <f t="shared" si="3"/>
        <v>128.43</v>
      </c>
      <c r="S14" s="32">
        <f t="shared" si="3"/>
        <v>104.4864</v>
      </c>
      <c r="T14" s="32">
        <f t="shared" si="3"/>
        <v>111.76559999999999</v>
      </c>
      <c r="U14" s="32">
        <f t="shared" si="3"/>
        <v>124.68599999999999</v>
      </c>
      <c r="V14" s="32">
        <f t="shared" si="3"/>
        <v>222.36150000000001</v>
      </c>
      <c r="W14" s="33">
        <f t="shared" si="3"/>
        <v>1958.4362999999998</v>
      </c>
      <c r="Y14" s="22" t="s">
        <v>15</v>
      </c>
      <c r="Z14" s="30">
        <f>Z7</f>
        <v>475.85649424999968</v>
      </c>
      <c r="AA14" s="30">
        <f t="shared" ref="AA14:AK14" si="4">AA7</f>
        <v>622.88183175000029</v>
      </c>
      <c r="AB14" s="30">
        <f t="shared" si="4"/>
        <v>239.48779975000005</v>
      </c>
      <c r="AC14" s="30">
        <f t="shared" si="4"/>
        <v>1606.4176700000019</v>
      </c>
      <c r="AD14" s="30">
        <f t="shared" si="4"/>
        <v>765.25719750000007</v>
      </c>
      <c r="AE14" s="30">
        <f t="shared" si="4"/>
        <v>543.59649575000003</v>
      </c>
      <c r="AF14" s="30">
        <f t="shared" si="4"/>
        <v>521.50718049999978</v>
      </c>
      <c r="AG14" s="30">
        <f t="shared" si="4"/>
        <v>460.31722125000033</v>
      </c>
      <c r="AH14" s="30">
        <f t="shared" si="4"/>
        <v>555.72570350000035</v>
      </c>
      <c r="AI14" s="30">
        <f t="shared" si="4"/>
        <v>961.15185874999963</v>
      </c>
      <c r="AJ14" s="30">
        <f t="shared" si="4"/>
        <v>516.52224000000012</v>
      </c>
      <c r="AK14" s="31">
        <f t="shared" si="4"/>
        <v>135.50750400000021</v>
      </c>
    </row>
    <row r="15" spans="7:38" ht="15.75" thickBot="1" x14ac:dyDescent="0.3">
      <c r="G15" s="4"/>
      <c r="K15" s="22" t="s">
        <v>23</v>
      </c>
      <c r="L15" s="31">
        <f>SUM(L12:L14)</f>
        <v>1279.9990771698021</v>
      </c>
      <c r="M15" s="31">
        <f t="shared" ref="M15:W15" si="5">SUM(M12:M14)</f>
        <v>1630.5343307326441</v>
      </c>
      <c r="N15" s="31">
        <f t="shared" si="5"/>
        <v>1267.1476923215243</v>
      </c>
      <c r="O15" s="31">
        <f t="shared" si="5"/>
        <v>573.18924746868902</v>
      </c>
      <c r="P15" s="31">
        <f t="shared" si="5"/>
        <v>5125.4673296237579</v>
      </c>
      <c r="Q15" s="31">
        <f t="shared" si="5"/>
        <v>2206.4077616274544</v>
      </c>
      <c r="R15" s="31">
        <f t="shared" si="5"/>
        <v>1354.9392669276892</v>
      </c>
      <c r="S15" s="31">
        <f t="shared" si="5"/>
        <v>1340.6273486411769</v>
      </c>
      <c r="T15" s="31">
        <f t="shared" si="5"/>
        <v>1446.3659958620497</v>
      </c>
      <c r="U15" s="31">
        <f t="shared" si="5"/>
        <v>2722.6978167658567</v>
      </c>
      <c r="V15" s="31">
        <f t="shared" si="5"/>
        <v>3597.472264387934</v>
      </c>
      <c r="W15" s="31">
        <f t="shared" si="5"/>
        <v>294.41444727413318</v>
      </c>
      <c r="Y15" s="22" t="s">
        <v>60</v>
      </c>
      <c r="Z15" s="30">
        <f>Z8-Z11</f>
        <v>901.80153782719071</v>
      </c>
      <c r="AA15" s="30">
        <f t="shared" ref="AA15:AK15" si="6">AA8-AA11</f>
        <v>1022.8652105812623</v>
      </c>
      <c r="AB15" s="30">
        <f t="shared" si="6"/>
        <v>380.63638398893528</v>
      </c>
      <c r="AC15" s="30">
        <f t="shared" si="6"/>
        <v>3497.8704375783427</v>
      </c>
      <c r="AD15" s="30">
        <f t="shared" si="6"/>
        <v>1480.1386237000681</v>
      </c>
      <c r="AE15" s="30">
        <f t="shared" si="6"/>
        <v>874.11144440621877</v>
      </c>
      <c r="AF15" s="30">
        <f t="shared" si="6"/>
        <v>845.27182881964598</v>
      </c>
      <c r="AG15" s="30">
        <f t="shared" si="6"/>
        <v>1075.0889087734104</v>
      </c>
      <c r="AH15" s="30">
        <f t="shared" si="6"/>
        <v>2151.4690583354977</v>
      </c>
      <c r="AI15" s="30">
        <f t="shared" si="6"/>
        <v>2697.4611414190772</v>
      </c>
      <c r="AJ15" s="30">
        <f t="shared" si="6"/>
        <v>844.86780529548503</v>
      </c>
      <c r="AK15" s="31">
        <f t="shared" si="6"/>
        <v>-1227.3573925420046</v>
      </c>
    </row>
    <row r="16" spans="7:38" ht="15.75" thickBot="1" x14ac:dyDescent="0.3">
      <c r="G16" s="4"/>
      <c r="Y16" s="26" t="s">
        <v>61</v>
      </c>
      <c r="Z16" s="32">
        <f>Z11</f>
        <v>23.792824712499986</v>
      </c>
      <c r="AA16" s="32">
        <f t="shared" ref="AA16:AK16" si="7">AA11</f>
        <v>59.173774016250029</v>
      </c>
      <c r="AB16" s="32">
        <f t="shared" si="7"/>
        <v>35.923169962500005</v>
      </c>
      <c r="AC16" s="32">
        <f t="shared" si="7"/>
        <v>481.92530100000056</v>
      </c>
      <c r="AD16" s="32">
        <f t="shared" si="7"/>
        <v>229.57715925000002</v>
      </c>
      <c r="AE16" s="32">
        <f t="shared" si="7"/>
        <v>103.28333419250001</v>
      </c>
      <c r="AF16" s="32">
        <f t="shared" si="7"/>
        <v>99.086364294999953</v>
      </c>
      <c r="AG16" s="32">
        <f t="shared" si="7"/>
        <v>55.238066550000035</v>
      </c>
      <c r="AH16" s="32">
        <f t="shared" si="7"/>
        <v>105.58788366500006</v>
      </c>
      <c r="AI16" s="32">
        <f t="shared" si="7"/>
        <v>144.17277881249993</v>
      </c>
      <c r="AJ16" s="32">
        <f t="shared" si="7"/>
        <v>77.478336000000013</v>
      </c>
      <c r="AK16" s="33">
        <f t="shared" si="7"/>
        <v>1415.2389924562503</v>
      </c>
    </row>
    <row r="17" spans="7:37" ht="15.75" thickBot="1" x14ac:dyDescent="0.3">
      <c r="G17" s="4"/>
      <c r="Y17" s="22" t="s">
        <v>23</v>
      </c>
      <c r="Z17" s="31">
        <f>SUM(Z14:Z16)</f>
        <v>1401.4508567896905</v>
      </c>
      <c r="AA17" s="31">
        <f t="shared" ref="AA17:AK17" si="8">SUM(AA14:AA16)</f>
        <v>1704.9208163475125</v>
      </c>
      <c r="AB17" s="31">
        <f t="shared" si="8"/>
        <v>656.04735370143533</v>
      </c>
      <c r="AC17" s="31">
        <f t="shared" si="8"/>
        <v>5586.2134085783446</v>
      </c>
      <c r="AD17" s="31">
        <f t="shared" si="8"/>
        <v>2474.972980450068</v>
      </c>
      <c r="AE17" s="31">
        <f t="shared" si="8"/>
        <v>1520.9912743487187</v>
      </c>
      <c r="AF17" s="31">
        <f t="shared" si="8"/>
        <v>1465.8653736146457</v>
      </c>
      <c r="AG17" s="31">
        <f t="shared" si="8"/>
        <v>1590.6441965734107</v>
      </c>
      <c r="AH17" s="31">
        <f t="shared" si="8"/>
        <v>2812.7826455004979</v>
      </c>
      <c r="AI17" s="31">
        <f t="shared" si="8"/>
        <v>3802.7857789815766</v>
      </c>
      <c r="AJ17" s="31">
        <f t="shared" si="8"/>
        <v>1438.8683812954851</v>
      </c>
      <c r="AK17" s="31">
        <f t="shared" si="8"/>
        <v>323.38910391424588</v>
      </c>
    </row>
    <row r="18" spans="7:37" x14ac:dyDescent="0.25">
      <c r="G18" s="4"/>
    </row>
    <row r="19" spans="7:37" x14ac:dyDescent="0.25">
      <c r="G19" s="4"/>
      <c r="K19" s="7" t="s">
        <v>24</v>
      </c>
      <c r="L19" s="5" t="s">
        <v>19</v>
      </c>
      <c r="M19" s="5" t="s">
        <v>5</v>
      </c>
      <c r="N19" s="5" t="s">
        <v>4</v>
      </c>
      <c r="O19" s="5" t="s">
        <v>0</v>
      </c>
      <c r="P19" s="5" t="s">
        <v>3</v>
      </c>
      <c r="Q19" s="5" t="s">
        <v>7</v>
      </c>
      <c r="R19" s="5" t="s">
        <v>1</v>
      </c>
      <c r="S19" s="5" t="s">
        <v>9</v>
      </c>
      <c r="T19" s="5" t="s">
        <v>2</v>
      </c>
      <c r="U19" s="5" t="s">
        <v>6</v>
      </c>
      <c r="V19" s="5" t="s">
        <v>8</v>
      </c>
      <c r="W19" s="5" t="s">
        <v>12</v>
      </c>
    </row>
    <row r="20" spans="7:37" x14ac:dyDescent="0.25">
      <c r="K20" s="2" t="s">
        <v>15</v>
      </c>
      <c r="L20" s="17">
        <v>492.39160756419557</v>
      </c>
      <c r="M20" s="17">
        <v>811.58980744974633</v>
      </c>
      <c r="N20" s="17">
        <v>585.20000000000005</v>
      </c>
      <c r="O20" s="17">
        <v>254.47602544402065</v>
      </c>
      <c r="P20" s="17">
        <v>1795.6766982210227</v>
      </c>
      <c r="Q20" s="17">
        <v>789.20470372430452</v>
      </c>
      <c r="R20" s="17">
        <v>525.37320206236086</v>
      </c>
      <c r="S20" s="17">
        <v>639.6758464178007</v>
      </c>
      <c r="T20" s="17">
        <v>471.80290383885711</v>
      </c>
      <c r="U20" s="17">
        <v>507.61355002837973</v>
      </c>
      <c r="V20" s="17">
        <v>964.47681581529332</v>
      </c>
      <c r="W20" s="17">
        <v>7837.4811605659816</v>
      </c>
    </row>
    <row r="21" spans="7:37" x14ac:dyDescent="0.25">
      <c r="K21" s="16" t="s">
        <v>60</v>
      </c>
      <c r="L21" s="17">
        <f>L13</f>
        <v>828.73889416980239</v>
      </c>
      <c r="M21" s="17">
        <f t="shared" ref="M21:V21" si="9">M13</f>
        <v>957.62465823264438</v>
      </c>
      <c r="N21" s="17">
        <f t="shared" si="9"/>
        <v>719.09434057152453</v>
      </c>
      <c r="O21" s="17">
        <f t="shared" si="9"/>
        <v>277.12653796868898</v>
      </c>
      <c r="P21" s="17">
        <f t="shared" si="9"/>
        <v>2936.7036006237568</v>
      </c>
      <c r="Q21" s="17">
        <f t="shared" si="9"/>
        <v>1367.1352176274547</v>
      </c>
      <c r="R21" s="17">
        <f t="shared" si="9"/>
        <v>775.8307156776898</v>
      </c>
      <c r="S21" s="17">
        <f t="shared" si="9"/>
        <v>796.02733389117714</v>
      </c>
      <c r="T21" s="17">
        <f t="shared" si="9"/>
        <v>936.97299311205029</v>
      </c>
      <c r="U21" s="17">
        <f t="shared" si="9"/>
        <v>2096.7521725158567</v>
      </c>
      <c r="V21" s="17">
        <f t="shared" si="9"/>
        <v>2521.1343068879341</v>
      </c>
      <c r="W21" s="17">
        <f>SUM(L21:V21)</f>
        <v>14213.14077127858</v>
      </c>
    </row>
    <row r="22" spans="7:37" x14ac:dyDescent="0.25">
      <c r="K22" s="16" t="s">
        <v>61</v>
      </c>
      <c r="L22" s="17">
        <v>37.056000000000004</v>
      </c>
      <c r="M22" s="17">
        <v>99.79140000000001</v>
      </c>
      <c r="N22" s="17">
        <v>105.78</v>
      </c>
      <c r="O22" s="17">
        <v>90.728999999999999</v>
      </c>
      <c r="P22" s="17">
        <v>751.39200000000005</v>
      </c>
      <c r="Q22" s="17">
        <v>181.95840000000001</v>
      </c>
      <c r="R22" s="17">
        <v>128.43</v>
      </c>
      <c r="S22" s="17">
        <v>104.4864</v>
      </c>
      <c r="T22" s="17">
        <v>111.76559999999999</v>
      </c>
      <c r="U22" s="17">
        <v>124.68599999999999</v>
      </c>
      <c r="V22" s="17">
        <v>222.36150000000001</v>
      </c>
      <c r="W22" s="17">
        <v>1958.4362999999998</v>
      </c>
    </row>
    <row r="23" spans="7:37" s="6" customFormat="1" x14ac:dyDescent="0.25">
      <c r="K23" s="2" t="s">
        <v>23</v>
      </c>
      <c r="L23" s="17">
        <f>SUM(L20:L22)</f>
        <v>1358.1865017339981</v>
      </c>
      <c r="M23" s="17">
        <f t="shared" ref="M23:W23" si="10">SUM(M20:M22)</f>
        <v>1869.0058656823908</v>
      </c>
      <c r="N23" s="17">
        <f t="shared" si="10"/>
        <v>1410.0743405715245</v>
      </c>
      <c r="O23" s="17">
        <f t="shared" si="10"/>
        <v>622.33156341270967</v>
      </c>
      <c r="P23" s="17">
        <f t="shared" si="10"/>
        <v>5483.7722988447795</v>
      </c>
      <c r="Q23" s="17">
        <f t="shared" si="10"/>
        <v>2338.2983213517591</v>
      </c>
      <c r="R23" s="17">
        <f t="shared" si="10"/>
        <v>1429.6339177400507</v>
      </c>
      <c r="S23" s="17">
        <f t="shared" si="10"/>
        <v>1540.1895803089778</v>
      </c>
      <c r="T23" s="17">
        <f t="shared" si="10"/>
        <v>1520.5414969509072</v>
      </c>
      <c r="U23" s="17">
        <f t="shared" si="10"/>
        <v>2729.0517225442368</v>
      </c>
      <c r="V23" s="17">
        <f t="shared" si="10"/>
        <v>3707.9726227032274</v>
      </c>
      <c r="W23" s="17">
        <f t="shared" si="10"/>
        <v>24009.058231844563</v>
      </c>
    </row>
    <row r="26" spans="7:37" x14ac:dyDescent="0.25">
      <c r="K26" s="7" t="s">
        <v>25</v>
      </c>
      <c r="L26" s="5" t="s">
        <v>19</v>
      </c>
      <c r="M26" s="5" t="s">
        <v>5</v>
      </c>
      <c r="N26" s="5" t="s">
        <v>4</v>
      </c>
      <c r="O26" s="5" t="s">
        <v>0</v>
      </c>
      <c r="P26" s="5" t="s">
        <v>3</v>
      </c>
      <c r="Q26" s="5" t="s">
        <v>7</v>
      </c>
      <c r="R26" s="5" t="s">
        <v>1</v>
      </c>
      <c r="S26" s="5" t="s">
        <v>9</v>
      </c>
      <c r="T26" s="5" t="s">
        <v>2</v>
      </c>
      <c r="U26" s="5" t="s">
        <v>6</v>
      </c>
      <c r="V26" s="5" t="s">
        <v>8</v>
      </c>
      <c r="W26" s="5" t="s">
        <v>12</v>
      </c>
    </row>
    <row r="27" spans="7:37" x14ac:dyDescent="0.25">
      <c r="K27" s="18" t="s">
        <v>15</v>
      </c>
      <c r="L27" s="43">
        <f>L20/L12</f>
        <v>1.1887654151580496</v>
      </c>
      <c r="M27" s="43">
        <f t="shared" ref="M27:W27" si="11">M20/M12</f>
        <v>1.4160948034504464</v>
      </c>
      <c r="N27" s="43">
        <f t="shared" si="11"/>
        <v>1.3231635993542545</v>
      </c>
      <c r="O27" s="43">
        <f t="shared" si="11"/>
        <v>1.2393290223202273</v>
      </c>
      <c r="P27" s="43">
        <f t="shared" si="11"/>
        <v>1.2492778743257309</v>
      </c>
      <c r="Q27" s="43">
        <f t="shared" si="11"/>
        <v>1.2006507252707239</v>
      </c>
      <c r="R27" s="43">
        <f t="shared" si="11"/>
        <v>1.1657381976692454</v>
      </c>
      <c r="S27" s="43">
        <f t="shared" si="11"/>
        <v>1.4534334430466536</v>
      </c>
      <c r="T27" s="43">
        <f t="shared" si="11"/>
        <v>1.18654524455774</v>
      </c>
      <c r="U27" s="43">
        <f t="shared" si="11"/>
        <v>1.0126758773646876</v>
      </c>
      <c r="V27" s="43">
        <f t="shared" si="11"/>
        <v>1.12939508735262</v>
      </c>
      <c r="W27" s="43">
        <f t="shared" si="11"/>
        <v>65.231634621184526</v>
      </c>
    </row>
    <row r="28" spans="7:37" x14ac:dyDescent="0.25">
      <c r="K28" s="16" t="s">
        <v>60</v>
      </c>
      <c r="L28" s="44">
        <f t="shared" ref="L28:W28" si="12">L21/L13</f>
        <v>1</v>
      </c>
      <c r="M28" s="44">
        <f t="shared" si="12"/>
        <v>1</v>
      </c>
      <c r="N28" s="44">
        <f t="shared" si="12"/>
        <v>1</v>
      </c>
      <c r="O28" s="44">
        <f t="shared" si="12"/>
        <v>1</v>
      </c>
      <c r="P28" s="44">
        <f t="shared" si="12"/>
        <v>1</v>
      </c>
      <c r="Q28" s="44">
        <f t="shared" si="12"/>
        <v>1</v>
      </c>
      <c r="R28" s="44">
        <f t="shared" si="12"/>
        <v>1</v>
      </c>
      <c r="S28" s="44">
        <f t="shared" si="12"/>
        <v>1</v>
      </c>
      <c r="T28" s="44">
        <f t="shared" si="12"/>
        <v>1</v>
      </c>
      <c r="U28" s="44">
        <f t="shared" si="12"/>
        <v>1</v>
      </c>
      <c r="V28" s="44">
        <f t="shared" si="12"/>
        <v>1</v>
      </c>
      <c r="W28" s="44">
        <f t="shared" si="12"/>
        <v>-7.9662465978009367</v>
      </c>
    </row>
    <row r="29" spans="7:37" x14ac:dyDescent="0.25">
      <c r="K29" s="16" t="s">
        <v>61</v>
      </c>
      <c r="L29" s="45">
        <f t="shared" ref="L29:W29" si="13">L22/L14</f>
        <v>1</v>
      </c>
      <c r="M29" s="45">
        <f t="shared" si="13"/>
        <v>1</v>
      </c>
      <c r="N29" s="45">
        <f t="shared" si="13"/>
        <v>1</v>
      </c>
      <c r="O29" s="45">
        <f t="shared" si="13"/>
        <v>1</v>
      </c>
      <c r="P29" s="45">
        <f t="shared" si="13"/>
        <v>1</v>
      </c>
      <c r="Q29" s="45">
        <f t="shared" si="13"/>
        <v>1</v>
      </c>
      <c r="R29" s="45">
        <f t="shared" si="13"/>
        <v>1</v>
      </c>
      <c r="S29" s="45">
        <f t="shared" si="13"/>
        <v>1</v>
      </c>
      <c r="T29" s="45">
        <f t="shared" si="13"/>
        <v>1</v>
      </c>
      <c r="U29" s="45">
        <f t="shared" si="13"/>
        <v>1</v>
      </c>
      <c r="V29" s="45">
        <f t="shared" si="13"/>
        <v>1</v>
      </c>
      <c r="W29" s="45">
        <f t="shared" si="13"/>
        <v>1</v>
      </c>
    </row>
    <row r="30" spans="7:37" x14ac:dyDescent="0.25">
      <c r="K30" s="2" t="s">
        <v>23</v>
      </c>
      <c r="L30" s="45">
        <f t="shared" ref="L30:W30" si="14">L23/L15</f>
        <v>1.0610839694799434</v>
      </c>
      <c r="M30" s="45">
        <f t="shared" si="14"/>
        <v>1.1462536117486068</v>
      </c>
      <c r="N30" s="45">
        <f t="shared" si="14"/>
        <v>1.1127939932464748</v>
      </c>
      <c r="O30" s="45">
        <f t="shared" si="14"/>
        <v>1.0857348880165536</v>
      </c>
      <c r="P30" s="45">
        <f t="shared" si="14"/>
        <v>1.0699067901867445</v>
      </c>
      <c r="Q30" s="45">
        <f t="shared" si="14"/>
        <v>1.0597761492766966</v>
      </c>
      <c r="R30" s="45">
        <f t="shared" si="14"/>
        <v>1.05512767445417</v>
      </c>
      <c r="S30" s="45">
        <f t="shared" si="14"/>
        <v>1.1488573479200404</v>
      </c>
      <c r="T30" s="45">
        <f t="shared" si="14"/>
        <v>1.0512840465698643</v>
      </c>
      <c r="U30" s="45">
        <f t="shared" si="14"/>
        <v>1.0023336801239029</v>
      </c>
      <c r="V30" s="45">
        <f t="shared" si="14"/>
        <v>1.0307161112565502</v>
      </c>
      <c r="W30" s="45">
        <f t="shared" si="14"/>
        <v>81.54850570050121</v>
      </c>
    </row>
    <row r="31" spans="7:37" x14ac:dyDescent="0.25">
      <c r="L31" s="15"/>
      <c r="M31" s="15"/>
      <c r="N31" s="14"/>
      <c r="O31" s="14"/>
      <c r="P31" s="15"/>
      <c r="Q31" s="15"/>
      <c r="R31" s="14"/>
      <c r="S31" s="14"/>
    </row>
    <row r="32" spans="7:37" x14ac:dyDescent="0.25">
      <c r="K32" s="48" t="s">
        <v>48</v>
      </c>
      <c r="L32" s="15"/>
      <c r="M32" s="15"/>
      <c r="N32" s="14"/>
      <c r="O32" s="14"/>
      <c r="P32" s="14"/>
      <c r="Q32" s="15"/>
      <c r="R32" s="14"/>
      <c r="S32" s="14"/>
    </row>
    <row r="33" spans="11:37" x14ac:dyDescent="0.25">
      <c r="L33" s="15"/>
      <c r="M33" s="15"/>
      <c r="N33" s="14"/>
      <c r="O33" s="14"/>
      <c r="P33" s="14"/>
      <c r="Q33" s="15"/>
      <c r="R33" s="14"/>
      <c r="S33" s="14"/>
    </row>
    <row r="34" spans="11:37" x14ac:dyDescent="0.25">
      <c r="L34" s="15"/>
      <c r="M34" s="15"/>
      <c r="N34" s="14"/>
      <c r="O34" s="14"/>
      <c r="P34" s="14"/>
      <c r="Q34" s="15"/>
      <c r="R34" s="14"/>
      <c r="S34" s="14"/>
    </row>
    <row r="37" spans="11:37" ht="15.75" thickBot="1" x14ac:dyDescent="0.3"/>
    <row r="38" spans="11:37" ht="23.25" thickBot="1" x14ac:dyDescent="0.3">
      <c r="K38" s="19" t="s">
        <v>62</v>
      </c>
      <c r="L38" s="20" t="s">
        <v>19</v>
      </c>
      <c r="M38" s="20" t="s">
        <v>5</v>
      </c>
      <c r="N38" s="20" t="s">
        <v>4</v>
      </c>
      <c r="O38" s="20" t="s">
        <v>0</v>
      </c>
      <c r="P38" s="21" t="s">
        <v>3</v>
      </c>
      <c r="Q38" s="20" t="s">
        <v>7</v>
      </c>
      <c r="R38" s="20" t="s">
        <v>1</v>
      </c>
      <c r="S38" s="20" t="s">
        <v>9</v>
      </c>
      <c r="T38" s="20" t="s">
        <v>2</v>
      </c>
      <c r="U38" s="21" t="s">
        <v>6</v>
      </c>
      <c r="V38" s="20" t="s">
        <v>8</v>
      </c>
      <c r="W38" s="20" t="s">
        <v>12</v>
      </c>
      <c r="Y38" s="19" t="s">
        <v>63</v>
      </c>
      <c r="Z38" s="20" t="s">
        <v>19</v>
      </c>
      <c r="AA38" s="20" t="s">
        <v>5</v>
      </c>
      <c r="AB38" s="20" t="s">
        <v>4</v>
      </c>
      <c r="AC38" s="20" t="s">
        <v>0</v>
      </c>
      <c r="AD38" s="21" t="s">
        <v>3</v>
      </c>
      <c r="AE38" s="20" t="s">
        <v>7</v>
      </c>
      <c r="AF38" s="20" t="s">
        <v>1</v>
      </c>
      <c r="AG38" s="20" t="s">
        <v>9</v>
      </c>
      <c r="AH38" s="20" t="s">
        <v>2</v>
      </c>
      <c r="AI38" s="21" t="s">
        <v>6</v>
      </c>
      <c r="AJ38" s="20" t="s">
        <v>8</v>
      </c>
      <c r="AK38" s="20" t="s">
        <v>12</v>
      </c>
    </row>
    <row r="39" spans="11:37" ht="15.75" thickBot="1" x14ac:dyDescent="0.3">
      <c r="K39" s="22" t="s">
        <v>15</v>
      </c>
      <c r="L39" s="23">
        <v>492</v>
      </c>
      <c r="M39" s="23">
        <v>812</v>
      </c>
      <c r="N39" s="23">
        <v>585</v>
      </c>
      <c r="O39" s="23">
        <v>254</v>
      </c>
      <c r="P39" s="24">
        <v>1796</v>
      </c>
      <c r="Q39" s="23">
        <v>789</v>
      </c>
      <c r="R39" s="23">
        <v>525</v>
      </c>
      <c r="S39" s="23">
        <v>640</v>
      </c>
      <c r="T39" s="23">
        <v>472</v>
      </c>
      <c r="U39" s="23">
        <v>508</v>
      </c>
      <c r="V39" s="23">
        <v>964</v>
      </c>
      <c r="W39" s="25">
        <v>7837</v>
      </c>
      <c r="Y39" s="22" t="s">
        <v>15</v>
      </c>
      <c r="Z39" s="30">
        <v>361.72310324999995</v>
      </c>
      <c r="AA39" s="30">
        <v>631.17723475000014</v>
      </c>
      <c r="AB39" s="30">
        <v>373.97578775000056</v>
      </c>
      <c r="AC39" s="30">
        <v>177.69854575000002</v>
      </c>
      <c r="AD39" s="30">
        <v>1287.8254159999949</v>
      </c>
      <c r="AE39" s="30">
        <v>561.37625449999905</v>
      </c>
      <c r="AF39" s="30">
        <v>384.23401600000034</v>
      </c>
      <c r="AG39" s="30">
        <v>484.6080427499993</v>
      </c>
      <c r="AH39" s="30">
        <v>336.52828024999997</v>
      </c>
      <c r="AI39" s="30">
        <v>453.6511352500001</v>
      </c>
      <c r="AJ39" s="30">
        <v>754.87772599999948</v>
      </c>
      <c r="AK39" s="31">
        <v>5807.6755422499937</v>
      </c>
    </row>
    <row r="40" spans="11:37" ht="15.75" thickBot="1" x14ac:dyDescent="0.3">
      <c r="K40" s="22" t="s">
        <v>60</v>
      </c>
      <c r="L40" s="23">
        <v>880</v>
      </c>
      <c r="M40" s="23">
        <v>997</v>
      </c>
      <c r="N40" s="23">
        <v>935</v>
      </c>
      <c r="O40" s="23">
        <v>320</v>
      </c>
      <c r="P40" s="24">
        <v>3404</v>
      </c>
      <c r="Q40" s="24">
        <v>1266</v>
      </c>
      <c r="R40" s="23">
        <v>901</v>
      </c>
      <c r="S40" s="24">
        <v>1093</v>
      </c>
      <c r="T40" s="24">
        <v>1013</v>
      </c>
      <c r="U40" s="24">
        <v>1553</v>
      </c>
      <c r="V40" s="24">
        <v>1688</v>
      </c>
      <c r="W40" s="25">
        <v>14050</v>
      </c>
      <c r="Y40" s="22" t="s">
        <v>60</v>
      </c>
      <c r="Z40" s="30">
        <v>607.92813300226715</v>
      </c>
      <c r="AA40" s="30">
        <v>745.85830509661457</v>
      </c>
      <c r="AB40" s="30">
        <v>529.56881730531632</v>
      </c>
      <c r="AC40" s="30">
        <v>188.20225833903845</v>
      </c>
      <c r="AD40" s="30">
        <v>2293.7336890666102</v>
      </c>
      <c r="AE40" s="30">
        <v>914.20604446544576</v>
      </c>
      <c r="AF40" s="30">
        <v>584.86522203726952</v>
      </c>
      <c r="AG40" s="30">
        <v>767.55515205769871</v>
      </c>
      <c r="AH40" s="30">
        <v>653.61315858441958</v>
      </c>
      <c r="AI40" s="30">
        <v>1516.2573411232827</v>
      </c>
      <c r="AJ40" s="30">
        <v>1616.7421334646335</v>
      </c>
      <c r="AK40" s="31">
        <v>10418.530254542597</v>
      </c>
    </row>
    <row r="41" spans="11:37" ht="15.75" thickBot="1" x14ac:dyDescent="0.3">
      <c r="K41" s="26" t="s">
        <v>61</v>
      </c>
      <c r="L41" s="27">
        <v>37</v>
      </c>
      <c r="M41" s="27">
        <v>100</v>
      </c>
      <c r="N41" s="27">
        <v>106</v>
      </c>
      <c r="O41" s="27">
        <v>91</v>
      </c>
      <c r="P41" s="27">
        <v>751</v>
      </c>
      <c r="Q41" s="27">
        <v>182</v>
      </c>
      <c r="R41" s="27">
        <v>128</v>
      </c>
      <c r="S41" s="27">
        <v>104</v>
      </c>
      <c r="T41" s="27">
        <v>112</v>
      </c>
      <c r="U41" s="27">
        <v>125</v>
      </c>
      <c r="V41" s="27">
        <v>222</v>
      </c>
      <c r="W41" s="28">
        <v>1958</v>
      </c>
      <c r="Y41" s="26" t="s">
        <v>61</v>
      </c>
      <c r="Z41" s="32">
        <v>18.086155162499999</v>
      </c>
      <c r="AA41" s="32">
        <v>59.961837301250014</v>
      </c>
      <c r="AB41" s="32">
        <v>56.096368162500085</v>
      </c>
      <c r="AC41" s="32">
        <v>53.309563725000004</v>
      </c>
      <c r="AD41" s="32">
        <v>386.34762479999847</v>
      </c>
      <c r="AE41" s="32">
        <v>106.66148835499982</v>
      </c>
      <c r="AF41" s="32">
        <v>73.004463040000061</v>
      </c>
      <c r="AG41" s="32">
        <v>58.152965129999913</v>
      </c>
      <c r="AH41" s="32">
        <v>63.940373247499991</v>
      </c>
      <c r="AI41" s="32">
        <v>68.047670287500011</v>
      </c>
      <c r="AJ41" s="32">
        <v>113.23165889999991</v>
      </c>
      <c r="AK41" s="33">
        <v>1056.8401681112482</v>
      </c>
    </row>
    <row r="42" spans="11:37" ht="15.75" thickBot="1" x14ac:dyDescent="0.3">
      <c r="K42" s="22" t="s">
        <v>23</v>
      </c>
      <c r="L42" s="25">
        <v>1410</v>
      </c>
      <c r="M42" s="25">
        <v>1908</v>
      </c>
      <c r="N42" s="25">
        <v>1626</v>
      </c>
      <c r="O42" s="29">
        <v>665</v>
      </c>
      <c r="P42" s="25">
        <v>5951</v>
      </c>
      <c r="Q42" s="25">
        <v>2237</v>
      </c>
      <c r="R42" s="25">
        <v>1554</v>
      </c>
      <c r="S42" s="25">
        <v>1837</v>
      </c>
      <c r="T42" s="25">
        <v>1597</v>
      </c>
      <c r="U42" s="25">
        <v>2185</v>
      </c>
      <c r="V42" s="25">
        <v>2875</v>
      </c>
      <c r="W42" s="25">
        <v>23846</v>
      </c>
      <c r="Y42" s="22" t="s">
        <v>23</v>
      </c>
      <c r="Z42" s="31">
        <v>987.7373914147671</v>
      </c>
      <c r="AA42" s="31">
        <v>1436.9973771478647</v>
      </c>
      <c r="AB42" s="31">
        <v>959.64097321781696</v>
      </c>
      <c r="AC42" s="31">
        <v>419.21036781403848</v>
      </c>
      <c r="AD42" s="31">
        <v>3967.9067298666037</v>
      </c>
      <c r="AE42" s="31">
        <v>1582.2437873204447</v>
      </c>
      <c r="AF42" s="31">
        <v>1042.10370107727</v>
      </c>
      <c r="AG42" s="31">
        <v>1310.3161599376979</v>
      </c>
      <c r="AH42" s="31">
        <v>1054.0818120819195</v>
      </c>
      <c r="AI42" s="31">
        <v>2037.9561466607829</v>
      </c>
      <c r="AJ42" s="31">
        <v>2484.8515183646327</v>
      </c>
      <c r="AK42" s="31">
        <v>17283.045964903838</v>
      </c>
    </row>
    <row r="44" spans="11:37" ht="15.75" thickBot="1" x14ac:dyDescent="0.3"/>
    <row r="45" spans="11:37" ht="45.75" thickBot="1" x14ac:dyDescent="0.3">
      <c r="K45" s="37" t="s">
        <v>62</v>
      </c>
      <c r="L45" s="37" t="s">
        <v>15</v>
      </c>
      <c r="M45" s="37" t="s">
        <v>60</v>
      </c>
      <c r="N45" s="37" t="s">
        <v>61</v>
      </c>
      <c r="O45" s="37" t="s">
        <v>23</v>
      </c>
      <c r="Y45" s="37" t="s">
        <v>63</v>
      </c>
      <c r="Z45" s="37" t="s">
        <v>15</v>
      </c>
      <c r="AA45" s="37" t="s">
        <v>60</v>
      </c>
      <c r="AB45" s="37" t="s">
        <v>61</v>
      </c>
      <c r="AC45" s="37" t="s">
        <v>23</v>
      </c>
    </row>
    <row r="46" spans="11:37" ht="15.75" thickBot="1" x14ac:dyDescent="0.3">
      <c r="K46" s="42" t="s">
        <v>19</v>
      </c>
      <c r="L46" s="38">
        <v>492</v>
      </c>
      <c r="M46" s="38">
        <v>880</v>
      </c>
      <c r="N46" s="38">
        <v>37</v>
      </c>
      <c r="O46" s="39">
        <v>1410</v>
      </c>
      <c r="Y46" s="42" t="s">
        <v>19</v>
      </c>
      <c r="Z46" s="35">
        <v>361.72310324999995</v>
      </c>
      <c r="AA46" s="35">
        <v>607.92813300226715</v>
      </c>
      <c r="AB46" s="35">
        <v>18.086155162499999</v>
      </c>
      <c r="AC46" s="36">
        <v>987.7373914147671</v>
      </c>
    </row>
    <row r="47" spans="11:37" ht="15.75" thickBot="1" x14ac:dyDescent="0.3">
      <c r="K47" s="42" t="s">
        <v>5</v>
      </c>
      <c r="L47" s="38">
        <v>812</v>
      </c>
      <c r="M47" s="38">
        <v>997</v>
      </c>
      <c r="N47" s="38">
        <v>100</v>
      </c>
      <c r="O47" s="39">
        <v>1908</v>
      </c>
      <c r="Y47" s="42" t="s">
        <v>5</v>
      </c>
      <c r="Z47" s="35">
        <v>631.17723475000014</v>
      </c>
      <c r="AA47" s="35">
        <v>745.85830509661457</v>
      </c>
      <c r="AB47" s="35">
        <v>59.961837301250014</v>
      </c>
      <c r="AC47" s="36">
        <v>1436.9973771478647</v>
      </c>
    </row>
    <row r="48" spans="11:37" ht="15.75" thickBot="1" x14ac:dyDescent="0.3">
      <c r="K48" s="42" t="s">
        <v>4</v>
      </c>
      <c r="L48" s="38">
        <v>585</v>
      </c>
      <c r="M48" s="38">
        <v>935</v>
      </c>
      <c r="N48" s="38">
        <v>106</v>
      </c>
      <c r="O48" s="39">
        <v>1626</v>
      </c>
      <c r="Y48" s="42" t="s">
        <v>4</v>
      </c>
      <c r="Z48" s="35">
        <v>373.97578775000056</v>
      </c>
      <c r="AA48" s="35">
        <v>529.56881730531632</v>
      </c>
      <c r="AB48" s="35">
        <v>56.096368162500085</v>
      </c>
      <c r="AC48" s="36">
        <v>959.64097321781696</v>
      </c>
    </row>
    <row r="49" spans="11:29" ht="15.75" thickBot="1" x14ac:dyDescent="0.3">
      <c r="K49" s="42" t="s">
        <v>0</v>
      </c>
      <c r="L49" s="38">
        <v>254</v>
      </c>
      <c r="M49" s="38">
        <v>320</v>
      </c>
      <c r="N49" s="38">
        <v>91</v>
      </c>
      <c r="O49" s="40">
        <v>665</v>
      </c>
      <c r="Y49" s="42" t="s">
        <v>0</v>
      </c>
      <c r="Z49" s="35">
        <v>177.69854575000002</v>
      </c>
      <c r="AA49" s="35">
        <v>188.20225833903845</v>
      </c>
      <c r="AB49" s="35">
        <v>53.309563725000004</v>
      </c>
      <c r="AC49" s="36">
        <v>419.21036781403848</v>
      </c>
    </row>
    <row r="50" spans="11:29" ht="15.75" thickBot="1" x14ac:dyDescent="0.3">
      <c r="K50" s="42" t="s">
        <v>3</v>
      </c>
      <c r="L50" s="41">
        <v>1796</v>
      </c>
      <c r="M50" s="41">
        <v>3404</v>
      </c>
      <c r="N50" s="41">
        <v>751</v>
      </c>
      <c r="O50" s="39">
        <v>5951</v>
      </c>
      <c r="P50" s="15"/>
      <c r="Q50" s="15"/>
      <c r="R50" s="14"/>
      <c r="S50" s="14"/>
      <c r="Y50" s="42" t="s">
        <v>3</v>
      </c>
      <c r="Z50" s="35">
        <v>1287.8254159999949</v>
      </c>
      <c r="AA50" s="35">
        <v>2293.7336890666102</v>
      </c>
      <c r="AB50" s="35">
        <v>386.34762479999847</v>
      </c>
      <c r="AC50" s="36">
        <v>3967.9067298666037</v>
      </c>
    </row>
    <row r="51" spans="11:29" ht="15.75" thickBot="1" x14ac:dyDescent="0.3">
      <c r="K51" s="42" t="s">
        <v>7</v>
      </c>
      <c r="L51" s="38">
        <v>789</v>
      </c>
      <c r="M51" s="41">
        <v>1266</v>
      </c>
      <c r="N51" s="41">
        <v>182</v>
      </c>
      <c r="O51" s="39">
        <v>2237</v>
      </c>
      <c r="P51" s="15"/>
      <c r="Q51" s="15"/>
      <c r="R51" s="14"/>
      <c r="S51" s="14"/>
      <c r="Y51" s="42" t="s">
        <v>7</v>
      </c>
      <c r="Z51" s="35">
        <v>561.37625449999905</v>
      </c>
      <c r="AA51" s="35">
        <v>914.20604446544576</v>
      </c>
      <c r="AB51" s="35">
        <v>106.66148835499982</v>
      </c>
      <c r="AC51" s="36">
        <v>1582.2437873204447</v>
      </c>
    </row>
    <row r="52" spans="11:29" ht="15.75" thickBot="1" x14ac:dyDescent="0.3">
      <c r="K52" s="42" t="s">
        <v>1</v>
      </c>
      <c r="L52" s="38">
        <v>525</v>
      </c>
      <c r="M52" s="38">
        <v>901</v>
      </c>
      <c r="N52" s="38">
        <v>128</v>
      </c>
      <c r="O52" s="39">
        <v>1554</v>
      </c>
      <c r="P52" s="15"/>
      <c r="Q52" s="15"/>
      <c r="R52" s="14"/>
      <c r="S52" s="14"/>
      <c r="Y52" s="42" t="s">
        <v>1</v>
      </c>
      <c r="Z52" s="35">
        <v>384.23401600000034</v>
      </c>
      <c r="AA52" s="35">
        <v>584.86522203726952</v>
      </c>
      <c r="AB52" s="35">
        <v>73.004463040000061</v>
      </c>
      <c r="AC52" s="36">
        <v>1042.10370107727</v>
      </c>
    </row>
    <row r="53" spans="11:29" ht="15.75" thickBot="1" x14ac:dyDescent="0.3">
      <c r="K53" s="42" t="s">
        <v>9</v>
      </c>
      <c r="L53" s="38">
        <v>640</v>
      </c>
      <c r="M53" s="41">
        <v>1093</v>
      </c>
      <c r="N53" s="41">
        <v>104</v>
      </c>
      <c r="O53" s="39">
        <v>1837</v>
      </c>
      <c r="P53" s="15"/>
      <c r="Q53" s="15"/>
      <c r="R53" s="14"/>
      <c r="S53" s="14"/>
      <c r="Y53" s="42" t="s">
        <v>9</v>
      </c>
      <c r="Z53" s="35">
        <v>484.6080427499993</v>
      </c>
      <c r="AA53" s="35">
        <v>767.55515205769871</v>
      </c>
      <c r="AB53" s="35">
        <v>58.152965129999913</v>
      </c>
      <c r="AC53" s="36">
        <v>1310.3161599376979</v>
      </c>
    </row>
    <row r="54" spans="11:29" ht="15.75" thickBot="1" x14ac:dyDescent="0.3">
      <c r="K54" s="42" t="s">
        <v>2</v>
      </c>
      <c r="L54" s="38">
        <v>472</v>
      </c>
      <c r="M54" s="41">
        <v>1013</v>
      </c>
      <c r="N54" s="41">
        <v>112</v>
      </c>
      <c r="O54" s="39">
        <v>1597</v>
      </c>
      <c r="P54" s="15"/>
      <c r="Q54" s="15"/>
      <c r="R54" s="14"/>
      <c r="S54" s="14"/>
      <c r="Y54" s="42" t="s">
        <v>2</v>
      </c>
      <c r="Z54" s="35">
        <v>336.52828024999997</v>
      </c>
      <c r="AA54" s="35">
        <v>653.61315858441958</v>
      </c>
      <c r="AB54" s="35">
        <v>63.940373247499991</v>
      </c>
      <c r="AC54" s="36">
        <v>1054.0818120819195</v>
      </c>
    </row>
    <row r="55" spans="11:29" ht="15.75" thickBot="1" x14ac:dyDescent="0.3">
      <c r="K55" s="42" t="s">
        <v>6</v>
      </c>
      <c r="L55" s="38">
        <v>508</v>
      </c>
      <c r="M55" s="41">
        <v>1553</v>
      </c>
      <c r="N55" s="41">
        <v>125</v>
      </c>
      <c r="O55" s="39">
        <v>2185</v>
      </c>
      <c r="P55" s="15"/>
      <c r="Q55" s="15"/>
      <c r="R55" s="14"/>
      <c r="S55" s="14"/>
      <c r="Y55" s="42" t="s">
        <v>6</v>
      </c>
      <c r="Z55" s="35">
        <v>453.6511352500001</v>
      </c>
      <c r="AA55" s="35">
        <v>1516.2573411232827</v>
      </c>
      <c r="AB55" s="35">
        <v>68.047670287500011</v>
      </c>
      <c r="AC55" s="36">
        <v>2037.9561466607829</v>
      </c>
    </row>
    <row r="56" spans="11:29" ht="15.75" thickBot="1" x14ac:dyDescent="0.3">
      <c r="K56" s="42" t="s">
        <v>8</v>
      </c>
      <c r="L56" s="38">
        <v>964</v>
      </c>
      <c r="M56" s="41">
        <v>1688</v>
      </c>
      <c r="N56" s="41">
        <v>222</v>
      </c>
      <c r="O56" s="39">
        <v>2875</v>
      </c>
      <c r="P56" s="15"/>
      <c r="Q56" s="15"/>
      <c r="R56" s="14"/>
      <c r="S56" s="14"/>
      <c r="Y56" s="42" t="s">
        <v>8</v>
      </c>
      <c r="Z56" s="35">
        <v>754.87772599999948</v>
      </c>
      <c r="AA56" s="35">
        <v>1616.7421334646335</v>
      </c>
      <c r="AB56" s="35">
        <v>113.23165889999991</v>
      </c>
      <c r="AC56" s="36">
        <v>2484.8515183646327</v>
      </c>
    </row>
    <row r="57" spans="11:29" ht="15.75" thickBot="1" x14ac:dyDescent="0.3">
      <c r="K57" s="42" t="s">
        <v>12</v>
      </c>
      <c r="L57" s="39">
        <v>7837</v>
      </c>
      <c r="M57" s="39">
        <v>14050</v>
      </c>
      <c r="N57" s="39">
        <v>1958</v>
      </c>
      <c r="O57" s="39">
        <v>23846</v>
      </c>
      <c r="P57" s="15"/>
      <c r="Q57" s="15"/>
      <c r="R57" s="14"/>
      <c r="S57" s="14"/>
      <c r="Y57" s="42" t="s">
        <v>12</v>
      </c>
      <c r="Z57" s="36">
        <v>5807.6755422499937</v>
      </c>
      <c r="AA57" s="36">
        <v>10418.530254542597</v>
      </c>
      <c r="AB57" s="36">
        <v>1056.8401681112482</v>
      </c>
      <c r="AC57" s="36">
        <v>17283.045964903838</v>
      </c>
    </row>
    <row r="58" spans="11:29" x14ac:dyDescent="0.25">
      <c r="P58" s="15"/>
      <c r="Q58" s="15"/>
      <c r="R58" s="14"/>
      <c r="S58" s="14"/>
    </row>
    <row r="59" spans="11:29" x14ac:dyDescent="0.25">
      <c r="P59" s="15"/>
      <c r="Q59" s="15"/>
      <c r="R59" s="14"/>
      <c r="S59" s="14"/>
    </row>
    <row r="60" spans="11:29" x14ac:dyDescent="0.25">
      <c r="P60" s="15"/>
      <c r="Q60" s="15"/>
      <c r="R60" s="14"/>
      <c r="S60" s="14"/>
    </row>
    <row r="61" spans="11:29" x14ac:dyDescent="0.25">
      <c r="P61" s="15"/>
      <c r="Q61" s="15"/>
      <c r="R61" s="14"/>
      <c r="S61" s="14"/>
    </row>
  </sheetData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4FE1E-0C5F-4EE0-81B9-18B0BAFBF977}">
  <dimension ref="A1:W47"/>
  <sheetViews>
    <sheetView topLeftCell="E1" zoomScale="70" zoomScaleNormal="70" workbookViewId="0">
      <selection activeCell="J14" sqref="J14"/>
    </sheetView>
  </sheetViews>
  <sheetFormatPr defaultRowHeight="15" x14ac:dyDescent="0.25"/>
  <cols>
    <col min="1" max="1" width="31" bestFit="1" customWidth="1"/>
    <col min="2" max="5" width="27.7109375" bestFit="1" customWidth="1"/>
    <col min="6" max="6" width="15" bestFit="1" customWidth="1"/>
    <col min="7" max="7" width="35" bestFit="1" customWidth="1"/>
    <col min="8" max="8" width="26" bestFit="1" customWidth="1"/>
    <col min="9" max="9" width="7.5703125" bestFit="1" customWidth="1"/>
    <col min="10" max="10" width="8" bestFit="1" customWidth="1"/>
    <col min="11" max="12" width="11.28515625" bestFit="1" customWidth="1"/>
    <col min="13" max="13" width="32.85546875" customWidth="1"/>
    <col min="14" max="14" width="23.28515625" customWidth="1"/>
    <col min="15" max="18" width="12.28515625" customWidth="1"/>
    <col min="19" max="19" width="25" customWidth="1"/>
    <col min="20" max="20" width="12.28515625" bestFit="1" customWidth="1"/>
    <col min="21" max="21" width="12.42578125" bestFit="1" customWidth="1"/>
    <col min="22" max="22" width="12.85546875" customWidth="1"/>
    <col min="23" max="23" width="14.28515625" customWidth="1"/>
    <col min="24" max="24" width="15.5703125" bestFit="1" customWidth="1"/>
    <col min="25" max="25" width="17.85546875" bestFit="1" customWidth="1"/>
    <col min="26" max="26" width="7.5703125" bestFit="1" customWidth="1"/>
    <col min="27" max="27" width="6.85546875" bestFit="1" customWidth="1"/>
    <col min="28" max="28" width="21" bestFit="1" customWidth="1"/>
    <col min="29" max="29" width="13.7109375" bestFit="1" customWidth="1"/>
    <col min="30" max="30" width="7.5703125" bestFit="1" customWidth="1"/>
    <col min="31" max="31" width="6.85546875" bestFit="1" customWidth="1"/>
    <col min="32" max="32" width="16.85546875" bestFit="1" customWidth="1"/>
    <col min="33" max="33" width="6.85546875" bestFit="1" customWidth="1"/>
    <col min="34" max="34" width="7.5703125" bestFit="1" customWidth="1"/>
    <col min="35" max="35" width="6.85546875" bestFit="1" customWidth="1"/>
    <col min="36" max="37" width="9.85546875" bestFit="1" customWidth="1"/>
    <col min="38" max="38" width="7.5703125" bestFit="1" customWidth="1"/>
    <col min="39" max="39" width="6.85546875" bestFit="1" customWidth="1"/>
    <col min="40" max="40" width="12.85546875" bestFit="1" customWidth="1"/>
    <col min="41" max="41" width="9.7109375" bestFit="1" customWidth="1"/>
    <col min="42" max="42" width="7.5703125" bestFit="1" customWidth="1"/>
    <col min="43" max="43" width="6.85546875" bestFit="1" customWidth="1"/>
    <col min="44" max="44" width="12.7109375" bestFit="1" customWidth="1"/>
    <col min="45" max="45" width="11.28515625" bestFit="1" customWidth="1"/>
  </cols>
  <sheetData>
    <row r="1" spans="1:23" x14ac:dyDescent="0.25">
      <c r="A1" s="1" t="s">
        <v>13</v>
      </c>
      <c r="B1" s="2">
        <v>2022</v>
      </c>
      <c r="G1" s="1" t="s">
        <v>13</v>
      </c>
      <c r="H1" s="2">
        <v>2023</v>
      </c>
    </row>
    <row r="2" spans="1:23" x14ac:dyDescent="0.25">
      <c r="A2" s="1" t="s">
        <v>14</v>
      </c>
      <c r="B2" t="s">
        <v>20</v>
      </c>
      <c r="G2" s="1" t="s">
        <v>14</v>
      </c>
      <c r="H2" t="s">
        <v>20</v>
      </c>
    </row>
    <row r="4" spans="1:23" ht="15.75" thickBot="1" x14ac:dyDescent="0.3">
      <c r="A4" s="1" t="s">
        <v>10</v>
      </c>
      <c r="B4" s="1" t="s">
        <v>18</v>
      </c>
      <c r="G4" s="1" t="s">
        <v>10</v>
      </c>
      <c r="H4" s="1" t="s">
        <v>18</v>
      </c>
    </row>
    <row r="5" spans="1:23" ht="30.75" thickBot="1" x14ac:dyDescent="0.3">
      <c r="A5" s="1" t="s">
        <v>11</v>
      </c>
      <c r="B5" t="s">
        <v>15</v>
      </c>
      <c r="C5" t="s">
        <v>21</v>
      </c>
      <c r="D5" t="s">
        <v>22</v>
      </c>
      <c r="E5" t="s">
        <v>12</v>
      </c>
      <c r="G5" s="1" t="s">
        <v>11</v>
      </c>
      <c r="H5" t="s">
        <v>15</v>
      </c>
      <c r="I5" t="s">
        <v>21</v>
      </c>
      <c r="J5" t="s">
        <v>22</v>
      </c>
      <c r="K5" t="s">
        <v>12</v>
      </c>
      <c r="M5" s="34" t="s">
        <v>106</v>
      </c>
      <c r="N5" s="9" t="s">
        <v>15</v>
      </c>
      <c r="O5" s="34" t="s">
        <v>26</v>
      </c>
      <c r="P5" s="9" t="s">
        <v>21</v>
      </c>
      <c r="Q5" s="34" t="s">
        <v>27</v>
      </c>
      <c r="S5" s="8" t="s">
        <v>105</v>
      </c>
      <c r="T5" s="9" t="s">
        <v>15</v>
      </c>
      <c r="U5" s="9" t="s">
        <v>26</v>
      </c>
      <c r="V5" s="9" t="s">
        <v>21</v>
      </c>
      <c r="W5" s="9" t="s">
        <v>27</v>
      </c>
    </row>
    <row r="6" spans="1:23" ht="15.75" thickBot="1" x14ac:dyDescent="0.3">
      <c r="A6" s="2" t="s">
        <v>3</v>
      </c>
      <c r="B6" s="3">
        <v>1437.3717290000018</v>
      </c>
      <c r="C6" s="3">
        <v>697.05661617830685</v>
      </c>
      <c r="D6" s="3">
        <v>2991.0389844454417</v>
      </c>
      <c r="E6" s="3">
        <v>5125.4673296237506</v>
      </c>
      <c r="G6" s="2" t="s">
        <v>3</v>
      </c>
      <c r="H6" s="3">
        <v>1606.4176700000019</v>
      </c>
      <c r="I6" s="3">
        <v>751.41380024783643</v>
      </c>
      <c r="J6" s="3">
        <v>3228.3819383305158</v>
      </c>
      <c r="K6" s="3">
        <v>5586.2134085783546</v>
      </c>
      <c r="M6" s="10" t="str">
        <f>A6</f>
        <v>Display</v>
      </c>
      <c r="N6" s="35">
        <f t="shared" ref="N6:Q6" si="0">B6</f>
        <v>1437.3717290000018</v>
      </c>
      <c r="O6" s="35">
        <f t="shared" si="0"/>
        <v>697.05661617830685</v>
      </c>
      <c r="P6" s="35">
        <f t="shared" si="0"/>
        <v>2991.0389844454417</v>
      </c>
      <c r="Q6" s="35">
        <f t="shared" si="0"/>
        <v>5125.4673296237506</v>
      </c>
      <c r="S6" s="10" t="str">
        <f>G6</f>
        <v>Display</v>
      </c>
      <c r="T6" s="10">
        <f t="shared" ref="T6:T17" si="1">H6</f>
        <v>1606.4176700000019</v>
      </c>
      <c r="U6" s="10">
        <f t="shared" ref="U6:U17" si="2">I6</f>
        <v>751.41380024783643</v>
      </c>
      <c r="V6" s="10">
        <f t="shared" ref="V6:V17" si="3">J6</f>
        <v>3228.3819383305158</v>
      </c>
      <c r="W6" s="11">
        <f t="shared" ref="W6:W17" si="4">K6</f>
        <v>5586.2134085783546</v>
      </c>
    </row>
    <row r="7" spans="1:23" ht="15.75" thickBot="1" x14ac:dyDescent="0.3">
      <c r="A7" s="2" t="s">
        <v>8</v>
      </c>
      <c r="B7" s="3">
        <v>853.97645749999981</v>
      </c>
      <c r="C7" s="3">
        <v>326.21582908242664</v>
      </c>
      <c r="D7" s="3">
        <v>2417.2799778055028</v>
      </c>
      <c r="E7" s="3">
        <v>3597.4722643879295</v>
      </c>
      <c r="G7" s="2" t="s">
        <v>8</v>
      </c>
      <c r="H7" s="3">
        <v>961.15185874999963</v>
      </c>
      <c r="I7" s="3">
        <v>336.18384695859743</v>
      </c>
      <c r="J7" s="3">
        <v>2505.4500732729875</v>
      </c>
      <c r="K7" s="3">
        <v>3802.7857789815844</v>
      </c>
      <c r="M7" s="10" t="str">
        <f t="shared" ref="M7:M17" si="5">A7</f>
        <v>Sensors</v>
      </c>
      <c r="N7" s="35">
        <f t="shared" ref="N7:N17" si="6">B7</f>
        <v>853.97645749999981</v>
      </c>
      <c r="O7" s="35">
        <f t="shared" ref="O7:O17" si="7">C7</f>
        <v>326.21582908242664</v>
      </c>
      <c r="P7" s="35">
        <f t="shared" ref="P7:P17" si="8">D7</f>
        <v>2417.2799778055028</v>
      </c>
      <c r="Q7" s="35">
        <f t="shared" ref="Q7:Q17" si="9">E7</f>
        <v>3597.4722643879295</v>
      </c>
      <c r="S7" s="10" t="str">
        <f t="shared" ref="S7:S17" si="10">G7</f>
        <v>Sensors</v>
      </c>
      <c r="T7" s="10">
        <f t="shared" si="1"/>
        <v>961.15185874999963</v>
      </c>
      <c r="U7" s="10">
        <f t="shared" si="2"/>
        <v>336.18384695859743</v>
      </c>
      <c r="V7" s="10">
        <f t="shared" si="3"/>
        <v>2505.4500732729875</v>
      </c>
      <c r="W7" s="11">
        <f t="shared" si="4"/>
        <v>3802.7857789815844</v>
      </c>
    </row>
    <row r="8" spans="1:23" ht="15.75" thickBot="1" x14ac:dyDescent="0.3">
      <c r="A8" s="2" t="s">
        <v>6</v>
      </c>
      <c r="B8" s="3">
        <v>501.25964424999978</v>
      </c>
      <c r="C8" s="3">
        <v>177.97530942854999</v>
      </c>
      <c r="D8" s="3">
        <v>2043.4628630873076</v>
      </c>
      <c r="E8" s="3">
        <v>2722.6978167658572</v>
      </c>
      <c r="G8" s="2" t="s">
        <v>6</v>
      </c>
      <c r="H8" s="3">
        <v>555.72570350000035</v>
      </c>
      <c r="I8" s="3">
        <v>179.76716893486798</v>
      </c>
      <c r="J8" s="3">
        <v>2077.2897730656282</v>
      </c>
      <c r="K8" s="3">
        <v>2812.7826455004965</v>
      </c>
      <c r="M8" s="10" t="str">
        <f t="shared" si="5"/>
        <v>Mission</v>
      </c>
      <c r="N8" s="35">
        <f t="shared" si="6"/>
        <v>501.25964424999978</v>
      </c>
      <c r="O8" s="35">
        <f t="shared" si="7"/>
        <v>177.97530942854999</v>
      </c>
      <c r="P8" s="35">
        <f t="shared" si="8"/>
        <v>2043.4628630873076</v>
      </c>
      <c r="Q8" s="35">
        <f t="shared" si="9"/>
        <v>2722.6978167658572</v>
      </c>
      <c r="S8" s="10" t="str">
        <f t="shared" si="10"/>
        <v>Mission</v>
      </c>
      <c r="T8" s="10">
        <f t="shared" si="1"/>
        <v>555.72570350000035</v>
      </c>
      <c r="U8" s="10">
        <f t="shared" si="2"/>
        <v>179.76716893486798</v>
      </c>
      <c r="V8" s="10">
        <f t="shared" si="3"/>
        <v>2077.2897730656282</v>
      </c>
      <c r="W8" s="11">
        <f t="shared" si="4"/>
        <v>2812.7826455004965</v>
      </c>
    </row>
    <row r="9" spans="1:23" ht="15.75" thickBot="1" x14ac:dyDescent="0.3">
      <c r="A9" s="2" t="s">
        <v>7</v>
      </c>
      <c r="B9" s="3">
        <v>657.3141439999996</v>
      </c>
      <c r="C9" s="3">
        <v>295.32718320601157</v>
      </c>
      <c r="D9" s="3">
        <v>1253.7664344214434</v>
      </c>
      <c r="E9" s="3">
        <v>2206.4077616274544</v>
      </c>
      <c r="G9" s="2" t="s">
        <v>7</v>
      </c>
      <c r="H9" s="3">
        <v>765.25719750000007</v>
      </c>
      <c r="I9" s="3">
        <v>322.48246354271078</v>
      </c>
      <c r="J9" s="3">
        <v>1387.2333194073583</v>
      </c>
      <c r="K9" s="3">
        <v>2474.9729804500694</v>
      </c>
      <c r="M9" s="10" t="str">
        <f t="shared" si="5"/>
        <v>Navigation</v>
      </c>
      <c r="N9" s="35">
        <f t="shared" si="6"/>
        <v>657.3141439999996</v>
      </c>
      <c r="O9" s="35">
        <f t="shared" si="7"/>
        <v>295.32718320601157</v>
      </c>
      <c r="P9" s="35">
        <f t="shared" si="8"/>
        <v>1253.7664344214434</v>
      </c>
      <c r="Q9" s="35">
        <f t="shared" si="9"/>
        <v>2206.4077616274544</v>
      </c>
      <c r="S9" s="10" t="str">
        <f t="shared" si="10"/>
        <v>Navigation</v>
      </c>
      <c r="T9" s="10">
        <f t="shared" si="1"/>
        <v>765.25719750000007</v>
      </c>
      <c r="U9" s="10">
        <f t="shared" si="2"/>
        <v>322.48246354271078</v>
      </c>
      <c r="V9" s="10">
        <f t="shared" si="3"/>
        <v>1387.2333194073583</v>
      </c>
      <c r="W9" s="11">
        <f t="shared" si="4"/>
        <v>2474.9729804500694</v>
      </c>
    </row>
    <row r="10" spans="1:23" ht="15.75" thickBot="1" x14ac:dyDescent="0.3">
      <c r="A10" s="2" t="s">
        <v>5</v>
      </c>
      <c r="B10" s="3">
        <v>573.11827249999965</v>
      </c>
      <c r="C10" s="3">
        <v>350.28396055146942</v>
      </c>
      <c r="D10" s="3">
        <v>707.13209768117497</v>
      </c>
      <c r="E10" s="3">
        <v>1630.5343307326439</v>
      </c>
      <c r="G10" s="2" t="s">
        <v>5</v>
      </c>
      <c r="H10" s="3">
        <v>622.88183175000029</v>
      </c>
      <c r="I10" s="3">
        <v>361.7208658794745</v>
      </c>
      <c r="J10" s="3">
        <v>720.31811871803654</v>
      </c>
      <c r="K10" s="3">
        <v>1704.9208163475114</v>
      </c>
      <c r="M10" s="10" t="str">
        <f t="shared" si="5"/>
        <v>IMA</v>
      </c>
      <c r="N10" s="35">
        <f t="shared" si="6"/>
        <v>573.11827249999965</v>
      </c>
      <c r="O10" s="35">
        <f t="shared" si="7"/>
        <v>350.28396055146942</v>
      </c>
      <c r="P10" s="35">
        <f t="shared" si="8"/>
        <v>707.13209768117497</v>
      </c>
      <c r="Q10" s="35">
        <f t="shared" si="9"/>
        <v>1630.5343307326439</v>
      </c>
      <c r="S10" s="10" t="str">
        <f t="shared" si="10"/>
        <v>IMA</v>
      </c>
      <c r="T10" s="10">
        <f t="shared" si="1"/>
        <v>622.88183175000029</v>
      </c>
      <c r="U10" s="10">
        <f t="shared" si="2"/>
        <v>361.7208658794745</v>
      </c>
      <c r="V10" s="10">
        <f t="shared" si="3"/>
        <v>720.31811871803654</v>
      </c>
      <c r="W10" s="11">
        <f t="shared" si="4"/>
        <v>1704.9208163475114</v>
      </c>
    </row>
    <row r="11" spans="1:23" ht="15.75" thickBot="1" x14ac:dyDescent="0.3">
      <c r="A11" s="2" t="s">
        <v>2</v>
      </c>
      <c r="B11" s="3">
        <v>397.62740274999948</v>
      </c>
      <c r="C11" s="3">
        <v>306.01009997981026</v>
      </c>
      <c r="D11" s="3">
        <v>742.72849313224106</v>
      </c>
      <c r="E11" s="3">
        <v>1446.3659958620508</v>
      </c>
      <c r="G11" s="2" t="s">
        <v>2</v>
      </c>
      <c r="H11" s="3">
        <v>460.31722125000033</v>
      </c>
      <c r="I11" s="3">
        <v>328.59218150916894</v>
      </c>
      <c r="J11" s="3">
        <v>801.73479381424215</v>
      </c>
      <c r="K11" s="3">
        <v>1590.6441965734116</v>
      </c>
      <c r="M11" s="10" t="str">
        <f t="shared" si="5"/>
        <v>Data</v>
      </c>
      <c r="N11" s="35">
        <f t="shared" si="6"/>
        <v>397.62740274999948</v>
      </c>
      <c r="O11" s="35">
        <f t="shared" si="7"/>
        <v>306.01009997981026</v>
      </c>
      <c r="P11" s="35">
        <f t="shared" si="8"/>
        <v>742.72849313224106</v>
      </c>
      <c r="Q11" s="35">
        <f t="shared" si="9"/>
        <v>1446.3659958620508</v>
      </c>
      <c r="S11" s="10" t="str">
        <f t="shared" si="10"/>
        <v>Data</v>
      </c>
      <c r="T11" s="10">
        <f t="shared" si="1"/>
        <v>460.31722125000033</v>
      </c>
      <c r="U11" s="10">
        <f t="shared" si="2"/>
        <v>328.59218150916894</v>
      </c>
      <c r="V11" s="10">
        <f t="shared" si="3"/>
        <v>801.73479381424215</v>
      </c>
      <c r="W11" s="11">
        <f t="shared" si="4"/>
        <v>1590.6441965734116</v>
      </c>
    </row>
    <row r="12" spans="1:23" ht="15.75" thickBot="1" x14ac:dyDescent="0.3">
      <c r="A12" s="2" t="s">
        <v>1</v>
      </c>
      <c r="B12" s="3">
        <v>450.67855124999937</v>
      </c>
      <c r="C12" s="3">
        <v>248.00607221639498</v>
      </c>
      <c r="D12" s="3">
        <v>656.25464346129502</v>
      </c>
      <c r="E12" s="3">
        <v>1354.9392669276895</v>
      </c>
      <c r="G12" s="2" t="s">
        <v>1</v>
      </c>
      <c r="H12" s="3">
        <v>543.59649575000003</v>
      </c>
      <c r="I12" s="3">
        <v>266.69924002830743</v>
      </c>
      <c r="J12" s="3">
        <v>710.6955385704108</v>
      </c>
      <c r="K12" s="3">
        <v>1520.9912743487184</v>
      </c>
      <c r="M12" s="10" t="str">
        <f t="shared" si="5"/>
        <v>Communications</v>
      </c>
      <c r="N12" s="35">
        <f t="shared" si="6"/>
        <v>450.67855124999937</v>
      </c>
      <c r="O12" s="35">
        <f t="shared" si="7"/>
        <v>248.00607221639498</v>
      </c>
      <c r="P12" s="35">
        <f t="shared" si="8"/>
        <v>656.25464346129502</v>
      </c>
      <c r="Q12" s="35">
        <f t="shared" si="9"/>
        <v>1354.9392669276895</v>
      </c>
      <c r="S12" s="10" t="str">
        <f t="shared" si="10"/>
        <v>Communications</v>
      </c>
      <c r="T12" s="10">
        <f t="shared" si="1"/>
        <v>543.59649575000003</v>
      </c>
      <c r="U12" s="10">
        <f t="shared" si="2"/>
        <v>266.69924002830743</v>
      </c>
      <c r="V12" s="10">
        <f t="shared" si="3"/>
        <v>710.6955385704108</v>
      </c>
      <c r="W12" s="11">
        <f t="shared" si="4"/>
        <v>1520.9912743487184</v>
      </c>
    </row>
    <row r="13" spans="1:23" ht="15.75" thickBot="1" x14ac:dyDescent="0.3">
      <c r="A13" s="2" t="s">
        <v>9</v>
      </c>
      <c r="B13" s="3">
        <v>440.11361474999984</v>
      </c>
      <c r="C13" s="3">
        <v>184.77956386520958</v>
      </c>
      <c r="D13" s="3">
        <v>715.73417002596909</v>
      </c>
      <c r="E13" s="3">
        <v>1340.6273486411785</v>
      </c>
      <c r="G13" s="2" t="s">
        <v>9</v>
      </c>
      <c r="H13" s="3">
        <v>521.50718049999978</v>
      </c>
      <c r="I13" s="3">
        <v>193.62031647271044</v>
      </c>
      <c r="J13" s="3">
        <v>750.73787664193594</v>
      </c>
      <c r="K13" s="3">
        <v>1465.8653736146462</v>
      </c>
      <c r="M13" s="10" t="str">
        <f t="shared" si="5"/>
        <v>Surveillance</v>
      </c>
      <c r="N13" s="35">
        <f t="shared" si="6"/>
        <v>440.11361474999984</v>
      </c>
      <c r="O13" s="35">
        <f t="shared" si="7"/>
        <v>184.77956386520958</v>
      </c>
      <c r="P13" s="35">
        <f t="shared" si="8"/>
        <v>715.73417002596909</v>
      </c>
      <c r="Q13" s="35">
        <f t="shared" si="9"/>
        <v>1340.6273486411785</v>
      </c>
      <c r="S13" s="10" t="str">
        <f t="shared" si="10"/>
        <v>Surveillance</v>
      </c>
      <c r="T13" s="10">
        <f t="shared" si="1"/>
        <v>521.50718049999978</v>
      </c>
      <c r="U13" s="10">
        <f t="shared" si="2"/>
        <v>193.62031647271044</v>
      </c>
      <c r="V13" s="10">
        <f t="shared" si="3"/>
        <v>750.73787664193594</v>
      </c>
      <c r="W13" s="11">
        <f t="shared" si="4"/>
        <v>1465.8653736146462</v>
      </c>
    </row>
    <row r="14" spans="1:23" ht="15.75" thickBot="1" x14ac:dyDescent="0.3">
      <c r="A14" s="2" t="s">
        <v>19</v>
      </c>
      <c r="B14" s="3">
        <v>414.20418299999983</v>
      </c>
      <c r="C14" s="3">
        <v>326.69616234667035</v>
      </c>
      <c r="D14" s="3">
        <v>539.09873182313311</v>
      </c>
      <c r="E14" s="3">
        <v>1279.9990771698033</v>
      </c>
      <c r="G14" s="2" t="s">
        <v>64</v>
      </c>
      <c r="H14" s="3">
        <v>516.52224000000012</v>
      </c>
      <c r="I14" s="3">
        <v>241.54837024033168</v>
      </c>
      <c r="J14" s="3">
        <v>680.79777105515484</v>
      </c>
      <c r="K14" s="3">
        <v>1438.8683812954866</v>
      </c>
      <c r="M14" s="10" t="str">
        <f t="shared" si="5"/>
        <v>Software</v>
      </c>
      <c r="N14" s="35">
        <f t="shared" si="6"/>
        <v>414.20418299999983</v>
      </c>
      <c r="O14" s="35">
        <f t="shared" si="7"/>
        <v>326.69616234667035</v>
      </c>
      <c r="P14" s="35">
        <f t="shared" si="8"/>
        <v>539.09873182313311</v>
      </c>
      <c r="Q14" s="35">
        <f t="shared" si="9"/>
        <v>1279.9990771698033</v>
      </c>
      <c r="S14" s="10" t="str">
        <f t="shared" si="10"/>
        <v>FMS</v>
      </c>
      <c r="T14" s="10">
        <f t="shared" si="1"/>
        <v>516.52224000000012</v>
      </c>
      <c r="U14" s="10">
        <f t="shared" si="2"/>
        <v>241.54837024033168</v>
      </c>
      <c r="V14" s="10">
        <f t="shared" si="3"/>
        <v>680.79777105515484</v>
      </c>
      <c r="W14" s="11">
        <f t="shared" si="4"/>
        <v>1438.8683812954866</v>
      </c>
    </row>
    <row r="15" spans="1:23" ht="15.75" thickBot="1" x14ac:dyDescent="0.3">
      <c r="A15" s="2" t="s">
        <v>64</v>
      </c>
      <c r="B15" s="3">
        <v>442.27335174999985</v>
      </c>
      <c r="C15" s="3">
        <v>219.28721700335981</v>
      </c>
      <c r="D15" s="3">
        <v>605.58712356816466</v>
      </c>
      <c r="E15" s="3">
        <v>1267.1476923215243</v>
      </c>
      <c r="G15" s="2" t="s">
        <v>19</v>
      </c>
      <c r="H15" s="3">
        <v>475.85649424999968</v>
      </c>
      <c r="I15" s="3">
        <v>349.28253475556488</v>
      </c>
      <c r="J15" s="3">
        <v>576.31182778412563</v>
      </c>
      <c r="K15" s="3">
        <v>1401.4508567896901</v>
      </c>
      <c r="M15" s="10" t="str">
        <f t="shared" si="5"/>
        <v>FMS</v>
      </c>
      <c r="N15" s="35">
        <f t="shared" si="6"/>
        <v>442.27335174999985</v>
      </c>
      <c r="O15" s="35">
        <f t="shared" si="7"/>
        <v>219.28721700335981</v>
      </c>
      <c r="P15" s="35">
        <f t="shared" si="8"/>
        <v>605.58712356816466</v>
      </c>
      <c r="Q15" s="35">
        <f t="shared" si="9"/>
        <v>1267.1476923215243</v>
      </c>
      <c r="S15" s="10" t="str">
        <f t="shared" si="10"/>
        <v>Software</v>
      </c>
      <c r="T15" s="10">
        <f t="shared" si="1"/>
        <v>475.85649424999968</v>
      </c>
      <c r="U15" s="10">
        <f t="shared" si="2"/>
        <v>349.28253475556488</v>
      </c>
      <c r="V15" s="10">
        <f t="shared" si="3"/>
        <v>576.31182778412563</v>
      </c>
      <c r="W15" s="11">
        <f t="shared" si="4"/>
        <v>1401.4508567896901</v>
      </c>
    </row>
    <row r="16" spans="1:23" ht="15.75" thickBot="1" x14ac:dyDescent="0.3">
      <c r="A16" s="2" t="s">
        <v>0</v>
      </c>
      <c r="B16" s="3">
        <v>205.33370950000005</v>
      </c>
      <c r="C16" s="3">
        <v>82.926356198367984</v>
      </c>
      <c r="D16" s="3">
        <v>284.92918177032107</v>
      </c>
      <c r="E16" s="3">
        <v>573.18924746868913</v>
      </c>
      <c r="G16" s="2" t="s">
        <v>0</v>
      </c>
      <c r="H16" s="3">
        <v>239.48779975000005</v>
      </c>
      <c r="I16" s="3">
        <v>92.689673430230783</v>
      </c>
      <c r="J16" s="3">
        <v>323.86988052120466</v>
      </c>
      <c r="K16" s="3">
        <v>656.04735370143544</v>
      </c>
      <c r="M16" s="10" t="str">
        <f t="shared" si="5"/>
        <v>Auto-pilot</v>
      </c>
      <c r="N16" s="35">
        <f t="shared" si="6"/>
        <v>205.33370950000005</v>
      </c>
      <c r="O16" s="35">
        <f t="shared" si="7"/>
        <v>82.926356198367984</v>
      </c>
      <c r="P16" s="35">
        <f t="shared" si="8"/>
        <v>284.92918177032107</v>
      </c>
      <c r="Q16" s="35">
        <f t="shared" si="9"/>
        <v>573.18924746868913</v>
      </c>
      <c r="S16" s="10" t="str">
        <f t="shared" si="10"/>
        <v>Auto-pilot</v>
      </c>
      <c r="T16" s="10">
        <f t="shared" si="1"/>
        <v>239.48779975000005</v>
      </c>
      <c r="U16" s="10">
        <f t="shared" si="2"/>
        <v>92.689673430230783</v>
      </c>
      <c r="V16" s="10">
        <f t="shared" si="3"/>
        <v>323.86988052120466</v>
      </c>
      <c r="W16" s="11">
        <f t="shared" si="4"/>
        <v>656.04735370143544</v>
      </c>
    </row>
    <row r="17" spans="1:23" ht="15.75" thickBot="1" x14ac:dyDescent="0.3">
      <c r="A17" s="2" t="s">
        <v>70</v>
      </c>
      <c r="B17" s="3">
        <v>120.14847099999994</v>
      </c>
      <c r="C17" s="3">
        <v>63.537284631935727</v>
      </c>
      <c r="D17" s="3">
        <v>110.72869164219789</v>
      </c>
      <c r="E17" s="3">
        <v>294.41444727413358</v>
      </c>
      <c r="G17" s="2" t="s">
        <v>70</v>
      </c>
      <c r="H17" s="3">
        <v>135.50750400000021</v>
      </c>
      <c r="I17" s="3">
        <v>68.331487533803326</v>
      </c>
      <c r="J17" s="3">
        <v>119.55011238044251</v>
      </c>
      <c r="K17" s="3">
        <v>323.38910391424605</v>
      </c>
      <c r="M17" s="11" t="str">
        <f t="shared" si="5"/>
        <v>Harnesses</v>
      </c>
      <c r="N17" s="36">
        <f t="shared" si="6"/>
        <v>120.14847099999994</v>
      </c>
      <c r="O17" s="36">
        <f t="shared" si="7"/>
        <v>63.537284631935727</v>
      </c>
      <c r="P17" s="36">
        <f t="shared" si="8"/>
        <v>110.72869164219789</v>
      </c>
      <c r="Q17" s="36">
        <f t="shared" si="9"/>
        <v>294.41444727413358</v>
      </c>
      <c r="S17" s="11" t="str">
        <f t="shared" si="10"/>
        <v>Harnesses</v>
      </c>
      <c r="T17" s="11">
        <f t="shared" si="1"/>
        <v>135.50750400000021</v>
      </c>
      <c r="U17" s="11">
        <f t="shared" si="2"/>
        <v>68.331487533803326</v>
      </c>
      <c r="V17" s="11">
        <f t="shared" si="3"/>
        <v>119.55011238044251</v>
      </c>
      <c r="W17" s="11">
        <f t="shared" si="4"/>
        <v>323.38910391424605</v>
      </c>
    </row>
    <row r="18" spans="1:23" x14ac:dyDescent="0.25">
      <c r="A18" s="2" t="s">
        <v>12</v>
      </c>
      <c r="B18" s="3">
        <v>6493.4195312499987</v>
      </c>
      <c r="C18" s="3">
        <v>3278.1016546885135</v>
      </c>
      <c r="D18" s="3">
        <v>13067.741392864194</v>
      </c>
      <c r="E18" s="3">
        <v>22839.2625788027</v>
      </c>
      <c r="G18" s="2" t="s">
        <v>12</v>
      </c>
      <c r="H18" s="3">
        <v>7404.2291970000024</v>
      </c>
      <c r="I18" s="3">
        <v>3492.3319495336041</v>
      </c>
      <c r="J18" s="3">
        <v>13882.371023562044</v>
      </c>
      <c r="K18" s="3">
        <v>24778.932170095653</v>
      </c>
    </row>
    <row r="20" spans="1:23" x14ac:dyDescent="0.25">
      <c r="A20" s="1" t="s">
        <v>13</v>
      </c>
      <c r="B20" s="2">
        <v>2022</v>
      </c>
      <c r="G20" s="1" t="s">
        <v>13</v>
      </c>
      <c r="H20" s="2">
        <v>2023</v>
      </c>
    </row>
    <row r="21" spans="1:23" x14ac:dyDescent="0.25">
      <c r="A21" s="1" t="s">
        <v>14</v>
      </c>
      <c r="B21" t="s">
        <v>20</v>
      </c>
      <c r="G21" s="1" t="s">
        <v>14</v>
      </c>
      <c r="H21" t="s">
        <v>20</v>
      </c>
    </row>
    <row r="23" spans="1:23" ht="15.75" thickBot="1" x14ac:dyDescent="0.3">
      <c r="A23" s="1" t="s">
        <v>10</v>
      </c>
      <c r="B23" s="1" t="s">
        <v>18</v>
      </c>
      <c r="G23" s="1" t="s">
        <v>10</v>
      </c>
      <c r="H23" s="1" t="s">
        <v>18</v>
      </c>
    </row>
    <row r="24" spans="1:23" ht="30.75" thickBot="1" x14ac:dyDescent="0.3">
      <c r="A24" s="1" t="s">
        <v>11</v>
      </c>
      <c r="B24" t="s">
        <v>15</v>
      </c>
      <c r="C24" t="s">
        <v>21</v>
      </c>
      <c r="D24" t="s">
        <v>22</v>
      </c>
      <c r="E24" t="s">
        <v>12</v>
      </c>
      <c r="G24" s="1" t="s">
        <v>11</v>
      </c>
      <c r="H24" t="s">
        <v>15</v>
      </c>
      <c r="I24" t="s">
        <v>21</v>
      </c>
      <c r="J24" t="s">
        <v>22</v>
      </c>
      <c r="K24" t="s">
        <v>12</v>
      </c>
      <c r="M24" s="8" t="s">
        <v>106</v>
      </c>
      <c r="N24" s="9" t="s">
        <v>15</v>
      </c>
      <c r="O24" s="9" t="s">
        <v>26</v>
      </c>
      <c r="P24" s="9" t="s">
        <v>21</v>
      </c>
      <c r="Q24" s="9" t="s">
        <v>27</v>
      </c>
      <c r="S24" s="8" t="s">
        <v>105</v>
      </c>
      <c r="T24" s="9" t="s">
        <v>15</v>
      </c>
      <c r="U24" s="9" t="s">
        <v>26</v>
      </c>
      <c r="V24" s="9" t="s">
        <v>21</v>
      </c>
      <c r="W24" s="9" t="s">
        <v>27</v>
      </c>
    </row>
    <row r="25" spans="1:23" ht="15.75" thickBot="1" x14ac:dyDescent="0.3">
      <c r="A25" s="2" t="s">
        <v>17</v>
      </c>
      <c r="B25" s="3">
        <v>2273.1777679999982</v>
      </c>
      <c r="C25" s="3">
        <v>935.56926074862588</v>
      </c>
      <c r="D25" s="3">
        <v>3362.4998289001155</v>
      </c>
      <c r="E25" s="3">
        <v>6571.246857648739</v>
      </c>
      <c r="G25" s="2" t="s">
        <v>17</v>
      </c>
      <c r="H25" s="3">
        <v>2791.8455399999984</v>
      </c>
      <c r="I25" s="3">
        <v>1074.1650547310271</v>
      </c>
      <c r="J25" s="3">
        <v>3970.9557735742032</v>
      </c>
      <c r="K25" s="3">
        <v>7836.9663683052295</v>
      </c>
      <c r="M25" s="10" t="str">
        <f t="shared" ref="M25:M35" si="11">A25</f>
        <v>Large Commercial Aircraft</v>
      </c>
      <c r="N25" s="10">
        <f t="shared" ref="N25:N35" si="12">B25</f>
        <v>2273.1777679999982</v>
      </c>
      <c r="O25" s="10">
        <f t="shared" ref="O25:O35" si="13">C25</f>
        <v>935.56926074862588</v>
      </c>
      <c r="P25" s="10">
        <f t="shared" ref="P25:P35" si="14">D25</f>
        <v>3362.4998289001155</v>
      </c>
      <c r="Q25" s="11">
        <f t="shared" ref="Q25:Q35" si="15">E25</f>
        <v>6571.246857648739</v>
      </c>
      <c r="S25" s="10" t="str">
        <f t="shared" ref="S25:S35" si="16">G25</f>
        <v>Large Commercial Aircraft</v>
      </c>
      <c r="T25" s="10">
        <f t="shared" ref="T25:T35" si="17">H25</f>
        <v>2791.8455399999984</v>
      </c>
      <c r="U25" s="10">
        <f t="shared" ref="U25:U35" si="18">I25</f>
        <v>1074.1650547310271</v>
      </c>
      <c r="V25" s="10">
        <f t="shared" ref="V25:V35" si="19">J25</f>
        <v>3970.9557735742032</v>
      </c>
      <c r="W25" s="11">
        <f t="shared" ref="W25:W35" si="20">K25</f>
        <v>7836.9663683052295</v>
      </c>
    </row>
    <row r="26" spans="1:23" ht="15.75" thickBot="1" x14ac:dyDescent="0.3">
      <c r="A26" s="2" t="s">
        <v>16</v>
      </c>
      <c r="B26" s="3">
        <v>1015.4302105000002</v>
      </c>
      <c r="C26" s="3">
        <v>846.78453253735279</v>
      </c>
      <c r="D26" s="3">
        <v>3854.5538016788896</v>
      </c>
      <c r="E26" s="3">
        <v>5716.7685447162421</v>
      </c>
      <c r="G26" s="2" t="s">
        <v>16</v>
      </c>
      <c r="H26" s="3">
        <v>1041.5951317500003</v>
      </c>
      <c r="I26" s="3">
        <v>814.65784220031196</v>
      </c>
      <c r="J26" s="3">
        <v>3605.1224164381911</v>
      </c>
      <c r="K26" s="3">
        <v>5461.3753903885035</v>
      </c>
      <c r="M26" s="10" t="str">
        <f t="shared" si="11"/>
        <v>Fighters and Jet Trainers</v>
      </c>
      <c r="N26" s="10">
        <f t="shared" si="12"/>
        <v>1015.4302105000002</v>
      </c>
      <c r="O26" s="10">
        <f t="shared" si="13"/>
        <v>846.78453253735279</v>
      </c>
      <c r="P26" s="10">
        <f t="shared" si="14"/>
        <v>3854.5538016788896</v>
      </c>
      <c r="Q26" s="11">
        <f t="shared" si="15"/>
        <v>5716.7685447162421</v>
      </c>
      <c r="S26" s="10" t="str">
        <f t="shared" si="16"/>
        <v>Fighters and Jet Trainers</v>
      </c>
      <c r="T26" s="10">
        <f t="shared" si="17"/>
        <v>1041.5951317500003</v>
      </c>
      <c r="U26" s="10">
        <f t="shared" si="18"/>
        <v>814.65784220031196</v>
      </c>
      <c r="V26" s="10">
        <f t="shared" si="19"/>
        <v>3605.1224164381911</v>
      </c>
      <c r="W26" s="11">
        <f t="shared" si="20"/>
        <v>5461.3753903885035</v>
      </c>
    </row>
    <row r="27" spans="1:23" ht="15.75" thickBot="1" x14ac:dyDescent="0.3">
      <c r="A27" s="2" t="s">
        <v>28</v>
      </c>
      <c r="B27" s="3">
        <v>960.59556324999869</v>
      </c>
      <c r="C27" s="3">
        <v>447.11463390237964</v>
      </c>
      <c r="D27" s="3">
        <v>1540.0823548974058</v>
      </c>
      <c r="E27" s="3">
        <v>2947.7925520497843</v>
      </c>
      <c r="G27" s="2" t="s">
        <v>28</v>
      </c>
      <c r="H27" s="3">
        <v>1023.1429289999998</v>
      </c>
      <c r="I27" s="3">
        <v>477.03044419564623</v>
      </c>
      <c r="J27" s="3">
        <v>1655.1893912998073</v>
      </c>
      <c r="K27" s="3">
        <v>3155.3627644954531</v>
      </c>
      <c r="M27" s="10" t="str">
        <f t="shared" si="11"/>
        <v>Business Jet</v>
      </c>
      <c r="N27" s="10">
        <f t="shared" si="12"/>
        <v>960.59556324999869</v>
      </c>
      <c r="O27" s="10">
        <f t="shared" si="13"/>
        <v>447.11463390237964</v>
      </c>
      <c r="P27" s="10">
        <f t="shared" si="14"/>
        <v>1540.0823548974058</v>
      </c>
      <c r="Q27" s="11">
        <f t="shared" si="15"/>
        <v>2947.7925520497843</v>
      </c>
      <c r="S27" s="10" t="str">
        <f t="shared" si="16"/>
        <v>Business Jet</v>
      </c>
      <c r="T27" s="10">
        <f t="shared" si="17"/>
        <v>1023.1429289999998</v>
      </c>
      <c r="U27" s="10">
        <f t="shared" si="18"/>
        <v>477.03044419564623</v>
      </c>
      <c r="V27" s="10">
        <f t="shared" si="19"/>
        <v>1655.1893912998073</v>
      </c>
      <c r="W27" s="11">
        <f t="shared" si="20"/>
        <v>3155.3627644954531</v>
      </c>
    </row>
    <row r="28" spans="1:23" ht="15.75" thickBot="1" x14ac:dyDescent="0.3">
      <c r="A28" s="2" t="s">
        <v>30</v>
      </c>
      <c r="B28" s="3">
        <v>848.63150224999788</v>
      </c>
      <c r="C28" s="3">
        <v>344.47220085704981</v>
      </c>
      <c r="D28" s="3">
        <v>1676.7254124582835</v>
      </c>
      <c r="E28" s="3">
        <v>2869.8291155653314</v>
      </c>
      <c r="G28" s="2" t="s">
        <v>30</v>
      </c>
      <c r="H28" s="3">
        <v>819.42799474999958</v>
      </c>
      <c r="I28" s="3">
        <v>375.97541371634946</v>
      </c>
      <c r="J28" s="3">
        <v>1858.1369914587904</v>
      </c>
      <c r="K28" s="3">
        <v>3053.5403999251394</v>
      </c>
      <c r="M28" s="10" t="str">
        <f t="shared" si="11"/>
        <v>Helicopter</v>
      </c>
      <c r="N28" s="10">
        <f t="shared" si="12"/>
        <v>848.63150224999788</v>
      </c>
      <c r="O28" s="10">
        <f t="shared" si="13"/>
        <v>344.47220085704981</v>
      </c>
      <c r="P28" s="10">
        <f t="shared" si="14"/>
        <v>1676.7254124582835</v>
      </c>
      <c r="Q28" s="11">
        <f t="shared" si="15"/>
        <v>2869.8291155653314</v>
      </c>
      <c r="S28" s="10" t="str">
        <f t="shared" si="16"/>
        <v>Helicopter</v>
      </c>
      <c r="T28" s="10">
        <f t="shared" si="17"/>
        <v>819.42799474999958</v>
      </c>
      <c r="U28" s="10">
        <f t="shared" si="18"/>
        <v>375.97541371634946</v>
      </c>
      <c r="V28" s="10">
        <f t="shared" si="19"/>
        <v>1858.1369914587904</v>
      </c>
      <c r="W28" s="11">
        <f t="shared" si="20"/>
        <v>3053.5403999251394</v>
      </c>
    </row>
    <row r="29" spans="1:23" ht="15.75" thickBot="1" x14ac:dyDescent="0.3">
      <c r="A29" s="2" t="s">
        <v>31</v>
      </c>
      <c r="B29" s="3">
        <v>420.37398425000026</v>
      </c>
      <c r="C29" s="3">
        <v>263.83862499104816</v>
      </c>
      <c r="D29" s="3">
        <v>1101.1612060522323</v>
      </c>
      <c r="E29" s="3">
        <v>1785.3738152932806</v>
      </c>
      <c r="G29" s="2" t="s">
        <v>31</v>
      </c>
      <c r="H29" s="3">
        <v>412.4808270000002</v>
      </c>
      <c r="I29" s="3">
        <v>264.46185247553217</v>
      </c>
      <c r="J29" s="3">
        <v>1118.8519236282177</v>
      </c>
      <c r="K29" s="3">
        <v>1795.79460310375</v>
      </c>
      <c r="M29" s="10" t="str">
        <f t="shared" si="11"/>
        <v>Military Transport / Special Mission</v>
      </c>
      <c r="N29" s="10">
        <f t="shared" si="12"/>
        <v>420.37398425000026</v>
      </c>
      <c r="O29" s="10">
        <f t="shared" si="13"/>
        <v>263.83862499104816</v>
      </c>
      <c r="P29" s="10">
        <f t="shared" si="14"/>
        <v>1101.1612060522323</v>
      </c>
      <c r="Q29" s="11">
        <f t="shared" si="15"/>
        <v>1785.3738152932806</v>
      </c>
      <c r="S29" s="10" t="str">
        <f t="shared" si="16"/>
        <v>Military Transport / Special Mission</v>
      </c>
      <c r="T29" s="10">
        <f t="shared" si="17"/>
        <v>412.4808270000002</v>
      </c>
      <c r="U29" s="10">
        <f t="shared" si="18"/>
        <v>264.46185247553217</v>
      </c>
      <c r="V29" s="10">
        <f t="shared" si="19"/>
        <v>1118.8519236282177</v>
      </c>
      <c r="W29" s="11">
        <f t="shared" si="20"/>
        <v>1795.79460310375</v>
      </c>
    </row>
    <row r="30" spans="1:23" ht="15.75" thickBot="1" x14ac:dyDescent="0.3">
      <c r="A30" s="2" t="s">
        <v>32</v>
      </c>
      <c r="B30" s="3">
        <v>230.16204850000011</v>
      </c>
      <c r="C30" s="3">
        <v>193.42548127984111</v>
      </c>
      <c r="D30" s="3">
        <v>658.61118132645743</v>
      </c>
      <c r="E30" s="3">
        <v>1082.1987111062986</v>
      </c>
      <c r="G30" s="2" t="s">
        <v>32</v>
      </c>
      <c r="H30" s="3">
        <v>279.52514899999989</v>
      </c>
      <c r="I30" s="3">
        <v>197.4310607577971</v>
      </c>
      <c r="J30" s="3">
        <v>634.98295155836502</v>
      </c>
      <c r="K30" s="3">
        <v>1111.939161316162</v>
      </c>
      <c r="M30" s="10" t="str">
        <f t="shared" si="11"/>
        <v>Regional</v>
      </c>
      <c r="N30" s="10">
        <f t="shared" si="12"/>
        <v>230.16204850000011</v>
      </c>
      <c r="O30" s="10">
        <f t="shared" si="13"/>
        <v>193.42548127984111</v>
      </c>
      <c r="P30" s="10">
        <f t="shared" si="14"/>
        <v>658.61118132645743</v>
      </c>
      <c r="Q30" s="11">
        <f t="shared" si="15"/>
        <v>1082.1987111062986</v>
      </c>
      <c r="S30" s="10" t="str">
        <f t="shared" si="16"/>
        <v>Regional</v>
      </c>
      <c r="T30" s="10">
        <f t="shared" si="17"/>
        <v>279.52514899999989</v>
      </c>
      <c r="U30" s="10">
        <f t="shared" si="18"/>
        <v>197.4310607577971</v>
      </c>
      <c r="V30" s="10">
        <f t="shared" si="19"/>
        <v>634.98295155836502</v>
      </c>
      <c r="W30" s="11">
        <f t="shared" si="20"/>
        <v>1111.939161316162</v>
      </c>
    </row>
    <row r="31" spans="1:23" ht="15.75" thickBot="1" x14ac:dyDescent="0.3">
      <c r="A31" s="2" t="s">
        <v>33</v>
      </c>
      <c r="B31" s="3">
        <v>213.45375575</v>
      </c>
      <c r="C31" s="3">
        <v>96.192946832028014</v>
      </c>
      <c r="D31" s="3">
        <v>238.38334523143988</v>
      </c>
      <c r="E31" s="3">
        <v>548.03004781346795</v>
      </c>
      <c r="G31" s="2" t="s">
        <v>35</v>
      </c>
      <c r="H31" s="3">
        <v>593.19178900000043</v>
      </c>
      <c r="I31" s="3">
        <v>32.629656931170004</v>
      </c>
      <c r="J31" s="3">
        <v>114.97950787536</v>
      </c>
      <c r="K31" s="3">
        <v>740.8009538065304</v>
      </c>
      <c r="M31" s="10" t="str">
        <f t="shared" si="11"/>
        <v>Turbine GA</v>
      </c>
      <c r="N31" s="10">
        <f t="shared" si="12"/>
        <v>213.45375575</v>
      </c>
      <c r="O31" s="10">
        <f t="shared" si="13"/>
        <v>96.192946832028014</v>
      </c>
      <c r="P31" s="10">
        <f t="shared" si="14"/>
        <v>238.38334523143988</v>
      </c>
      <c r="Q31" s="11">
        <f t="shared" si="15"/>
        <v>548.03004781346795</v>
      </c>
      <c r="S31" s="10" t="str">
        <f t="shared" si="16"/>
        <v>UAV</v>
      </c>
      <c r="T31" s="10">
        <f t="shared" si="17"/>
        <v>593.19178900000043</v>
      </c>
      <c r="U31" s="10">
        <f t="shared" si="18"/>
        <v>32.629656931170004</v>
      </c>
      <c r="V31" s="10">
        <f t="shared" si="19"/>
        <v>114.97950787536</v>
      </c>
      <c r="W31" s="11">
        <f t="shared" si="20"/>
        <v>740.8009538065304</v>
      </c>
    </row>
    <row r="32" spans="1:23" ht="15.75" thickBot="1" x14ac:dyDescent="0.3">
      <c r="A32" s="2" t="s">
        <v>29</v>
      </c>
      <c r="B32" s="3">
        <v>172.82660374999998</v>
      </c>
      <c r="C32" s="3">
        <v>82.503734646139094</v>
      </c>
      <c r="D32" s="3">
        <v>250.46157444543002</v>
      </c>
      <c r="E32" s="3">
        <v>505.79191284156911</v>
      </c>
      <c r="G32" s="2" t="s">
        <v>33</v>
      </c>
      <c r="H32" s="3">
        <v>227.43923124999995</v>
      </c>
      <c r="I32" s="3">
        <v>113.69398304644983</v>
      </c>
      <c r="J32" s="3">
        <v>295.26660900650745</v>
      </c>
      <c r="K32" s="3">
        <v>636.3998233029572</v>
      </c>
      <c r="M32" s="10" t="str">
        <f t="shared" si="11"/>
        <v>Freighter</v>
      </c>
      <c r="N32" s="10">
        <f t="shared" si="12"/>
        <v>172.82660374999998</v>
      </c>
      <c r="O32" s="10">
        <f t="shared" si="13"/>
        <v>82.503734646139094</v>
      </c>
      <c r="P32" s="10">
        <f t="shared" si="14"/>
        <v>250.46157444543002</v>
      </c>
      <c r="Q32" s="11">
        <f t="shared" si="15"/>
        <v>505.79191284156911</v>
      </c>
      <c r="S32" s="10" t="str">
        <f t="shared" si="16"/>
        <v>Turbine GA</v>
      </c>
      <c r="T32" s="10">
        <f t="shared" si="17"/>
        <v>227.43923124999995</v>
      </c>
      <c r="U32" s="10">
        <f t="shared" si="18"/>
        <v>113.69398304644983</v>
      </c>
      <c r="V32" s="10">
        <f t="shared" si="19"/>
        <v>295.26660900650745</v>
      </c>
      <c r="W32" s="11">
        <f t="shared" si="20"/>
        <v>636.3998233029572</v>
      </c>
    </row>
    <row r="33" spans="1:23" ht="15.75" thickBot="1" x14ac:dyDescent="0.3">
      <c r="A33" s="2" t="s">
        <v>35</v>
      </c>
      <c r="B33" s="3">
        <v>307.07102700000002</v>
      </c>
      <c r="C33" s="3">
        <v>22.181885548080007</v>
      </c>
      <c r="D33" s="3">
        <v>84.590063959140053</v>
      </c>
      <c r="E33" s="3">
        <v>413.8429765072201</v>
      </c>
      <c r="G33" s="2" t="s">
        <v>29</v>
      </c>
      <c r="H33" s="3">
        <v>162.77786199999997</v>
      </c>
      <c r="I33" s="3">
        <v>94.705118682177186</v>
      </c>
      <c r="J33" s="3">
        <v>311.34660659012178</v>
      </c>
      <c r="K33" s="3">
        <v>568.82958727229902</v>
      </c>
      <c r="M33" s="10" t="str">
        <f t="shared" si="11"/>
        <v>UAV</v>
      </c>
      <c r="N33" s="10">
        <f t="shared" si="12"/>
        <v>307.07102700000002</v>
      </c>
      <c r="O33" s="10">
        <f t="shared" si="13"/>
        <v>22.181885548080007</v>
      </c>
      <c r="P33" s="10">
        <f t="shared" si="14"/>
        <v>84.590063959140053</v>
      </c>
      <c r="Q33" s="11">
        <f t="shared" si="15"/>
        <v>413.8429765072201</v>
      </c>
      <c r="S33" s="10" t="str">
        <f t="shared" si="16"/>
        <v>Freighter</v>
      </c>
      <c r="T33" s="10">
        <f t="shared" si="17"/>
        <v>162.77786199999997</v>
      </c>
      <c r="U33" s="10">
        <f t="shared" si="18"/>
        <v>94.705118682177186</v>
      </c>
      <c r="V33" s="10">
        <f t="shared" si="19"/>
        <v>311.34660659012178</v>
      </c>
      <c r="W33" s="11">
        <f t="shared" si="20"/>
        <v>568.82958727229902</v>
      </c>
    </row>
    <row r="34" spans="1:23" ht="15.75" thickBot="1" x14ac:dyDescent="0.3">
      <c r="A34" s="2" t="s">
        <v>34</v>
      </c>
      <c r="B34" s="3">
        <v>51.697068000000009</v>
      </c>
      <c r="C34" s="3">
        <v>46.018353345967</v>
      </c>
      <c r="D34" s="3">
        <v>300.67262391477908</v>
      </c>
      <c r="E34" s="3">
        <v>398.38804526074608</v>
      </c>
      <c r="G34" s="2" t="s">
        <v>34</v>
      </c>
      <c r="H34" s="3">
        <v>52.802743249999978</v>
      </c>
      <c r="I34" s="3">
        <v>47.581522797140991</v>
      </c>
      <c r="J34" s="3">
        <v>317.53885213247798</v>
      </c>
      <c r="K34" s="3">
        <v>417.92311817961894</v>
      </c>
      <c r="M34" s="10" t="str">
        <f t="shared" si="11"/>
        <v>Turboprop Trainers / Light Attack</v>
      </c>
      <c r="N34" s="10">
        <f t="shared" si="12"/>
        <v>51.697068000000009</v>
      </c>
      <c r="O34" s="10">
        <f t="shared" si="13"/>
        <v>46.018353345967</v>
      </c>
      <c r="P34" s="10">
        <f t="shared" si="14"/>
        <v>300.67262391477908</v>
      </c>
      <c r="Q34" s="11">
        <f t="shared" si="15"/>
        <v>398.38804526074608</v>
      </c>
      <c r="S34" s="10" t="str">
        <f t="shared" si="16"/>
        <v>Turboprop Trainers / Light Attack</v>
      </c>
      <c r="T34" s="10">
        <f t="shared" si="17"/>
        <v>52.802743249999978</v>
      </c>
      <c r="U34" s="10">
        <f t="shared" si="18"/>
        <v>47.581522797140991</v>
      </c>
      <c r="V34" s="10">
        <f t="shared" si="19"/>
        <v>317.53885213247798</v>
      </c>
      <c r="W34" s="11">
        <f t="shared" si="20"/>
        <v>417.92311817961894</v>
      </c>
    </row>
    <row r="35" spans="1:23" ht="15.75" thickBot="1" x14ac:dyDescent="0.3">
      <c r="A35" s="2" t="s">
        <v>12</v>
      </c>
      <c r="B35" s="3">
        <v>6493.4195312499951</v>
      </c>
      <c r="C35" s="3">
        <v>3278.1016546885121</v>
      </c>
      <c r="D35" s="3">
        <v>13067.741392864174</v>
      </c>
      <c r="E35" s="3">
        <v>22839.262578802678</v>
      </c>
      <c r="G35" s="2" t="s">
        <v>12</v>
      </c>
      <c r="H35" s="3">
        <v>7404.2291969999987</v>
      </c>
      <c r="I35" s="3">
        <v>3492.3319495336023</v>
      </c>
      <c r="J35" s="3">
        <v>13882.37102356204</v>
      </c>
      <c r="K35" s="3">
        <v>24778.932170095643</v>
      </c>
      <c r="M35" s="11" t="str">
        <f t="shared" si="11"/>
        <v>Grand Total</v>
      </c>
      <c r="N35" s="11">
        <f t="shared" si="12"/>
        <v>6493.4195312499951</v>
      </c>
      <c r="O35" s="11">
        <f t="shared" si="13"/>
        <v>3278.1016546885121</v>
      </c>
      <c r="P35" s="11">
        <f t="shared" si="14"/>
        <v>13067.741392864174</v>
      </c>
      <c r="Q35" s="11">
        <f t="shared" si="15"/>
        <v>22839.262578802678</v>
      </c>
      <c r="S35" s="11" t="str">
        <f t="shared" si="16"/>
        <v>Grand Total</v>
      </c>
      <c r="T35" s="11">
        <f t="shared" si="17"/>
        <v>7404.2291969999987</v>
      </c>
      <c r="U35" s="11">
        <f t="shared" si="18"/>
        <v>3492.3319495336023</v>
      </c>
      <c r="V35" s="11">
        <f t="shared" si="19"/>
        <v>13882.37102356204</v>
      </c>
      <c r="W35" s="11">
        <f t="shared" si="20"/>
        <v>24778.932170095643</v>
      </c>
    </row>
    <row r="36" spans="1:23" ht="15.75" thickBot="1" x14ac:dyDescent="0.3">
      <c r="H36" s="11"/>
      <c r="I36" s="11"/>
      <c r="J36" s="11"/>
      <c r="K36" s="11"/>
      <c r="L36" s="11"/>
    </row>
    <row r="40" spans="1:23" x14ac:dyDescent="0.25">
      <c r="A40" s="1" t="s">
        <v>14</v>
      </c>
      <c r="B40" t="s">
        <v>20</v>
      </c>
    </row>
    <row r="42" spans="1:23" x14ac:dyDescent="0.25">
      <c r="A42" s="1" t="s">
        <v>10</v>
      </c>
      <c r="B42" s="1" t="s">
        <v>67</v>
      </c>
      <c r="C42" s="1" t="s">
        <v>58</v>
      </c>
    </row>
    <row r="43" spans="1:23" ht="15.75" thickBot="1" x14ac:dyDescent="0.3">
      <c r="B43" t="s">
        <v>65</v>
      </c>
      <c r="C43" t="s">
        <v>65</v>
      </c>
      <c r="D43" t="s">
        <v>66</v>
      </c>
      <c r="E43" t="s">
        <v>66</v>
      </c>
      <c r="F43" t="s">
        <v>12</v>
      </c>
    </row>
    <row r="44" spans="1:23" ht="30.75" thickBot="1" x14ac:dyDescent="0.3">
      <c r="A44" s="1" t="s">
        <v>13</v>
      </c>
      <c r="B44" t="s">
        <v>59</v>
      </c>
      <c r="C44" t="s">
        <v>15</v>
      </c>
      <c r="D44" t="s">
        <v>59</v>
      </c>
      <c r="E44" t="s">
        <v>15</v>
      </c>
      <c r="M44" s="8" t="s">
        <v>69</v>
      </c>
      <c r="N44" s="9" t="str">
        <f>CONCATENATE(C43,"-",C44)</f>
        <v>Civil-OE</v>
      </c>
      <c r="O44" s="9" t="str">
        <f>CONCATENATE(B43,"-",B44)</f>
        <v>Civil-Aftermarket</v>
      </c>
      <c r="P44" s="9" t="str">
        <f>CONCATENATE(E43,"-",E44)</f>
        <v>Military-OE</v>
      </c>
      <c r="Q44" s="9" t="str">
        <f>CONCATENATE(D43,"-",D44)</f>
        <v>Military-Aftermarket</v>
      </c>
      <c r="R44" s="9" t="s">
        <v>68</v>
      </c>
    </row>
    <row r="45" spans="1:23" ht="15.75" thickBot="1" x14ac:dyDescent="0.3">
      <c r="A45">
        <v>2022</v>
      </c>
      <c r="B45" s="3">
        <v>8326.8747766499328</v>
      </c>
      <c r="C45" s="3">
        <v>4128.932421750008</v>
      </c>
      <c r="D45" s="3">
        <v>8018.968270902812</v>
      </c>
      <c r="E45" s="3">
        <v>2364.4871094999994</v>
      </c>
      <c r="F45" s="3">
        <v>22839.262578802751</v>
      </c>
      <c r="M45" s="46">
        <f>A45</f>
        <v>2022</v>
      </c>
      <c r="N45" s="10">
        <f>C45</f>
        <v>4128.932421750008</v>
      </c>
      <c r="O45" s="10">
        <f>B45</f>
        <v>8326.8747766499328</v>
      </c>
      <c r="P45" s="10">
        <f>E45</f>
        <v>2364.4871094999994</v>
      </c>
      <c r="Q45" s="10">
        <f>D45</f>
        <v>8018.968270902812</v>
      </c>
      <c r="R45" s="11">
        <f>F45</f>
        <v>22839.262578802751</v>
      </c>
    </row>
    <row r="46" spans="1:23" ht="15.75" thickBot="1" x14ac:dyDescent="0.3">
      <c r="A46">
        <v>2023</v>
      </c>
      <c r="B46" s="3">
        <v>9436.4783712751541</v>
      </c>
      <c r="C46" s="3">
        <v>4787.2278232499984</v>
      </c>
      <c r="D46" s="3">
        <v>7938.2246018204987</v>
      </c>
      <c r="E46" s="3">
        <v>2617.0013737500003</v>
      </c>
      <c r="F46" s="3">
        <v>24778.932170095653</v>
      </c>
      <c r="M46" s="46">
        <f>A46</f>
        <v>2023</v>
      </c>
      <c r="N46" s="10">
        <f>C46</f>
        <v>4787.2278232499984</v>
      </c>
      <c r="O46" s="10">
        <f>B46</f>
        <v>9436.4783712751541</v>
      </c>
      <c r="P46" s="10">
        <f>E46</f>
        <v>2617.0013737500003</v>
      </c>
      <c r="Q46" s="10">
        <f>D46</f>
        <v>7938.2246018204987</v>
      </c>
      <c r="R46" s="11">
        <f t="shared" ref="R46" si="21">F46</f>
        <v>24778.932170095653</v>
      </c>
    </row>
    <row r="47" spans="1:23" x14ac:dyDescent="0.25">
      <c r="A47" t="s">
        <v>12</v>
      </c>
      <c r="B47" s="3">
        <v>17763.353147925089</v>
      </c>
      <c r="C47" s="3">
        <v>8916.1602450000064</v>
      </c>
      <c r="D47" s="3">
        <v>15957.19287272331</v>
      </c>
      <c r="E47" s="3">
        <v>4981.4884832499993</v>
      </c>
      <c r="F47" s="3">
        <v>47618.194748898401</v>
      </c>
    </row>
  </sheetData>
  <pageMargins left="0.7" right="0.7" top="0.75" bottom="0.75" header="0.3" footer="0.3"/>
  <pageSetup paperSize="9" orientation="portrait" verticalDpi="1200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0AF50-4AA0-43F5-B99C-E0E418A3C229}">
  <dimension ref="A2:N47"/>
  <sheetViews>
    <sheetView zoomScale="70" zoomScaleNormal="70" workbookViewId="0">
      <selection activeCell="A50" sqref="A50:XFD85"/>
    </sheetView>
  </sheetViews>
  <sheetFormatPr defaultRowHeight="15" x14ac:dyDescent="0.25"/>
  <cols>
    <col min="1" max="1" width="31" bestFit="1" customWidth="1"/>
    <col min="2" max="5" width="27.7109375" bestFit="1" customWidth="1"/>
    <col min="6" max="6" width="15" bestFit="1" customWidth="1"/>
    <col min="7" max="7" width="11.7109375" bestFit="1" customWidth="1"/>
    <col min="8" max="8" width="20.5703125" bestFit="1" customWidth="1"/>
    <col min="9" max="9" width="15.85546875" bestFit="1" customWidth="1"/>
    <col min="10" max="11" width="11.7109375" bestFit="1" customWidth="1"/>
    <col min="12" max="12" width="13.140625" bestFit="1" customWidth="1"/>
    <col min="13" max="13" width="13.5703125" bestFit="1" customWidth="1"/>
    <col min="14" max="14" width="15" bestFit="1" customWidth="1"/>
    <col min="15" max="15" width="7.85546875" bestFit="1" customWidth="1"/>
    <col min="16" max="16" width="7" bestFit="1" customWidth="1"/>
    <col min="17" max="17" width="10.5703125" bestFit="1" customWidth="1"/>
    <col min="18" max="18" width="8" bestFit="1" customWidth="1"/>
    <col min="19" max="19" width="11.85546875" bestFit="1" customWidth="1"/>
    <col min="20" max="20" width="9" bestFit="1" customWidth="1"/>
    <col min="21" max="21" width="16" bestFit="1" customWidth="1"/>
    <col min="22" max="22" width="6.42578125" bestFit="1" customWidth="1"/>
    <col min="23" max="23" width="5.42578125" bestFit="1" customWidth="1"/>
    <col min="24" max="24" width="10.140625" bestFit="1" customWidth="1"/>
    <col min="25" max="25" width="9.85546875" bestFit="1" customWidth="1"/>
    <col min="26" max="26" width="7.42578125" bestFit="1" customWidth="1"/>
    <col min="27" max="27" width="7.85546875" bestFit="1" customWidth="1"/>
    <col min="28" max="28" width="7" bestFit="1" customWidth="1"/>
    <col min="29" max="29" width="10.5703125" bestFit="1" customWidth="1"/>
    <col min="30" max="30" width="8" bestFit="1" customWidth="1"/>
    <col min="31" max="31" width="11.85546875" bestFit="1" customWidth="1"/>
    <col min="32" max="32" width="16" bestFit="1" customWidth="1"/>
    <col min="33" max="33" width="9" bestFit="1" customWidth="1"/>
    <col min="34" max="34" width="6.42578125" bestFit="1" customWidth="1"/>
    <col min="35" max="35" width="5.42578125" bestFit="1" customWidth="1"/>
    <col min="36" max="36" width="10.140625" bestFit="1" customWidth="1"/>
    <col min="37" max="37" width="9.85546875" bestFit="1" customWidth="1"/>
    <col min="38" max="38" width="7.42578125" bestFit="1" customWidth="1"/>
    <col min="39" max="39" width="7.85546875" bestFit="1" customWidth="1"/>
    <col min="40" max="40" width="10.5703125" bestFit="1" customWidth="1"/>
    <col min="41" max="41" width="7" bestFit="1" customWidth="1"/>
    <col min="42" max="42" width="11.85546875" bestFit="1" customWidth="1"/>
    <col min="43" max="43" width="8" bestFit="1" customWidth="1"/>
    <col min="44" max="44" width="16" bestFit="1" customWidth="1"/>
    <col min="45" max="45" width="7" bestFit="1" customWidth="1"/>
    <col min="46" max="46" width="9" bestFit="1" customWidth="1"/>
    <col min="47" max="47" width="5.42578125" bestFit="1" customWidth="1"/>
    <col min="48" max="48" width="10.140625" bestFit="1" customWidth="1"/>
    <col min="49" max="49" width="9.85546875" bestFit="1" customWidth="1"/>
    <col min="50" max="50" width="7.42578125" bestFit="1" customWidth="1"/>
    <col min="51" max="51" width="7.85546875" bestFit="1" customWidth="1"/>
    <col min="52" max="52" width="10.5703125" bestFit="1" customWidth="1"/>
    <col min="53" max="53" width="7" bestFit="1" customWidth="1"/>
    <col min="54" max="54" width="11.85546875" bestFit="1" customWidth="1"/>
    <col min="55" max="55" width="8" bestFit="1" customWidth="1"/>
    <col min="56" max="56" width="7" bestFit="1" customWidth="1"/>
    <col min="57" max="57" width="16" bestFit="1" customWidth="1"/>
    <col min="58" max="58" width="9" bestFit="1" customWidth="1"/>
    <col min="59" max="59" width="5.42578125" bestFit="1" customWidth="1"/>
    <col min="60" max="60" width="10.140625" bestFit="1" customWidth="1"/>
    <col min="61" max="61" width="9.85546875" bestFit="1" customWidth="1"/>
    <col min="62" max="62" width="7.42578125" bestFit="1" customWidth="1"/>
    <col min="63" max="63" width="7.85546875" bestFit="1" customWidth="1"/>
    <col min="64" max="64" width="10.5703125" bestFit="1" customWidth="1"/>
    <col min="65" max="65" width="7" bestFit="1" customWidth="1"/>
    <col min="66" max="66" width="11.85546875" bestFit="1" customWidth="1"/>
    <col min="67" max="67" width="7" bestFit="1" customWidth="1"/>
    <col min="68" max="68" width="9" bestFit="1" customWidth="1"/>
    <col min="69" max="69" width="16" bestFit="1" customWidth="1"/>
    <col min="70" max="70" width="8" bestFit="1" customWidth="1"/>
    <col min="71" max="71" width="7" bestFit="1" customWidth="1"/>
    <col min="72" max="72" width="10.140625" bestFit="1" customWidth="1"/>
    <col min="73" max="73" width="9.85546875" bestFit="1" customWidth="1"/>
    <col min="74" max="74" width="7.42578125" bestFit="1" customWidth="1"/>
    <col min="75" max="75" width="7.85546875" bestFit="1" customWidth="1"/>
    <col min="76" max="76" width="10.5703125" bestFit="1" customWidth="1"/>
    <col min="77" max="77" width="7" bestFit="1" customWidth="1"/>
    <col min="78" max="78" width="11.85546875" bestFit="1" customWidth="1"/>
    <col min="79" max="79" width="7" bestFit="1" customWidth="1"/>
    <col min="80" max="80" width="8" bestFit="1" customWidth="1"/>
    <col min="81" max="81" width="9" bestFit="1" customWidth="1"/>
    <col min="82" max="82" width="16" bestFit="1" customWidth="1"/>
    <col min="83" max="83" width="7" bestFit="1" customWidth="1"/>
    <col min="84" max="84" width="10.140625" bestFit="1" customWidth="1"/>
    <col min="85" max="85" width="9.85546875" bestFit="1" customWidth="1"/>
    <col min="86" max="86" width="7.42578125" bestFit="1" customWidth="1"/>
    <col min="87" max="87" width="7.85546875" bestFit="1" customWidth="1"/>
    <col min="88" max="88" width="10.5703125" bestFit="1" customWidth="1"/>
    <col min="89" max="89" width="7" bestFit="1" customWidth="1"/>
    <col min="90" max="90" width="11.85546875" bestFit="1" customWidth="1"/>
    <col min="91" max="91" width="7" bestFit="1" customWidth="1"/>
    <col min="92" max="92" width="9" bestFit="1" customWidth="1"/>
    <col min="93" max="93" width="16" bestFit="1" customWidth="1"/>
    <col min="94" max="94" width="8" bestFit="1" customWidth="1"/>
    <col min="95" max="95" width="7" bestFit="1" customWidth="1"/>
    <col min="96" max="96" width="10.140625" bestFit="1" customWidth="1"/>
    <col min="97" max="97" width="9.85546875" bestFit="1" customWidth="1"/>
    <col min="98" max="98" width="7.42578125" bestFit="1" customWidth="1"/>
    <col min="99" max="99" width="7.85546875" bestFit="1" customWidth="1"/>
    <col min="100" max="100" width="10.5703125" bestFit="1" customWidth="1"/>
    <col min="101" max="101" width="7" bestFit="1" customWidth="1"/>
    <col min="102" max="102" width="11.85546875" bestFit="1" customWidth="1"/>
    <col min="103" max="103" width="7" bestFit="1" customWidth="1"/>
    <col min="104" max="104" width="8" bestFit="1" customWidth="1"/>
    <col min="105" max="105" width="9" bestFit="1" customWidth="1"/>
    <col min="106" max="106" width="16" bestFit="1" customWidth="1"/>
    <col min="107" max="107" width="7" bestFit="1" customWidth="1"/>
    <col min="108" max="108" width="10.140625" bestFit="1" customWidth="1"/>
    <col min="109" max="109" width="9.85546875" bestFit="1" customWidth="1"/>
    <col min="110" max="110" width="7.42578125" bestFit="1" customWidth="1"/>
    <col min="111" max="111" width="7.85546875" bestFit="1" customWidth="1"/>
    <col min="112" max="112" width="10.5703125" bestFit="1" customWidth="1"/>
    <col min="113" max="113" width="7" bestFit="1" customWidth="1"/>
    <col min="114" max="114" width="11.85546875" bestFit="1" customWidth="1"/>
    <col min="115" max="115" width="7" bestFit="1" customWidth="1"/>
    <col min="116" max="116" width="16" bestFit="1" customWidth="1"/>
    <col min="117" max="117" width="9" bestFit="1" customWidth="1"/>
    <col min="118" max="118" width="8" bestFit="1" customWidth="1"/>
    <col min="119" max="119" width="7" bestFit="1" customWidth="1"/>
    <col min="120" max="120" width="10.140625" bestFit="1" customWidth="1"/>
    <col min="121" max="121" width="9.85546875" bestFit="1" customWidth="1"/>
    <col min="122" max="122" width="7.42578125" bestFit="1" customWidth="1"/>
    <col min="123" max="123" width="7.85546875" bestFit="1" customWidth="1"/>
    <col min="124" max="124" width="10.5703125" bestFit="1" customWidth="1"/>
    <col min="125" max="125" width="7" bestFit="1" customWidth="1"/>
    <col min="126" max="126" width="11.85546875" bestFit="1" customWidth="1"/>
    <col min="127" max="127" width="7" bestFit="1" customWidth="1"/>
    <col min="128" max="128" width="16" bestFit="1" customWidth="1"/>
    <col min="129" max="129" width="9" bestFit="1" customWidth="1"/>
    <col min="130" max="130" width="8" bestFit="1" customWidth="1"/>
    <col min="131" max="131" width="7" bestFit="1" customWidth="1"/>
    <col min="132" max="132" width="10.140625" bestFit="1" customWidth="1"/>
    <col min="133" max="133" width="9.85546875" bestFit="1" customWidth="1"/>
    <col min="134" max="134" width="7.42578125" bestFit="1" customWidth="1"/>
    <col min="135" max="135" width="7.85546875" bestFit="1" customWidth="1"/>
    <col min="136" max="136" width="10.5703125" bestFit="1" customWidth="1"/>
    <col min="137" max="137" width="7" bestFit="1" customWidth="1"/>
    <col min="138" max="138" width="11.85546875" bestFit="1" customWidth="1"/>
    <col min="139" max="139" width="8" bestFit="1" customWidth="1"/>
    <col min="140" max="140" width="7" bestFit="1" customWidth="1"/>
    <col min="141" max="141" width="9" bestFit="1" customWidth="1"/>
    <col min="142" max="142" width="16" bestFit="1" customWidth="1"/>
    <col min="143" max="143" width="7" bestFit="1" customWidth="1"/>
    <col min="144" max="144" width="10.140625" bestFit="1" customWidth="1"/>
    <col min="145" max="145" width="9.85546875" bestFit="1" customWidth="1"/>
    <col min="146" max="146" width="11.28515625" bestFit="1" customWidth="1"/>
  </cols>
  <sheetData>
    <row r="2" spans="1:14" x14ac:dyDescent="0.25">
      <c r="A2" s="1" t="s">
        <v>14</v>
      </c>
      <c r="B2" t="s">
        <v>20</v>
      </c>
    </row>
    <row r="4" spans="1:14" x14ac:dyDescent="0.25">
      <c r="A4" s="1" t="s">
        <v>10</v>
      </c>
      <c r="B4" s="1" t="s">
        <v>18</v>
      </c>
    </row>
    <row r="5" spans="1:14" x14ac:dyDescent="0.25">
      <c r="A5" s="1" t="s">
        <v>11</v>
      </c>
      <c r="B5" t="s">
        <v>3</v>
      </c>
      <c r="C5" t="s">
        <v>8</v>
      </c>
      <c r="D5" t="s">
        <v>6</v>
      </c>
      <c r="E5" t="s">
        <v>7</v>
      </c>
      <c r="F5" t="s">
        <v>5</v>
      </c>
      <c r="G5" t="s">
        <v>1</v>
      </c>
      <c r="H5" t="s">
        <v>2</v>
      </c>
      <c r="I5" t="s">
        <v>9</v>
      </c>
      <c r="J5" t="s">
        <v>64</v>
      </c>
      <c r="K5" t="s">
        <v>19</v>
      </c>
      <c r="L5" t="s">
        <v>0</v>
      </c>
      <c r="M5" t="s">
        <v>70</v>
      </c>
      <c r="N5" t="s">
        <v>12</v>
      </c>
    </row>
    <row r="6" spans="1:14" x14ac:dyDescent="0.25">
      <c r="A6" s="2">
        <v>2022</v>
      </c>
      <c r="B6" s="3">
        <v>5125.4673296237152</v>
      </c>
      <c r="C6" s="3">
        <v>3597.4722643879318</v>
      </c>
      <c r="D6" s="3">
        <v>2722.6978167658544</v>
      </c>
      <c r="E6" s="3">
        <v>2206.4077616274612</v>
      </c>
      <c r="F6" s="3">
        <v>1630.5343307326443</v>
      </c>
      <c r="G6" s="3">
        <v>1354.9392669276924</v>
      </c>
      <c r="H6" s="3">
        <v>1446.3659958620417</v>
      </c>
      <c r="I6" s="3">
        <v>1340.6273486411778</v>
      </c>
      <c r="J6" s="3">
        <v>1267.1476923215221</v>
      </c>
      <c r="K6" s="3">
        <v>1279.9990771698024</v>
      </c>
      <c r="L6" s="3">
        <v>573.18924746868947</v>
      </c>
      <c r="M6" s="3">
        <v>294.41444727413381</v>
      </c>
      <c r="N6" s="3">
        <v>22839.262578802671</v>
      </c>
    </row>
    <row r="7" spans="1:14" x14ac:dyDescent="0.25">
      <c r="A7" s="2">
        <v>2023</v>
      </c>
      <c r="B7" s="3">
        <v>5586.2134085783446</v>
      </c>
      <c r="C7" s="3">
        <v>3802.7857789815721</v>
      </c>
      <c r="D7" s="3">
        <v>2812.7826455004961</v>
      </c>
      <c r="E7" s="3">
        <v>2474.972980450058</v>
      </c>
      <c r="F7" s="3">
        <v>1704.9208163475105</v>
      </c>
      <c r="G7" s="3">
        <v>1520.9912743487241</v>
      </c>
      <c r="H7" s="3">
        <v>1590.6441965734145</v>
      </c>
      <c r="I7" s="3">
        <v>1465.8653736146484</v>
      </c>
      <c r="J7" s="3">
        <v>1438.8683812954894</v>
      </c>
      <c r="K7" s="3">
        <v>1401.4508567896928</v>
      </c>
      <c r="L7" s="3">
        <v>656.04735370143601</v>
      </c>
      <c r="M7" s="3">
        <v>323.38910391424548</v>
      </c>
      <c r="N7" s="3">
        <v>24778.932170095635</v>
      </c>
    </row>
    <row r="8" spans="1:14" x14ac:dyDescent="0.25">
      <c r="A8" s="2">
        <v>2024</v>
      </c>
      <c r="B8" s="3">
        <v>5855.2767873574503</v>
      </c>
      <c r="C8" s="3">
        <v>3936.2219707885693</v>
      </c>
      <c r="D8" s="3">
        <v>2707.4024926850939</v>
      </c>
      <c r="E8" s="3">
        <v>2593.0998809667876</v>
      </c>
      <c r="F8" s="3">
        <v>1832.0060874235533</v>
      </c>
      <c r="G8" s="3">
        <v>1588.9576703459929</v>
      </c>
      <c r="H8" s="3">
        <v>1660.0956163644566</v>
      </c>
      <c r="I8" s="3">
        <v>1528.4726862329246</v>
      </c>
      <c r="J8" s="3">
        <v>1523.5320994221972</v>
      </c>
      <c r="K8" s="3">
        <v>1469.6449159485649</v>
      </c>
      <c r="L8" s="3">
        <v>694.56386777461012</v>
      </c>
      <c r="M8" s="3">
        <v>342.52628432397739</v>
      </c>
      <c r="N8" s="3">
        <v>25731.80035963418</v>
      </c>
    </row>
    <row r="9" spans="1:14" x14ac:dyDescent="0.25">
      <c r="A9" s="2">
        <v>2025</v>
      </c>
      <c r="B9" s="3">
        <v>6024.0054080802347</v>
      </c>
      <c r="C9" s="3">
        <v>3983.5294344086001</v>
      </c>
      <c r="D9" s="3">
        <v>2830.8168697330452</v>
      </c>
      <c r="E9" s="3">
        <v>2676.3900848345174</v>
      </c>
      <c r="F9" s="3">
        <v>1926.9579486256034</v>
      </c>
      <c r="G9" s="3">
        <v>1625.1525071310011</v>
      </c>
      <c r="H9" s="3">
        <v>1689.8036129090808</v>
      </c>
      <c r="I9" s="3">
        <v>1561.4012823478047</v>
      </c>
      <c r="J9" s="3">
        <v>1584.8440261696617</v>
      </c>
      <c r="K9" s="3">
        <v>1505.7008564255175</v>
      </c>
      <c r="L9" s="3">
        <v>725.15388892164071</v>
      </c>
      <c r="M9" s="3">
        <v>355.64741018819069</v>
      </c>
      <c r="N9" s="3">
        <v>26489.403329774897</v>
      </c>
    </row>
    <row r="10" spans="1:14" x14ac:dyDescent="0.25">
      <c r="A10" s="2">
        <v>2026</v>
      </c>
      <c r="B10" s="3">
        <v>6328.3184138513207</v>
      </c>
      <c r="C10" s="3">
        <v>4116.8713001510587</v>
      </c>
      <c r="D10" s="3">
        <v>2780.3162257634967</v>
      </c>
      <c r="E10" s="3">
        <v>2814.903373916482</v>
      </c>
      <c r="F10" s="3">
        <v>2043.8333030264193</v>
      </c>
      <c r="G10" s="3">
        <v>1731.6256465653914</v>
      </c>
      <c r="H10" s="3">
        <v>1786.4181674362985</v>
      </c>
      <c r="I10" s="3">
        <v>1632.1729105056343</v>
      </c>
      <c r="J10" s="3">
        <v>1693.3960397499447</v>
      </c>
      <c r="K10" s="3">
        <v>1580.2508068779255</v>
      </c>
      <c r="L10" s="3">
        <v>773.83914721115195</v>
      </c>
      <c r="M10" s="3">
        <v>374.54297758351134</v>
      </c>
      <c r="N10" s="3">
        <v>27656.488312638634</v>
      </c>
    </row>
    <row r="11" spans="1:14" x14ac:dyDescent="0.25">
      <c r="A11" s="2">
        <v>2027</v>
      </c>
      <c r="B11" s="3">
        <v>6493.638263714306</v>
      </c>
      <c r="C11" s="3">
        <v>4287.5520441606759</v>
      </c>
      <c r="D11" s="3">
        <v>3233.0856007669572</v>
      </c>
      <c r="E11" s="3">
        <v>2971.5299765143473</v>
      </c>
      <c r="F11" s="3">
        <v>2091.4783608728471</v>
      </c>
      <c r="G11" s="3">
        <v>1907.3771938542916</v>
      </c>
      <c r="H11" s="3">
        <v>1873.7493098365751</v>
      </c>
      <c r="I11" s="3">
        <v>1818.9275544431578</v>
      </c>
      <c r="J11" s="3">
        <v>1761.0691088101769</v>
      </c>
      <c r="K11" s="3">
        <v>1683.6424519643992</v>
      </c>
      <c r="L11" s="3">
        <v>827.49938056630197</v>
      </c>
      <c r="M11" s="3">
        <v>387.19650381152275</v>
      </c>
      <c r="N11" s="3">
        <v>29336.74574931556</v>
      </c>
    </row>
    <row r="12" spans="1:14" x14ac:dyDescent="0.25">
      <c r="A12" s="2">
        <v>2028</v>
      </c>
      <c r="B12" s="3">
        <v>6831.9146045585394</v>
      </c>
      <c r="C12" s="3">
        <v>4476.9275957526079</v>
      </c>
      <c r="D12" s="3">
        <v>3168.955853616701</v>
      </c>
      <c r="E12" s="3">
        <v>3172.6477961969917</v>
      </c>
      <c r="F12" s="3">
        <v>2177.9677948881381</v>
      </c>
      <c r="G12" s="3">
        <v>2070.8508054208428</v>
      </c>
      <c r="H12" s="3">
        <v>1988.6821298366553</v>
      </c>
      <c r="I12" s="3">
        <v>1956.6272766997824</v>
      </c>
      <c r="J12" s="3">
        <v>1877.3587265822553</v>
      </c>
      <c r="K12" s="3">
        <v>1793.7873029985003</v>
      </c>
      <c r="L12" s="3">
        <v>887.44282548701653</v>
      </c>
      <c r="M12" s="3">
        <v>406.92746039881126</v>
      </c>
      <c r="N12" s="3">
        <v>30810.090172436841</v>
      </c>
    </row>
    <row r="13" spans="1:14" x14ac:dyDescent="0.25">
      <c r="A13" s="2">
        <v>2029</v>
      </c>
      <c r="B13" s="3">
        <v>7025.9146967911147</v>
      </c>
      <c r="C13" s="3">
        <v>4542.4470464479891</v>
      </c>
      <c r="D13" s="3">
        <v>3210.2941037868472</v>
      </c>
      <c r="E13" s="3">
        <v>3288.7189634422298</v>
      </c>
      <c r="F13" s="3">
        <v>2217.4036083888168</v>
      </c>
      <c r="G13" s="3">
        <v>2149.7136243640484</v>
      </c>
      <c r="H13" s="3">
        <v>2063.5105165746068</v>
      </c>
      <c r="I13" s="3">
        <v>1999.1117868603305</v>
      </c>
      <c r="J13" s="3">
        <v>1949.9540161433256</v>
      </c>
      <c r="K13" s="3">
        <v>1852.4234108672729</v>
      </c>
      <c r="L13" s="3">
        <v>920.76817535519535</v>
      </c>
      <c r="M13" s="3">
        <v>419.87495580532044</v>
      </c>
      <c r="N13" s="3">
        <v>31640.134904827093</v>
      </c>
    </row>
    <row r="14" spans="1:14" x14ac:dyDescent="0.25">
      <c r="A14" s="2">
        <v>2030</v>
      </c>
      <c r="B14" s="3">
        <v>7233.7096810858966</v>
      </c>
      <c r="C14" s="3">
        <v>4803.7424349516932</v>
      </c>
      <c r="D14" s="3">
        <v>3392.6690843652523</v>
      </c>
      <c r="E14" s="3">
        <v>3399.340723287879</v>
      </c>
      <c r="F14" s="3">
        <v>2330.9832149546232</v>
      </c>
      <c r="G14" s="3">
        <v>2246.2654515796153</v>
      </c>
      <c r="H14" s="3">
        <v>2138.082931309787</v>
      </c>
      <c r="I14" s="3">
        <v>2108.0842354310844</v>
      </c>
      <c r="J14" s="3">
        <v>1986.9315335551696</v>
      </c>
      <c r="K14" s="3">
        <v>1919.9365248458409</v>
      </c>
      <c r="L14" s="3">
        <v>951.503849893601</v>
      </c>
      <c r="M14" s="3">
        <v>433.3325824716942</v>
      </c>
      <c r="N14" s="3">
        <v>32944.582247732134</v>
      </c>
    </row>
    <row r="15" spans="1:14" x14ac:dyDescent="0.25">
      <c r="A15" s="2">
        <v>2031</v>
      </c>
      <c r="B15" s="3">
        <v>6559.4780141195224</v>
      </c>
      <c r="C15" s="3">
        <v>4512.4992036977164</v>
      </c>
      <c r="D15" s="3">
        <v>3495.198975989505</v>
      </c>
      <c r="E15" s="3">
        <v>3136.54303033531</v>
      </c>
      <c r="F15" s="3">
        <v>2175.6065160084245</v>
      </c>
      <c r="G15" s="3">
        <v>2123.5926895676334</v>
      </c>
      <c r="H15" s="3">
        <v>1973.0718130043788</v>
      </c>
      <c r="I15" s="3">
        <v>2033.756161101823</v>
      </c>
      <c r="J15" s="3">
        <v>1782.9777305936343</v>
      </c>
      <c r="K15" s="3">
        <v>1838.9499952508945</v>
      </c>
      <c r="L15" s="3">
        <v>887.12668339608615</v>
      </c>
      <c r="M15" s="3">
        <v>413.26867457305531</v>
      </c>
      <c r="N15" s="3">
        <v>30932.069487637986</v>
      </c>
    </row>
    <row r="16" spans="1:14" x14ac:dyDescent="0.25">
      <c r="A16" s="2">
        <v>2032</v>
      </c>
      <c r="B16" s="3">
        <v>6548.9072753711298</v>
      </c>
      <c r="C16" s="3">
        <v>4585.6236122702412</v>
      </c>
      <c r="D16" s="3">
        <v>3520.9403038152504</v>
      </c>
      <c r="E16" s="3">
        <v>3149.6932272587819</v>
      </c>
      <c r="F16" s="3">
        <v>2127.4776598833641</v>
      </c>
      <c r="G16" s="3">
        <v>2122.5139286067383</v>
      </c>
      <c r="H16" s="3">
        <v>1979.0017058009214</v>
      </c>
      <c r="I16" s="3">
        <v>2061.9671865790092</v>
      </c>
      <c r="J16" s="3">
        <v>1779.5181933515512</v>
      </c>
      <c r="K16" s="3">
        <v>1846.1210461474668</v>
      </c>
      <c r="L16" s="3">
        <v>883.6684345629119</v>
      </c>
      <c r="M16" s="3">
        <v>411.4664553870893</v>
      </c>
      <c r="N16" s="3">
        <v>31016.899029034455</v>
      </c>
    </row>
    <row r="17" spans="1:14" x14ac:dyDescent="0.25">
      <c r="A17" s="2">
        <v>2033</v>
      </c>
      <c r="B17" s="3">
        <v>6806.9487357080707</v>
      </c>
      <c r="C17" s="3">
        <v>4614.2585157203193</v>
      </c>
      <c r="D17" s="3">
        <v>3612.4894344990535</v>
      </c>
      <c r="E17" s="3">
        <v>3286.7064095615456</v>
      </c>
      <c r="F17" s="3">
        <v>2112.4523937723175</v>
      </c>
      <c r="G17" s="3">
        <v>2182.1716459448348</v>
      </c>
      <c r="H17" s="3">
        <v>2048.4468389687427</v>
      </c>
      <c r="I17" s="3">
        <v>2082.5962492846052</v>
      </c>
      <c r="J17" s="3">
        <v>1878.9127753090388</v>
      </c>
      <c r="K17" s="3">
        <v>1885.250988094569</v>
      </c>
      <c r="L17" s="3">
        <v>931.09036694743179</v>
      </c>
      <c r="M17" s="3">
        <v>421.81904258912613</v>
      </c>
      <c r="N17" s="3">
        <v>31863.143396399653</v>
      </c>
    </row>
    <row r="18" spans="1:14" x14ac:dyDescent="0.25">
      <c r="A18" s="2" t="s">
        <v>12</v>
      </c>
      <c r="B18" s="3">
        <v>76419.792618839638</v>
      </c>
      <c r="C18" s="3">
        <v>51259.931201718973</v>
      </c>
      <c r="D18" s="3">
        <v>37487.64940728755</v>
      </c>
      <c r="E18" s="3">
        <v>35170.954208392388</v>
      </c>
      <c r="F18" s="3">
        <v>24371.622034924261</v>
      </c>
      <c r="G18" s="3">
        <v>22624.151704656811</v>
      </c>
      <c r="H18" s="3">
        <v>22237.872834476962</v>
      </c>
      <c r="I18" s="3">
        <v>21589.610051741984</v>
      </c>
      <c r="J18" s="3">
        <v>20524.510323303966</v>
      </c>
      <c r="K18" s="3">
        <v>20057.158233380447</v>
      </c>
      <c r="L18" s="3">
        <v>9711.8932212860727</v>
      </c>
      <c r="M18" s="3">
        <v>4584.4058983206778</v>
      </c>
      <c r="N18" s="3">
        <v>346039.55173832981</v>
      </c>
    </row>
    <row r="30" spans="1:14" x14ac:dyDescent="0.25">
      <c r="A30" s="1" t="s">
        <v>14</v>
      </c>
      <c r="B30" t="s">
        <v>20</v>
      </c>
    </row>
    <row r="32" spans="1:14" x14ac:dyDescent="0.25">
      <c r="A32" s="1" t="s">
        <v>10</v>
      </c>
      <c r="B32" s="1" t="s">
        <v>67</v>
      </c>
      <c r="C32" s="1" t="s">
        <v>58</v>
      </c>
    </row>
    <row r="33" spans="1:6" x14ac:dyDescent="0.25">
      <c r="B33" t="s">
        <v>65</v>
      </c>
      <c r="C33" t="s">
        <v>65</v>
      </c>
      <c r="D33" t="s">
        <v>66</v>
      </c>
      <c r="E33" t="s">
        <v>66</v>
      </c>
      <c r="F33" t="s">
        <v>12</v>
      </c>
    </row>
    <row r="34" spans="1:6" x14ac:dyDescent="0.25">
      <c r="A34" s="1" t="s">
        <v>13</v>
      </c>
      <c r="B34" t="s">
        <v>59</v>
      </c>
      <c r="C34" t="s">
        <v>15</v>
      </c>
      <c r="D34" t="s">
        <v>59</v>
      </c>
      <c r="E34" t="s">
        <v>15</v>
      </c>
    </row>
    <row r="35" spans="1:6" x14ac:dyDescent="0.25">
      <c r="A35">
        <v>2022</v>
      </c>
      <c r="B35" s="3">
        <v>8326.8747766499328</v>
      </c>
      <c r="C35" s="3">
        <v>4128.9324217499934</v>
      </c>
      <c r="D35" s="3">
        <v>8018.968270902812</v>
      </c>
      <c r="E35" s="3">
        <v>2364.487109499999</v>
      </c>
      <c r="F35" s="3">
        <v>22839.262578802736</v>
      </c>
    </row>
    <row r="36" spans="1:6" x14ac:dyDescent="0.25">
      <c r="A36">
        <v>2023</v>
      </c>
      <c r="B36" s="3">
        <v>9436.4783712751541</v>
      </c>
      <c r="C36" s="3">
        <v>4787.2278232499993</v>
      </c>
      <c r="D36" s="3">
        <v>7938.2246018204987</v>
      </c>
      <c r="E36" s="3">
        <v>2617.0013737499994</v>
      </c>
      <c r="F36" s="3">
        <v>24778.93217009565</v>
      </c>
    </row>
    <row r="37" spans="1:6" x14ac:dyDescent="0.25">
      <c r="A37">
        <v>2024</v>
      </c>
      <c r="B37" s="3">
        <v>9797.6385491297824</v>
      </c>
      <c r="C37" s="3">
        <v>5307.5796054999746</v>
      </c>
      <c r="D37" s="3">
        <v>7500.6255367544863</v>
      </c>
      <c r="E37" s="3">
        <v>3125.9566682499953</v>
      </c>
      <c r="F37" s="3">
        <v>25731.800359634239</v>
      </c>
    </row>
    <row r="38" spans="1:6" x14ac:dyDescent="0.25">
      <c r="A38">
        <v>2025</v>
      </c>
      <c r="B38" s="3">
        <v>9743.8615531785836</v>
      </c>
      <c r="C38" s="3">
        <v>5870.5251172499593</v>
      </c>
      <c r="D38" s="3">
        <v>7603.7931230963313</v>
      </c>
      <c r="E38" s="3">
        <v>3271.223536249995</v>
      </c>
      <c r="F38" s="3">
        <v>26489.403329774872</v>
      </c>
    </row>
    <row r="39" spans="1:6" x14ac:dyDescent="0.25">
      <c r="A39">
        <v>2026</v>
      </c>
      <c r="B39" s="3">
        <v>10317.982086698075</v>
      </c>
      <c r="C39" s="3">
        <v>6380.8372339999733</v>
      </c>
      <c r="D39" s="3">
        <v>7624.1792979404818</v>
      </c>
      <c r="E39" s="3">
        <v>3333.4896939999999</v>
      </c>
      <c r="F39" s="3">
        <v>27656.488312638532</v>
      </c>
    </row>
    <row r="40" spans="1:6" x14ac:dyDescent="0.25">
      <c r="A40">
        <v>2027</v>
      </c>
      <c r="B40" s="3">
        <v>10670.33112284305</v>
      </c>
      <c r="C40" s="3">
        <v>6651.7196852499892</v>
      </c>
      <c r="D40" s="3">
        <v>7796.6299342225939</v>
      </c>
      <c r="E40" s="3">
        <v>4218.0650069999901</v>
      </c>
      <c r="F40" s="3">
        <v>29336.745749315622</v>
      </c>
    </row>
    <row r="41" spans="1:6" x14ac:dyDescent="0.25">
      <c r="A41">
        <v>2028</v>
      </c>
      <c r="B41" s="3">
        <v>11603.787305804235</v>
      </c>
      <c r="C41" s="3">
        <v>6893.5025099999766</v>
      </c>
      <c r="D41" s="3">
        <v>7544.3775686326335</v>
      </c>
      <c r="E41" s="3">
        <v>4768.422787999998</v>
      </c>
      <c r="F41" s="3">
        <v>30810.090172436845</v>
      </c>
    </row>
    <row r="42" spans="1:6" x14ac:dyDescent="0.25">
      <c r="A42">
        <v>2029</v>
      </c>
      <c r="B42" s="3">
        <v>12298.098107243883</v>
      </c>
      <c r="C42" s="3">
        <v>7040.6368594999876</v>
      </c>
      <c r="D42" s="3">
        <v>7483.3889988332312</v>
      </c>
      <c r="E42" s="3">
        <v>4818.0109392499999</v>
      </c>
      <c r="F42" s="3">
        <v>31640.1349048271</v>
      </c>
    </row>
    <row r="43" spans="1:6" x14ac:dyDescent="0.25">
      <c r="A43">
        <v>2030</v>
      </c>
      <c r="B43" s="3">
        <v>12657.234575983644</v>
      </c>
      <c r="C43" s="3">
        <v>7181.2234364499554</v>
      </c>
      <c r="D43" s="3">
        <v>8285.0855117985302</v>
      </c>
      <c r="E43" s="3">
        <v>4821.0387234999989</v>
      </c>
      <c r="F43" s="3">
        <v>32944.582247732127</v>
      </c>
    </row>
    <row r="44" spans="1:6" x14ac:dyDescent="0.25">
      <c r="A44">
        <v>2031</v>
      </c>
      <c r="B44" s="3">
        <v>10514.779423184775</v>
      </c>
      <c r="C44" s="3">
        <v>7251.0612358859644</v>
      </c>
      <c r="D44" s="3">
        <v>8306.3821283172238</v>
      </c>
      <c r="E44" s="3">
        <v>4859.8467002499983</v>
      </c>
      <c r="F44" s="3">
        <v>30932.069487637957</v>
      </c>
    </row>
    <row r="45" spans="1:6" x14ac:dyDescent="0.25">
      <c r="A45">
        <v>2032</v>
      </c>
      <c r="B45" s="3">
        <v>10164.928332147325</v>
      </c>
      <c r="C45" s="3">
        <v>7331.0004577910886</v>
      </c>
      <c r="D45" s="3">
        <v>8848.8102633460439</v>
      </c>
      <c r="E45" s="3">
        <v>4672.1599757499971</v>
      </c>
      <c r="F45" s="3">
        <v>31016.899029034455</v>
      </c>
    </row>
    <row r="46" spans="1:6" x14ac:dyDescent="0.25">
      <c r="A46">
        <v>2033</v>
      </c>
      <c r="B46" s="3">
        <v>11055.453866077356</v>
      </c>
      <c r="C46" s="3">
        <v>7442.5487242993277</v>
      </c>
      <c r="D46" s="3">
        <v>8953.5324162729903</v>
      </c>
      <c r="E46" s="3">
        <v>4411.6083897499984</v>
      </c>
      <c r="F46" s="3">
        <v>31863.143396399675</v>
      </c>
    </row>
    <row r="47" spans="1:6" x14ac:dyDescent="0.25">
      <c r="A47" t="s">
        <v>12</v>
      </c>
      <c r="B47" s="3">
        <v>126587.4480702158</v>
      </c>
      <c r="C47" s="3">
        <v>76266.795110926192</v>
      </c>
      <c r="D47" s="3">
        <v>95903.997651937883</v>
      </c>
      <c r="E47" s="3">
        <v>47281.310905249971</v>
      </c>
      <c r="F47" s="3">
        <v>346039.55173832987</v>
      </c>
    </row>
  </sheetData>
  <pageMargins left="0.7" right="0.7" top="0.75" bottom="0.75" header="0.3" footer="0.3"/>
  <pageSetup paperSize="9" orientation="portrait" verticalDpi="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41F0F-DEB0-41B0-BCDE-08B0CD86EDBB}">
  <dimension ref="A1:G21"/>
  <sheetViews>
    <sheetView workbookViewId="0">
      <selection activeCell="E12" sqref="E12"/>
    </sheetView>
  </sheetViews>
  <sheetFormatPr defaultRowHeight="15" x14ac:dyDescent="0.25"/>
  <cols>
    <col min="1" max="1" width="23.85546875" bestFit="1" customWidth="1"/>
    <col min="2" max="2" width="26.42578125" bestFit="1" customWidth="1"/>
    <col min="3" max="3" width="15" bestFit="1" customWidth="1"/>
    <col min="4" max="4" width="7" bestFit="1" customWidth="1"/>
    <col min="5" max="5" width="11.42578125" bestFit="1" customWidth="1"/>
    <col min="6" max="8" width="11.28515625" bestFit="1" customWidth="1"/>
    <col min="9" max="9" width="13.5703125" bestFit="1" customWidth="1"/>
    <col min="10" max="10" width="11.28515625" bestFit="1" customWidth="1"/>
    <col min="11" max="11" width="28.5703125" bestFit="1" customWidth="1"/>
    <col min="12" max="13" width="11.28515625" bestFit="1" customWidth="1"/>
    <col min="14" max="14" width="15.28515625" bestFit="1" customWidth="1"/>
    <col min="15" max="15" width="11" bestFit="1" customWidth="1"/>
    <col min="16" max="16" width="30.5703125" bestFit="1" customWidth="1"/>
    <col min="17" max="17" width="8.28515625" bestFit="1" customWidth="1"/>
    <col min="18" max="18" width="16.85546875" bestFit="1" customWidth="1"/>
    <col min="19" max="19" width="12.85546875" bestFit="1" customWidth="1"/>
    <col min="20" max="20" width="7" bestFit="1" customWidth="1"/>
    <col min="21" max="21" width="28.28515625" bestFit="1" customWidth="1"/>
    <col min="22" max="22" width="23.5703125" bestFit="1" customWidth="1"/>
    <col min="23" max="23" width="11.28515625" bestFit="1" customWidth="1"/>
    <col min="24" max="24" width="24.85546875" bestFit="1" customWidth="1"/>
    <col min="25" max="25" width="10.5703125" bestFit="1" customWidth="1"/>
    <col min="26" max="26" width="7" bestFit="1" customWidth="1"/>
    <col min="27" max="27" width="25.5703125" bestFit="1" customWidth="1"/>
    <col min="28" max="28" width="21.140625" bestFit="1" customWidth="1"/>
    <col min="29" max="29" width="14.5703125" bestFit="1" customWidth="1"/>
    <col min="30" max="30" width="7.140625" bestFit="1" customWidth="1"/>
    <col min="31" max="31" width="20.5703125" bestFit="1" customWidth="1"/>
    <col min="32" max="32" width="29.28515625" bestFit="1" customWidth="1"/>
    <col min="33" max="33" width="20" bestFit="1" customWidth="1"/>
    <col min="34" max="36" width="7" bestFit="1" customWidth="1"/>
    <col min="37" max="37" width="11.5703125" bestFit="1" customWidth="1"/>
    <col min="38" max="39" width="7" bestFit="1" customWidth="1"/>
    <col min="40" max="40" width="18" bestFit="1" customWidth="1"/>
    <col min="41" max="41" width="19.140625" bestFit="1" customWidth="1"/>
    <col min="42" max="42" width="11.42578125" bestFit="1" customWidth="1"/>
    <col min="43" max="43" width="7" bestFit="1" customWidth="1"/>
    <col min="44" max="44" width="11.140625" bestFit="1" customWidth="1"/>
    <col min="45" max="45" width="18.28515625" bestFit="1" customWidth="1"/>
    <col min="46" max="46" width="10.5703125" bestFit="1" customWidth="1"/>
    <col min="47" max="47" width="7" bestFit="1" customWidth="1"/>
    <col min="48" max="48" width="5.85546875" bestFit="1" customWidth="1"/>
    <col min="49" max="49" width="10.7109375" bestFit="1" customWidth="1"/>
    <col min="50" max="50" width="5.42578125" bestFit="1" customWidth="1"/>
    <col min="51" max="51" width="12.28515625" bestFit="1" customWidth="1"/>
    <col min="52" max="52" width="19" bestFit="1" customWidth="1"/>
    <col min="53" max="53" width="5.7109375" bestFit="1" customWidth="1"/>
    <col min="54" max="54" width="19.42578125" bestFit="1" customWidth="1"/>
    <col min="55" max="55" width="17.5703125" bestFit="1" customWidth="1"/>
    <col min="56" max="56" width="14.28515625" bestFit="1" customWidth="1"/>
    <col min="57" max="57" width="11.7109375" bestFit="1" customWidth="1"/>
    <col min="58" max="58" width="11.28515625" bestFit="1" customWidth="1"/>
    <col min="59" max="59" width="11.85546875" bestFit="1" customWidth="1"/>
    <col min="60" max="60" width="10.140625" bestFit="1" customWidth="1"/>
    <col min="61" max="61" width="5.42578125" bestFit="1" customWidth="1"/>
    <col min="62" max="62" width="10.140625" bestFit="1" customWidth="1"/>
    <col min="63" max="63" width="17.7109375" bestFit="1" customWidth="1"/>
    <col min="64" max="64" width="13.7109375" bestFit="1" customWidth="1"/>
    <col min="65" max="65" width="5.42578125" bestFit="1" customWidth="1"/>
    <col min="66" max="66" width="12.42578125" bestFit="1" customWidth="1"/>
    <col min="67" max="67" width="12" bestFit="1" customWidth="1"/>
    <col min="68" max="68" width="5.42578125" bestFit="1" customWidth="1"/>
    <col min="69" max="69" width="12.7109375" bestFit="1" customWidth="1"/>
    <col min="70" max="70" width="11.28515625" bestFit="1" customWidth="1"/>
    <col min="71" max="71" width="20.42578125" bestFit="1" customWidth="1"/>
    <col min="72" max="72" width="5.42578125" bestFit="1" customWidth="1"/>
    <col min="73" max="73" width="7.28515625" bestFit="1" customWidth="1"/>
    <col min="74" max="74" width="11.28515625" bestFit="1" customWidth="1"/>
    <col min="75" max="75" width="12.42578125" bestFit="1" customWidth="1"/>
    <col min="76" max="77" width="5.42578125" bestFit="1" customWidth="1"/>
    <col min="78" max="78" width="7.85546875" bestFit="1" customWidth="1"/>
    <col min="79" max="79" width="10.5703125" bestFit="1" customWidth="1"/>
    <col min="80" max="80" width="24.85546875" bestFit="1" customWidth="1"/>
    <col min="81" max="81" width="12.5703125" bestFit="1" customWidth="1"/>
    <col min="82" max="82" width="15.85546875" bestFit="1" customWidth="1"/>
    <col min="83" max="83" width="9.5703125" bestFit="1" customWidth="1"/>
    <col min="84" max="84" width="5.42578125" bestFit="1" customWidth="1"/>
    <col min="85" max="85" width="15.140625" bestFit="1" customWidth="1"/>
    <col min="86" max="86" width="25.5703125" bestFit="1" customWidth="1"/>
    <col min="87" max="87" width="11.140625" bestFit="1" customWidth="1"/>
    <col min="88" max="88" width="5.42578125" bestFit="1" customWidth="1"/>
    <col min="89" max="89" width="6.5703125" bestFit="1" customWidth="1"/>
    <col min="90" max="90" width="16.140625" bestFit="1" customWidth="1"/>
    <col min="91" max="91" width="9.5703125" bestFit="1" customWidth="1"/>
    <col min="92" max="92" width="5.42578125" bestFit="1" customWidth="1"/>
    <col min="93" max="93" width="10.7109375" bestFit="1" customWidth="1"/>
    <col min="94" max="94" width="11.28515625" bestFit="1" customWidth="1"/>
    <col min="95" max="98" width="5.42578125" bestFit="1" customWidth="1"/>
    <col min="99" max="99" width="12.85546875" bestFit="1" customWidth="1"/>
    <col min="100" max="100" width="17" bestFit="1" customWidth="1"/>
    <col min="101" max="101" width="5.42578125" bestFit="1" customWidth="1"/>
    <col min="102" max="102" width="12.85546875" bestFit="1" customWidth="1"/>
    <col min="103" max="104" width="5.42578125" bestFit="1" customWidth="1"/>
    <col min="105" max="105" width="11.85546875" bestFit="1" customWidth="1"/>
    <col min="106" max="106" width="16.28515625" bestFit="1" customWidth="1"/>
    <col min="107" max="107" width="16.140625" bestFit="1" customWidth="1"/>
    <col min="108" max="108" width="20.5703125" bestFit="1" customWidth="1"/>
    <col min="109" max="109" width="10.5703125" bestFit="1" customWidth="1"/>
    <col min="110" max="110" width="16.140625" bestFit="1" customWidth="1"/>
    <col min="111" max="111" width="16.28515625" bestFit="1" customWidth="1"/>
    <col min="112" max="112" width="20.7109375" bestFit="1" customWidth="1"/>
    <col min="113" max="113" width="5.42578125" bestFit="1" customWidth="1"/>
    <col min="114" max="114" width="10.42578125" bestFit="1" customWidth="1"/>
    <col min="115" max="115" width="19.28515625" bestFit="1" customWidth="1"/>
    <col min="116" max="116" width="5.42578125" bestFit="1" customWidth="1"/>
    <col min="117" max="117" width="14.28515625" bestFit="1" customWidth="1"/>
    <col min="118" max="118" width="14.7109375" bestFit="1" customWidth="1"/>
    <col min="119" max="119" width="21.5703125" bestFit="1" customWidth="1"/>
    <col min="120" max="120" width="5.42578125" bestFit="1" customWidth="1"/>
    <col min="121" max="121" width="10.140625" bestFit="1" customWidth="1"/>
    <col min="122" max="122" width="6" bestFit="1" customWidth="1"/>
    <col min="123" max="123" width="18" bestFit="1" customWidth="1"/>
    <col min="124" max="124" width="5.42578125" bestFit="1" customWidth="1"/>
    <col min="125" max="125" width="12.42578125" bestFit="1" customWidth="1"/>
    <col min="126" max="126" width="14.140625" bestFit="1" customWidth="1"/>
    <col min="127" max="127" width="11.28515625" bestFit="1" customWidth="1"/>
    <col min="128" max="128" width="17.7109375" bestFit="1" customWidth="1"/>
    <col min="129" max="129" width="11.28515625" bestFit="1" customWidth="1"/>
    <col min="130" max="130" width="5.42578125" bestFit="1" customWidth="1"/>
    <col min="131" max="131" width="18.42578125" bestFit="1" customWidth="1"/>
    <col min="132" max="132" width="19.85546875" bestFit="1" customWidth="1"/>
    <col min="133" max="133" width="10.5703125" bestFit="1" customWidth="1"/>
    <col min="134" max="134" width="11.42578125" bestFit="1" customWidth="1"/>
    <col min="135" max="135" width="21.5703125" bestFit="1" customWidth="1"/>
    <col min="136" max="136" width="6.5703125" bestFit="1" customWidth="1"/>
    <col min="137" max="137" width="12.42578125" bestFit="1" customWidth="1"/>
    <col min="138" max="138" width="12.140625" bestFit="1" customWidth="1"/>
    <col min="139" max="139" width="5.42578125" bestFit="1" customWidth="1"/>
    <col min="140" max="140" width="5.5703125" bestFit="1" customWidth="1"/>
    <col min="141" max="141" width="24" bestFit="1" customWidth="1"/>
    <col min="142" max="142" width="11.7109375" bestFit="1" customWidth="1"/>
    <col min="143" max="143" width="17" bestFit="1" customWidth="1"/>
    <col min="144" max="144" width="15" bestFit="1" customWidth="1"/>
    <col min="145" max="145" width="16.140625" bestFit="1" customWidth="1"/>
    <col min="146" max="146" width="21.7109375" bestFit="1" customWidth="1"/>
    <col min="147" max="147" width="12.42578125" bestFit="1" customWidth="1"/>
    <col min="148" max="148" width="18.28515625" bestFit="1" customWidth="1"/>
    <col min="149" max="149" width="9.7109375" bestFit="1" customWidth="1"/>
    <col min="150" max="150" width="6.42578125" bestFit="1" customWidth="1"/>
    <col min="151" max="151" width="17.5703125" bestFit="1" customWidth="1"/>
    <col min="152" max="152" width="9.28515625" bestFit="1" customWidth="1"/>
    <col min="153" max="153" width="17.5703125" bestFit="1" customWidth="1"/>
    <col min="154" max="154" width="23.7109375" bestFit="1" customWidth="1"/>
    <col min="155" max="155" width="19" bestFit="1" customWidth="1"/>
    <col min="156" max="156" width="15" bestFit="1" customWidth="1"/>
    <col min="157" max="157" width="19.140625" bestFit="1" customWidth="1"/>
    <col min="158" max="158" width="16.140625" bestFit="1" customWidth="1"/>
    <col min="159" max="159" width="11.5703125" bestFit="1" customWidth="1"/>
    <col min="160" max="160" width="12.28515625" bestFit="1" customWidth="1"/>
    <col min="161" max="161" width="27" bestFit="1" customWidth="1"/>
    <col min="162" max="162" width="5.28515625" bestFit="1" customWidth="1"/>
    <col min="163" max="163" width="5.42578125" bestFit="1" customWidth="1"/>
    <col min="164" max="164" width="5.28515625" bestFit="1" customWidth="1"/>
    <col min="165" max="165" width="15.140625" bestFit="1" customWidth="1"/>
    <col min="166" max="166" width="5.28515625" bestFit="1" customWidth="1"/>
    <col min="167" max="167" width="11.42578125" bestFit="1" customWidth="1"/>
    <col min="168" max="168" width="9.28515625" bestFit="1" customWidth="1"/>
    <col min="169" max="169" width="16" bestFit="1" customWidth="1"/>
    <col min="170" max="170" width="12.7109375" bestFit="1" customWidth="1"/>
    <col min="171" max="171" width="16.5703125" bestFit="1" customWidth="1"/>
    <col min="172" max="172" width="16.140625" bestFit="1" customWidth="1"/>
    <col min="173" max="173" width="14.140625" bestFit="1" customWidth="1"/>
    <col min="174" max="174" width="12.140625" bestFit="1" customWidth="1"/>
    <col min="175" max="175" width="28.5703125" bestFit="1" customWidth="1"/>
    <col min="176" max="176" width="15.42578125" bestFit="1" customWidth="1"/>
    <col min="177" max="177" width="16.42578125" bestFit="1" customWidth="1"/>
    <col min="178" max="178" width="27.28515625" bestFit="1" customWidth="1"/>
    <col min="179" max="179" width="16.85546875" bestFit="1" customWidth="1"/>
    <col min="180" max="180" width="14.140625" bestFit="1" customWidth="1"/>
    <col min="181" max="181" width="10.42578125" bestFit="1" customWidth="1"/>
    <col min="182" max="182" width="11.28515625" bestFit="1" customWidth="1"/>
    <col min="183" max="183" width="16" bestFit="1" customWidth="1"/>
    <col min="184" max="184" width="5.28515625" bestFit="1" customWidth="1"/>
    <col min="185" max="185" width="8.85546875" bestFit="1" customWidth="1"/>
    <col min="187" max="187" width="15.85546875" bestFit="1" customWidth="1"/>
    <col min="188" max="188" width="13.42578125" bestFit="1" customWidth="1"/>
    <col min="189" max="189" width="25.28515625" bestFit="1" customWidth="1"/>
    <col min="190" max="190" width="17.7109375" bestFit="1" customWidth="1"/>
    <col min="191" max="191" width="15.85546875" bestFit="1" customWidth="1"/>
    <col min="192" max="192" width="9.28515625" bestFit="1" customWidth="1"/>
    <col min="193" max="193" width="19" bestFit="1" customWidth="1"/>
    <col min="194" max="194" width="11.85546875" bestFit="1" customWidth="1"/>
    <col min="195" max="195" width="12.140625" bestFit="1" customWidth="1"/>
    <col min="196" max="196" width="20.85546875" bestFit="1" customWidth="1"/>
    <col min="197" max="197" width="7.140625" bestFit="1" customWidth="1"/>
    <col min="198" max="198" width="8.42578125" bestFit="1" customWidth="1"/>
    <col min="199" max="199" width="4.85546875" bestFit="1" customWidth="1"/>
    <col min="200" max="200" width="8.28515625" bestFit="1" customWidth="1"/>
    <col min="201" max="201" width="7" bestFit="1" customWidth="1"/>
    <col min="202" max="202" width="12" bestFit="1" customWidth="1"/>
    <col min="203" max="203" width="16.140625" bestFit="1" customWidth="1"/>
    <col min="204" max="204" width="17.85546875" bestFit="1" customWidth="1"/>
    <col min="205" max="205" width="7.85546875" bestFit="1" customWidth="1"/>
    <col min="206" max="206" width="7.28515625" bestFit="1" customWidth="1"/>
    <col min="207" max="207" width="11.42578125" bestFit="1" customWidth="1"/>
    <col min="208" max="208" width="34.5703125" bestFit="1" customWidth="1"/>
    <col min="209" max="209" width="8.140625" bestFit="1" customWidth="1"/>
    <col min="210" max="210" width="11.28515625" bestFit="1" customWidth="1"/>
  </cols>
  <sheetData>
    <row r="1" spans="1:7" x14ac:dyDescent="0.25">
      <c r="A1" s="1" t="s">
        <v>14</v>
      </c>
      <c r="B1" t="s">
        <v>20</v>
      </c>
    </row>
    <row r="2" spans="1:7" x14ac:dyDescent="0.25">
      <c r="A2" s="1" t="s">
        <v>36</v>
      </c>
      <c r="B2" t="s">
        <v>49</v>
      </c>
    </row>
    <row r="3" spans="1:7" x14ac:dyDescent="0.25">
      <c r="A3" s="1" t="s">
        <v>58</v>
      </c>
      <c r="B3" t="s">
        <v>15</v>
      </c>
    </row>
    <row r="4" spans="1:7" x14ac:dyDescent="0.25">
      <c r="A4" s="1" t="s">
        <v>50</v>
      </c>
      <c r="B4" t="s">
        <v>17</v>
      </c>
    </row>
    <row r="5" spans="1:7" x14ac:dyDescent="0.25">
      <c r="A5" s="1" t="s">
        <v>52</v>
      </c>
      <c r="B5" t="s">
        <v>51</v>
      </c>
    </row>
    <row r="7" spans="1:7" x14ac:dyDescent="0.25">
      <c r="A7" s="1" t="s">
        <v>10</v>
      </c>
      <c r="B7" s="1" t="s">
        <v>18</v>
      </c>
    </row>
    <row r="8" spans="1:7" x14ac:dyDescent="0.25">
      <c r="A8" s="1" t="s">
        <v>11</v>
      </c>
      <c r="B8" t="s">
        <v>54</v>
      </c>
      <c r="C8" t="s">
        <v>55</v>
      </c>
      <c r="D8" t="s">
        <v>53</v>
      </c>
      <c r="E8" t="s">
        <v>56</v>
      </c>
      <c r="F8" t="s">
        <v>57</v>
      </c>
      <c r="G8" t="s">
        <v>12</v>
      </c>
    </row>
    <row r="9" spans="1:7" x14ac:dyDescent="0.25">
      <c r="A9" s="2">
        <v>2022</v>
      </c>
      <c r="B9" s="3">
        <v>1050.6286537499998</v>
      </c>
      <c r="C9" s="3">
        <v>563.93034749999993</v>
      </c>
      <c r="D9" s="3">
        <v>124.18857875000003</v>
      </c>
      <c r="E9" s="3">
        <v>3.8296037500000031</v>
      </c>
      <c r="F9" s="3"/>
      <c r="G9" s="3">
        <v>1742.5771837499997</v>
      </c>
    </row>
    <row r="10" spans="1:7" x14ac:dyDescent="0.25">
      <c r="A10" s="2">
        <v>2023</v>
      </c>
      <c r="B10" s="3">
        <v>1195.7013292499983</v>
      </c>
      <c r="C10" s="3">
        <v>754.31708874999981</v>
      </c>
      <c r="D10" s="3">
        <v>157.56084000000007</v>
      </c>
      <c r="E10" s="3">
        <v>16.412587500000004</v>
      </c>
      <c r="F10" s="3"/>
      <c r="G10" s="3">
        <v>2123.9918454999979</v>
      </c>
    </row>
    <row r="11" spans="1:7" x14ac:dyDescent="0.25">
      <c r="A11" s="2">
        <v>2024</v>
      </c>
      <c r="B11" s="3">
        <v>1433.2899377500005</v>
      </c>
      <c r="C11" s="3">
        <v>774.56074225000054</v>
      </c>
      <c r="D11" s="3">
        <v>193.66853249999991</v>
      </c>
      <c r="E11" s="3">
        <v>42.672727500000001</v>
      </c>
      <c r="F11" s="3"/>
      <c r="G11" s="3">
        <v>2444.1919400000006</v>
      </c>
    </row>
    <row r="12" spans="1:7" x14ac:dyDescent="0.25">
      <c r="A12" s="2">
        <v>2025</v>
      </c>
      <c r="B12" s="3">
        <v>1623.8414627499994</v>
      </c>
      <c r="C12" s="3">
        <v>852.64340575000074</v>
      </c>
      <c r="D12" s="3">
        <v>239.62377750000007</v>
      </c>
      <c r="E12" s="3">
        <v>52.520279999999964</v>
      </c>
      <c r="F12" s="3">
        <v>0.95249050000000024</v>
      </c>
      <c r="G12" s="3">
        <v>2769.5814165000006</v>
      </c>
    </row>
    <row r="13" spans="1:7" x14ac:dyDescent="0.25">
      <c r="A13" s="2">
        <v>2026</v>
      </c>
      <c r="B13" s="3">
        <v>1713.5115699999994</v>
      </c>
      <c r="C13" s="3">
        <v>984.22715349999919</v>
      </c>
      <c r="D13" s="3">
        <v>295.42657500000007</v>
      </c>
      <c r="E13" s="3">
        <v>59.085315000000016</v>
      </c>
      <c r="F13" s="3">
        <v>6.6674335000000031</v>
      </c>
      <c r="G13" s="3">
        <v>3058.9180469999983</v>
      </c>
    </row>
    <row r="14" spans="1:7" x14ac:dyDescent="0.25">
      <c r="A14" s="2">
        <v>2027</v>
      </c>
      <c r="B14" s="3">
        <v>1713.5115699999994</v>
      </c>
      <c r="C14" s="3">
        <v>1050.2600232499992</v>
      </c>
      <c r="D14" s="3">
        <v>316.76293875000022</v>
      </c>
      <c r="E14" s="3">
        <v>80.968765000000005</v>
      </c>
      <c r="F14" s="3">
        <v>16.192338500000002</v>
      </c>
      <c r="G14" s="3">
        <v>3177.6956354999988</v>
      </c>
    </row>
    <row r="15" spans="1:7" x14ac:dyDescent="0.25">
      <c r="A15" s="2">
        <v>2028</v>
      </c>
      <c r="B15" s="3">
        <v>1713.5115699999994</v>
      </c>
      <c r="C15" s="3">
        <v>1119.1848434999999</v>
      </c>
      <c r="D15" s="3">
        <v>318.40419749999995</v>
      </c>
      <c r="E15" s="3">
        <v>91.910489999999953</v>
      </c>
      <c r="F15" s="3">
        <v>20.002300499999983</v>
      </c>
      <c r="G15" s="3">
        <v>3263.013401499999</v>
      </c>
    </row>
    <row r="16" spans="1:7" x14ac:dyDescent="0.25">
      <c r="A16" s="2">
        <v>2029</v>
      </c>
      <c r="B16" s="3">
        <v>1721.1375887499992</v>
      </c>
      <c r="C16" s="3">
        <v>1124.9687445</v>
      </c>
      <c r="D16" s="3">
        <v>303.26376950000002</v>
      </c>
      <c r="E16" s="3">
        <v>111.60559499999992</v>
      </c>
      <c r="F16" s="3">
        <v>23.812262499999989</v>
      </c>
      <c r="G16" s="3">
        <v>3284.7879602499993</v>
      </c>
    </row>
    <row r="17" spans="1:7" x14ac:dyDescent="0.25">
      <c r="A17" s="2">
        <v>2030</v>
      </c>
      <c r="B17" s="3">
        <v>1744.0156449999997</v>
      </c>
      <c r="C17" s="3">
        <v>1144.2484144999996</v>
      </c>
      <c r="D17" s="3">
        <v>292.29579400000006</v>
      </c>
      <c r="E17" s="3">
        <v>131.30070000000003</v>
      </c>
      <c r="F17" s="3">
        <v>27.622224500000009</v>
      </c>
      <c r="G17" s="3">
        <v>3339.4827779999996</v>
      </c>
    </row>
    <row r="18" spans="1:7" x14ac:dyDescent="0.25">
      <c r="A18" s="2">
        <v>2031</v>
      </c>
      <c r="B18" s="3">
        <v>1744.0156449999997</v>
      </c>
      <c r="C18" s="3">
        <v>1178.9518204999997</v>
      </c>
      <c r="D18" s="3">
        <v>317.76523449999996</v>
      </c>
      <c r="E18" s="3">
        <v>137.86573500000003</v>
      </c>
      <c r="F18" s="3">
        <v>31.4321865</v>
      </c>
      <c r="G18" s="3">
        <v>3410.0306214999996</v>
      </c>
    </row>
    <row r="19" spans="1:7" x14ac:dyDescent="0.25">
      <c r="A19" s="2">
        <v>2032</v>
      </c>
      <c r="B19" s="3">
        <v>1744.0156449999997</v>
      </c>
      <c r="C19" s="3">
        <v>1193.4115729999999</v>
      </c>
      <c r="D19" s="3">
        <v>361.63136999999995</v>
      </c>
      <c r="E19" s="3">
        <v>164.12587499999984</v>
      </c>
      <c r="F19" s="3">
        <v>34.28965800000001</v>
      </c>
      <c r="G19" s="3">
        <v>3497.4741209999993</v>
      </c>
    </row>
    <row r="20" spans="1:7" x14ac:dyDescent="0.25">
      <c r="A20" s="2">
        <v>2033</v>
      </c>
      <c r="B20" s="3">
        <v>1744.0156449999997</v>
      </c>
      <c r="C20" s="3">
        <v>1216.5471769999999</v>
      </c>
      <c r="D20" s="3">
        <v>403.51339799999982</v>
      </c>
      <c r="E20" s="3">
        <v>183.82097999999991</v>
      </c>
      <c r="F20" s="3">
        <v>34.28965800000001</v>
      </c>
      <c r="G20" s="3">
        <v>3582.1868579999996</v>
      </c>
    </row>
    <row r="21" spans="1:7" x14ac:dyDescent="0.25">
      <c r="A21" s="2" t="s">
        <v>12</v>
      </c>
      <c r="B21" s="3">
        <v>19141.196262249996</v>
      </c>
      <c r="C21" s="3">
        <v>11957.251333999999</v>
      </c>
      <c r="D21" s="3">
        <v>3324.1050060000007</v>
      </c>
      <c r="E21" s="3">
        <v>1076.1186537499996</v>
      </c>
      <c r="F21" s="3">
        <v>195.26055249999999</v>
      </c>
      <c r="G21" s="3">
        <v>35693.93180849999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6D45A-E391-4D84-8A30-3929CEB9A4A1}">
  <dimension ref="A1:T114"/>
  <sheetViews>
    <sheetView topLeftCell="A43" zoomScale="55" zoomScaleNormal="55" workbookViewId="0">
      <selection activeCell="G90" sqref="G90"/>
    </sheetView>
  </sheetViews>
  <sheetFormatPr defaultRowHeight="15" x14ac:dyDescent="0.25"/>
  <cols>
    <col min="1" max="1" width="47.140625" bestFit="1" customWidth="1"/>
    <col min="2" max="2" width="30.28515625" bestFit="1" customWidth="1"/>
    <col min="3" max="3" width="10.85546875" bestFit="1" customWidth="1"/>
    <col min="4" max="5" width="16.28515625" bestFit="1" customWidth="1"/>
    <col min="6" max="6" width="12.5703125" bestFit="1" customWidth="1"/>
    <col min="7" max="7" width="46.85546875" bestFit="1" customWidth="1"/>
    <col min="8" max="8" width="15.42578125" bestFit="1" customWidth="1"/>
    <col min="9" max="9" width="13.140625" bestFit="1" customWidth="1"/>
    <col min="10" max="10" width="43.7109375" bestFit="1" customWidth="1"/>
    <col min="11" max="11" width="16.28515625" bestFit="1" customWidth="1"/>
    <col min="12" max="12" width="11.28515625" bestFit="1" customWidth="1"/>
  </cols>
  <sheetData>
    <row r="1" spans="1:20" x14ac:dyDescent="0.25">
      <c r="A1" s="1" t="s">
        <v>14</v>
      </c>
      <c r="B1" t="s">
        <v>20</v>
      </c>
    </row>
    <row r="2" spans="1:20" x14ac:dyDescent="0.25">
      <c r="A2" s="1" t="s">
        <v>36</v>
      </c>
      <c r="B2" t="s">
        <v>3</v>
      </c>
    </row>
    <row r="4" spans="1:20" ht="15.75" thickBot="1" x14ac:dyDescent="0.3">
      <c r="A4" s="1" t="s">
        <v>10</v>
      </c>
      <c r="B4" s="1" t="s">
        <v>18</v>
      </c>
    </row>
    <row r="5" spans="1:20" ht="45.75" thickBot="1" x14ac:dyDescent="0.3">
      <c r="A5" s="1" t="s">
        <v>11</v>
      </c>
      <c r="B5">
        <v>2022</v>
      </c>
      <c r="C5">
        <v>2023</v>
      </c>
      <c r="D5" t="s">
        <v>12</v>
      </c>
      <c r="F5" s="8" t="s">
        <v>37</v>
      </c>
      <c r="G5" s="12">
        <f>B5</f>
        <v>2022</v>
      </c>
      <c r="H5" s="12">
        <f t="shared" ref="H5:H9" si="0">C5</f>
        <v>2023</v>
      </c>
      <c r="I5" s="13" t="str">
        <f t="shared" ref="I5:I9" si="1">D5</f>
        <v>Grand Total</v>
      </c>
      <c r="P5" s="8"/>
      <c r="Q5" s="9"/>
      <c r="R5" s="9"/>
      <c r="S5" s="9"/>
      <c r="T5" s="9"/>
    </row>
    <row r="6" spans="1:20" ht="15.75" thickBot="1" x14ac:dyDescent="0.3">
      <c r="A6" s="2" t="s">
        <v>15</v>
      </c>
      <c r="B6" s="3">
        <v>1437.3717290000018</v>
      </c>
      <c r="C6" s="3">
        <v>1606.4176700000019</v>
      </c>
      <c r="D6" s="3">
        <v>3043.7893990000039</v>
      </c>
      <c r="F6" s="10" t="str">
        <f>A6</f>
        <v>OE</v>
      </c>
      <c r="G6" s="10">
        <f>B6</f>
        <v>1437.3717290000018</v>
      </c>
      <c r="H6" s="10">
        <f t="shared" si="0"/>
        <v>1606.4176700000019</v>
      </c>
      <c r="I6" s="11">
        <f t="shared" si="1"/>
        <v>3043.7893990000039</v>
      </c>
      <c r="P6" s="10"/>
      <c r="Q6" s="10"/>
      <c r="R6" s="10"/>
      <c r="S6" s="10"/>
      <c r="T6" s="11"/>
    </row>
    <row r="7" spans="1:20" ht="15.75" thickBot="1" x14ac:dyDescent="0.3">
      <c r="A7" s="2" t="s">
        <v>21</v>
      </c>
      <c r="B7" s="3">
        <v>697.05661617830685</v>
      </c>
      <c r="C7" s="3">
        <v>751.41380024783643</v>
      </c>
      <c r="D7" s="3">
        <v>1448.4704164261434</v>
      </c>
      <c r="F7" s="10" t="str">
        <f>A7</f>
        <v>Repairs</v>
      </c>
      <c r="G7" s="10">
        <f t="shared" ref="G7:G9" si="2">B7</f>
        <v>697.05661617830685</v>
      </c>
      <c r="H7" s="10">
        <f t="shared" si="0"/>
        <v>751.41380024783643</v>
      </c>
      <c r="I7" s="11">
        <f t="shared" si="1"/>
        <v>1448.4704164261434</v>
      </c>
      <c r="P7" s="10"/>
      <c r="Q7" s="10"/>
      <c r="R7" s="10"/>
      <c r="S7" s="10"/>
      <c r="T7" s="11"/>
    </row>
    <row r="8" spans="1:20" ht="15.75" thickBot="1" x14ac:dyDescent="0.3">
      <c r="A8" s="2" t="s">
        <v>22</v>
      </c>
      <c r="B8" s="3">
        <v>2991.0389844454417</v>
      </c>
      <c r="C8" s="3">
        <v>3228.3819383305158</v>
      </c>
      <c r="D8" s="3">
        <v>6219.4209227759575</v>
      </c>
      <c r="F8" s="10" t="str">
        <f>A8</f>
        <v>Spares</v>
      </c>
      <c r="G8" s="10">
        <f t="shared" si="2"/>
        <v>2991.0389844454417</v>
      </c>
      <c r="H8" s="10">
        <f t="shared" si="0"/>
        <v>3228.3819383305158</v>
      </c>
      <c r="I8" s="11">
        <f t="shared" si="1"/>
        <v>6219.4209227759575</v>
      </c>
      <c r="P8" s="10"/>
      <c r="Q8" s="10"/>
      <c r="R8" s="10"/>
      <c r="S8" s="10"/>
      <c r="T8" s="11"/>
    </row>
    <row r="9" spans="1:20" ht="15.75" thickBot="1" x14ac:dyDescent="0.3">
      <c r="A9" s="2" t="s">
        <v>12</v>
      </c>
      <c r="B9" s="3">
        <v>5125.4673296237506</v>
      </c>
      <c r="C9" s="3">
        <v>5586.2134085783546</v>
      </c>
      <c r="D9" s="3">
        <v>10711.680738202103</v>
      </c>
      <c r="F9" s="11" t="str">
        <f>A9</f>
        <v>Grand Total</v>
      </c>
      <c r="G9" s="11">
        <f t="shared" si="2"/>
        <v>5125.4673296237506</v>
      </c>
      <c r="H9" s="11">
        <f t="shared" si="0"/>
        <v>5586.2134085783546</v>
      </c>
      <c r="I9" s="11">
        <f t="shared" si="1"/>
        <v>10711.680738202103</v>
      </c>
      <c r="P9" s="10"/>
      <c r="Q9" s="10"/>
      <c r="R9" s="10"/>
      <c r="S9" s="10"/>
      <c r="T9" s="11"/>
    </row>
    <row r="10" spans="1:20" ht="15.75" thickBot="1" x14ac:dyDescent="0.3">
      <c r="P10" s="10"/>
      <c r="Q10" s="10"/>
      <c r="R10" s="10"/>
      <c r="S10" s="10"/>
      <c r="T10" s="11"/>
    </row>
    <row r="11" spans="1:20" ht="15.75" thickBot="1" x14ac:dyDescent="0.3">
      <c r="P11" s="10"/>
      <c r="Q11" s="10"/>
      <c r="R11" s="10"/>
      <c r="S11" s="10"/>
      <c r="T11" s="11"/>
    </row>
    <row r="12" spans="1:20" ht="15.75" thickBot="1" x14ac:dyDescent="0.3">
      <c r="A12" s="1" t="s">
        <v>14</v>
      </c>
      <c r="B12" t="s">
        <v>20</v>
      </c>
      <c r="P12" s="11"/>
      <c r="Q12" s="11"/>
      <c r="R12" s="11"/>
      <c r="S12" s="11"/>
      <c r="T12" s="11"/>
    </row>
    <row r="13" spans="1:20" x14ac:dyDescent="0.25">
      <c r="A13" s="1" t="s">
        <v>36</v>
      </c>
      <c r="B13" t="s">
        <v>3</v>
      </c>
    </row>
    <row r="15" spans="1:20" ht="15.75" thickBot="1" x14ac:dyDescent="0.3">
      <c r="A15" s="1" t="s">
        <v>10</v>
      </c>
      <c r="B15" s="1" t="s">
        <v>18</v>
      </c>
    </row>
    <row r="16" spans="1:20" ht="45.75" thickBot="1" x14ac:dyDescent="0.3">
      <c r="A16" s="1" t="s">
        <v>11</v>
      </c>
      <c r="B16">
        <v>2022</v>
      </c>
      <c r="C16">
        <v>2023</v>
      </c>
      <c r="D16" t="s">
        <v>12</v>
      </c>
      <c r="F16" s="8" t="s">
        <v>37</v>
      </c>
      <c r="G16" s="12">
        <f>B16</f>
        <v>2022</v>
      </c>
      <c r="H16" s="12">
        <f t="shared" ref="H16:I16" si="3">C16</f>
        <v>2023</v>
      </c>
      <c r="I16" s="13" t="str">
        <f t="shared" si="3"/>
        <v>Grand Total</v>
      </c>
    </row>
    <row r="17" spans="1:9" ht="15.75" thickBot="1" x14ac:dyDescent="0.3">
      <c r="A17" s="2" t="s">
        <v>28</v>
      </c>
      <c r="B17" s="3">
        <v>576.45722621780851</v>
      </c>
      <c r="C17" s="3">
        <v>616.72479673229657</v>
      </c>
      <c r="D17" s="3">
        <v>1193.182022950105</v>
      </c>
      <c r="F17" s="10" t="str">
        <f t="shared" ref="F17:F26" si="4">A17</f>
        <v>Business Jet</v>
      </c>
      <c r="G17" s="10">
        <f>B17</f>
        <v>576.45722621780851</v>
      </c>
      <c r="H17" s="10">
        <f t="shared" ref="H17:I17" si="5">C17</f>
        <v>616.72479673229657</v>
      </c>
      <c r="I17" s="10">
        <f t="shared" si="5"/>
        <v>1193.182022950105</v>
      </c>
    </row>
    <row r="18" spans="1:9" ht="15.75" thickBot="1" x14ac:dyDescent="0.3">
      <c r="A18" s="2" t="s">
        <v>16</v>
      </c>
      <c r="B18" s="3">
        <v>926.80870218745508</v>
      </c>
      <c r="C18" s="3">
        <v>879.00029163402962</v>
      </c>
      <c r="D18" s="3">
        <v>1805.8089938214848</v>
      </c>
      <c r="F18" s="10" t="str">
        <f t="shared" si="4"/>
        <v>Fighters and Jet Trainers</v>
      </c>
      <c r="G18" s="10">
        <f t="shared" ref="G18:G26" si="6">B18</f>
        <v>926.80870218745508</v>
      </c>
      <c r="H18" s="10">
        <f t="shared" ref="H18:H26" si="7">C18</f>
        <v>879.00029163402962</v>
      </c>
      <c r="I18" s="10">
        <f t="shared" ref="I18:I26" si="8">D18</f>
        <v>1805.8089938214848</v>
      </c>
    </row>
    <row r="19" spans="1:9" ht="15.75" thickBot="1" x14ac:dyDescent="0.3">
      <c r="A19" s="2" t="s">
        <v>29</v>
      </c>
      <c r="B19" s="3">
        <v>126.37516324378505</v>
      </c>
      <c r="C19" s="3">
        <v>144.31368622362018</v>
      </c>
      <c r="D19" s="3">
        <v>270.68884946740525</v>
      </c>
      <c r="F19" s="10" t="str">
        <f t="shared" si="4"/>
        <v>Freighter</v>
      </c>
      <c r="G19" s="10">
        <f t="shared" si="6"/>
        <v>126.37516324378505</v>
      </c>
      <c r="H19" s="10">
        <f t="shared" si="7"/>
        <v>144.31368622362018</v>
      </c>
      <c r="I19" s="10">
        <f t="shared" si="8"/>
        <v>270.68884946740525</v>
      </c>
    </row>
    <row r="20" spans="1:9" ht="15.75" thickBot="1" x14ac:dyDescent="0.3">
      <c r="A20" s="2" t="s">
        <v>30</v>
      </c>
      <c r="B20" s="3">
        <v>545.02223156048797</v>
      </c>
      <c r="C20" s="3">
        <v>586.10672324286259</v>
      </c>
      <c r="D20" s="3">
        <v>1131.1289548033506</v>
      </c>
      <c r="F20" s="10" t="str">
        <f t="shared" si="4"/>
        <v>Helicopter</v>
      </c>
      <c r="G20" s="10">
        <f t="shared" si="6"/>
        <v>545.02223156048797</v>
      </c>
      <c r="H20" s="10">
        <f t="shared" si="7"/>
        <v>586.10672324286259</v>
      </c>
      <c r="I20" s="10">
        <f t="shared" si="8"/>
        <v>1131.1289548033506</v>
      </c>
    </row>
    <row r="21" spans="1:9" ht="15.75" thickBot="1" x14ac:dyDescent="0.3">
      <c r="A21" s="2" t="s">
        <v>17</v>
      </c>
      <c r="B21" s="3">
        <v>1951.5744814793477</v>
      </c>
      <c r="C21" s="3">
        <v>2322.8274085202602</v>
      </c>
      <c r="D21" s="3">
        <v>4274.4018899996081</v>
      </c>
      <c r="F21" s="10" t="str">
        <f t="shared" si="4"/>
        <v>Large Commercial Aircraft</v>
      </c>
      <c r="G21" s="10">
        <f t="shared" si="6"/>
        <v>1951.5744814793477</v>
      </c>
      <c r="H21" s="10">
        <f t="shared" si="7"/>
        <v>2322.8274085202602</v>
      </c>
      <c r="I21" s="10">
        <f t="shared" si="8"/>
        <v>4274.4018899996081</v>
      </c>
    </row>
    <row r="22" spans="1:9" ht="15.75" thickBot="1" x14ac:dyDescent="0.3">
      <c r="A22" s="2" t="s">
        <v>31</v>
      </c>
      <c r="B22" s="3">
        <v>327.8767921405049</v>
      </c>
      <c r="C22" s="3">
        <v>322.8433611998995</v>
      </c>
      <c r="D22" s="3">
        <v>650.72015334040441</v>
      </c>
      <c r="F22" s="10" t="str">
        <f t="shared" si="4"/>
        <v>Military Transport / Special Mission</v>
      </c>
      <c r="G22" s="10">
        <f t="shared" si="6"/>
        <v>327.8767921405049</v>
      </c>
      <c r="H22" s="10">
        <f t="shared" si="7"/>
        <v>322.8433611998995</v>
      </c>
      <c r="I22" s="10">
        <f t="shared" si="8"/>
        <v>650.72015334040441</v>
      </c>
    </row>
    <row r="23" spans="1:9" ht="15.75" thickBot="1" x14ac:dyDescent="0.3">
      <c r="A23" s="2" t="s">
        <v>32</v>
      </c>
      <c r="B23" s="3">
        <v>356.5065074595621</v>
      </c>
      <c r="C23" s="3">
        <v>361.29637206228614</v>
      </c>
      <c r="D23" s="3">
        <v>717.80287952184824</v>
      </c>
      <c r="F23" s="10" t="str">
        <f t="shared" si="4"/>
        <v>Regional</v>
      </c>
      <c r="G23" s="10">
        <f t="shared" si="6"/>
        <v>356.5065074595621</v>
      </c>
      <c r="H23" s="10">
        <f t="shared" si="7"/>
        <v>361.29637206228614</v>
      </c>
      <c r="I23" s="10">
        <f t="shared" si="8"/>
        <v>717.80287952184824</v>
      </c>
    </row>
    <row r="24" spans="1:9" ht="15.75" thickBot="1" x14ac:dyDescent="0.3">
      <c r="A24" s="2" t="s">
        <v>33</v>
      </c>
      <c r="B24" s="3">
        <v>245.24233427635929</v>
      </c>
      <c r="C24" s="3">
        <v>283.83836142489275</v>
      </c>
      <c r="D24" s="3">
        <v>529.08069570125201</v>
      </c>
      <c r="F24" s="10" t="str">
        <f t="shared" si="4"/>
        <v>Turbine GA</v>
      </c>
      <c r="G24" s="10">
        <f t="shared" si="6"/>
        <v>245.24233427635929</v>
      </c>
      <c r="H24" s="10">
        <f t="shared" si="7"/>
        <v>283.83836142489275</v>
      </c>
      <c r="I24" s="10">
        <f t="shared" si="8"/>
        <v>529.08069570125201</v>
      </c>
    </row>
    <row r="25" spans="1:9" ht="15.75" thickBot="1" x14ac:dyDescent="0.3">
      <c r="A25" s="2" t="s">
        <v>34</v>
      </c>
      <c r="B25" s="3">
        <v>69.603891058440013</v>
      </c>
      <c r="C25" s="3">
        <v>69.262407538190018</v>
      </c>
      <c r="D25" s="3">
        <v>138.86629859663003</v>
      </c>
      <c r="F25" s="10" t="str">
        <f t="shared" si="4"/>
        <v>Turboprop Trainers / Light Attack</v>
      </c>
      <c r="G25" s="10">
        <f t="shared" si="6"/>
        <v>69.603891058440013</v>
      </c>
      <c r="H25" s="10">
        <f t="shared" si="7"/>
        <v>69.262407538190018</v>
      </c>
      <c r="I25" s="10">
        <f t="shared" si="8"/>
        <v>138.86629859663003</v>
      </c>
    </row>
    <row r="26" spans="1:9" ht="15.75" thickBot="1" x14ac:dyDescent="0.3">
      <c r="A26" s="2" t="s">
        <v>12</v>
      </c>
      <c r="B26" s="3">
        <v>5125.4673296237515</v>
      </c>
      <c r="C26" s="3">
        <v>5586.2134085783373</v>
      </c>
      <c r="D26" s="3">
        <v>10711.680738202087</v>
      </c>
      <c r="F26" s="11" t="str">
        <f t="shared" si="4"/>
        <v>Grand Total</v>
      </c>
      <c r="G26" s="11">
        <f t="shared" si="6"/>
        <v>5125.4673296237515</v>
      </c>
      <c r="H26" s="11">
        <f t="shared" si="7"/>
        <v>5586.2134085783373</v>
      </c>
      <c r="I26" s="11">
        <f t="shared" si="8"/>
        <v>10711.680738202087</v>
      </c>
    </row>
    <row r="29" spans="1:9" x14ac:dyDescent="0.25">
      <c r="A29" s="1" t="s">
        <v>14</v>
      </c>
      <c r="B29" t="s">
        <v>20</v>
      </c>
    </row>
    <row r="30" spans="1:9" x14ac:dyDescent="0.25">
      <c r="A30" s="1" t="s">
        <v>36</v>
      </c>
      <c r="B30" t="s">
        <v>3</v>
      </c>
    </row>
    <row r="32" spans="1:9" x14ac:dyDescent="0.25">
      <c r="A32" s="1" t="s">
        <v>10</v>
      </c>
      <c r="B32" s="1" t="s">
        <v>18</v>
      </c>
    </row>
    <row r="33" spans="1:11" x14ac:dyDescent="0.25">
      <c r="A33" s="1" t="s">
        <v>11</v>
      </c>
      <c r="B33" t="s">
        <v>17</v>
      </c>
      <c r="C33" t="s">
        <v>16</v>
      </c>
      <c r="D33" t="s">
        <v>28</v>
      </c>
      <c r="E33" t="s">
        <v>30</v>
      </c>
      <c r="F33" t="s">
        <v>32</v>
      </c>
      <c r="G33" t="s">
        <v>31</v>
      </c>
      <c r="H33" t="s">
        <v>33</v>
      </c>
      <c r="I33" t="s">
        <v>29</v>
      </c>
      <c r="J33" t="s">
        <v>34</v>
      </c>
      <c r="K33" t="s">
        <v>12</v>
      </c>
    </row>
    <row r="34" spans="1:11" x14ac:dyDescent="0.25">
      <c r="A34" s="2">
        <v>2022</v>
      </c>
      <c r="B34" s="3">
        <v>1951.5744814793477</v>
      </c>
      <c r="C34" s="3">
        <v>926.80870218745508</v>
      </c>
      <c r="D34" s="3">
        <v>576.45722621780874</v>
      </c>
      <c r="E34" s="3">
        <v>545.02223156048785</v>
      </c>
      <c r="F34" s="3">
        <v>356.5065074595621</v>
      </c>
      <c r="G34" s="3">
        <v>327.8767921405049</v>
      </c>
      <c r="H34" s="3">
        <v>245.24233427635929</v>
      </c>
      <c r="I34" s="3">
        <v>126.37516324378505</v>
      </c>
      <c r="J34" s="3">
        <v>69.603891058440013</v>
      </c>
      <c r="K34" s="3">
        <v>5125.4673296237515</v>
      </c>
    </row>
    <row r="35" spans="1:11" x14ac:dyDescent="0.25">
      <c r="A35" s="2">
        <v>2023</v>
      </c>
      <c r="B35" s="3">
        <v>2322.8274085202629</v>
      </c>
      <c r="C35" s="3">
        <v>879.00029163402962</v>
      </c>
      <c r="D35" s="3">
        <v>616.72479673229736</v>
      </c>
      <c r="E35" s="3">
        <v>586.10672324286293</v>
      </c>
      <c r="F35" s="3">
        <v>361.29637206228614</v>
      </c>
      <c r="G35" s="3">
        <v>322.8433611998995</v>
      </c>
      <c r="H35" s="3">
        <v>283.83836142489281</v>
      </c>
      <c r="I35" s="3">
        <v>144.31368622362018</v>
      </c>
      <c r="J35" s="3">
        <v>69.262407538190018</v>
      </c>
      <c r="K35" s="3">
        <v>5586.2134085783418</v>
      </c>
    </row>
    <row r="36" spans="1:11" x14ac:dyDescent="0.25">
      <c r="A36" s="2">
        <v>2024</v>
      </c>
      <c r="B36" s="3">
        <v>2517.726415464092</v>
      </c>
      <c r="C36" s="3">
        <v>902.9454552161053</v>
      </c>
      <c r="D36" s="3">
        <v>614.84890876378824</v>
      </c>
      <c r="E36" s="3">
        <v>632.93164612758483</v>
      </c>
      <c r="F36" s="3">
        <v>382.45126874870414</v>
      </c>
      <c r="G36" s="3">
        <v>314.82996282079978</v>
      </c>
      <c r="H36" s="3">
        <v>281.55054788153569</v>
      </c>
      <c r="I36" s="3">
        <v>147.50503086342994</v>
      </c>
      <c r="J36" s="3">
        <v>60.48755147139002</v>
      </c>
      <c r="K36" s="3">
        <v>5855.2767873574303</v>
      </c>
    </row>
    <row r="37" spans="1:11" x14ac:dyDescent="0.25">
      <c r="A37" s="2">
        <v>2025</v>
      </c>
      <c r="B37" s="3">
        <v>2682.6153853891096</v>
      </c>
      <c r="C37" s="3">
        <v>899.20428406178394</v>
      </c>
      <c r="D37" s="3">
        <v>587.25312281397328</v>
      </c>
      <c r="E37" s="3">
        <v>637.33142994403227</v>
      </c>
      <c r="F37" s="3">
        <v>402.68764797477979</v>
      </c>
      <c r="G37" s="3">
        <v>346.12569067990472</v>
      </c>
      <c r="H37" s="3">
        <v>283.26725438339514</v>
      </c>
      <c r="I37" s="3">
        <v>120.40524939038008</v>
      </c>
      <c r="J37" s="3">
        <v>65.115343442850005</v>
      </c>
      <c r="K37" s="3">
        <v>6024.0054080802083</v>
      </c>
    </row>
    <row r="38" spans="1:11" x14ac:dyDescent="0.25">
      <c r="A38" s="2">
        <v>2026</v>
      </c>
      <c r="B38" s="3">
        <v>2933.7829948830376</v>
      </c>
      <c r="C38" s="3">
        <v>915.98670464989993</v>
      </c>
      <c r="D38" s="3">
        <v>607.17357742149818</v>
      </c>
      <c r="E38" s="3">
        <v>631.58540882219063</v>
      </c>
      <c r="F38" s="3">
        <v>419.88959479906032</v>
      </c>
      <c r="G38" s="3">
        <v>328.71135168436001</v>
      </c>
      <c r="H38" s="3">
        <v>283.43041341961981</v>
      </c>
      <c r="I38" s="3">
        <v>135.1738921880951</v>
      </c>
      <c r="J38" s="3">
        <v>72.584475983550035</v>
      </c>
      <c r="K38" s="3">
        <v>6328.3184138513116</v>
      </c>
    </row>
    <row r="39" spans="1:11" x14ac:dyDescent="0.25">
      <c r="A39" s="2">
        <v>2027</v>
      </c>
      <c r="B39" s="3">
        <v>3111.6560913886838</v>
      </c>
      <c r="C39" s="3">
        <v>906.74813662327472</v>
      </c>
      <c r="D39" s="3">
        <v>607.92487891001804</v>
      </c>
      <c r="E39" s="3">
        <v>636.84227523700235</v>
      </c>
      <c r="F39" s="3">
        <v>445.21473992619133</v>
      </c>
      <c r="G39" s="3">
        <v>313.03129747711961</v>
      </c>
      <c r="H39" s="3">
        <v>284.74559135711712</v>
      </c>
      <c r="I39" s="3">
        <v>126.41722767369502</v>
      </c>
      <c r="J39" s="3">
        <v>61.058025121249976</v>
      </c>
      <c r="K39" s="3">
        <v>6493.6382637143515</v>
      </c>
    </row>
    <row r="40" spans="1:11" x14ac:dyDescent="0.25">
      <c r="A40" s="2">
        <v>2028</v>
      </c>
      <c r="B40" s="3">
        <v>3371.5336733054082</v>
      </c>
      <c r="C40" s="3">
        <v>907.30861297929971</v>
      </c>
      <c r="D40" s="3">
        <v>652.24925575926466</v>
      </c>
      <c r="E40" s="3">
        <v>639.69032894992006</v>
      </c>
      <c r="F40" s="3">
        <v>468.88991872681498</v>
      </c>
      <c r="G40" s="3">
        <v>324.02439271007955</v>
      </c>
      <c r="H40" s="3">
        <v>293.1810166754949</v>
      </c>
      <c r="I40" s="3">
        <v>116.96400761962481</v>
      </c>
      <c r="J40" s="3">
        <v>58.073397832650024</v>
      </c>
      <c r="K40" s="3">
        <v>6831.9146045585567</v>
      </c>
    </row>
    <row r="41" spans="1:11" x14ac:dyDescent="0.25">
      <c r="A41" s="2">
        <v>2029</v>
      </c>
      <c r="B41" s="3">
        <v>3514.758569499309</v>
      </c>
      <c r="C41" s="3">
        <v>906.34422978561008</v>
      </c>
      <c r="D41" s="3">
        <v>696.04334693383669</v>
      </c>
      <c r="E41" s="3">
        <v>621.96325384526483</v>
      </c>
      <c r="F41" s="3">
        <v>461.67879422002551</v>
      </c>
      <c r="G41" s="3">
        <v>316.45643423246958</v>
      </c>
      <c r="H41" s="3">
        <v>308.36458864488543</v>
      </c>
      <c r="I41" s="3">
        <v>141.94800656489505</v>
      </c>
      <c r="J41" s="3">
        <v>58.357473064870007</v>
      </c>
      <c r="K41" s="3">
        <v>7025.9146967911656</v>
      </c>
    </row>
    <row r="42" spans="1:11" x14ac:dyDescent="0.25">
      <c r="A42" s="2">
        <v>2030</v>
      </c>
      <c r="B42" s="3">
        <v>3542.4607334178172</v>
      </c>
      <c r="C42" s="3">
        <v>948.26766279410981</v>
      </c>
      <c r="D42" s="3">
        <v>755.69124259705552</v>
      </c>
      <c r="E42" s="3">
        <v>672.31385578499703</v>
      </c>
      <c r="F42" s="3">
        <v>455.67821017948518</v>
      </c>
      <c r="G42" s="3">
        <v>339.34465026300916</v>
      </c>
      <c r="H42" s="3">
        <v>309.67778288624817</v>
      </c>
      <c r="I42" s="3">
        <v>160.40155680863481</v>
      </c>
      <c r="J42" s="3">
        <v>49.873986354510009</v>
      </c>
      <c r="K42" s="3">
        <v>7233.7096810858666</v>
      </c>
    </row>
    <row r="43" spans="1:11" x14ac:dyDescent="0.25">
      <c r="A43" s="2">
        <v>2031</v>
      </c>
      <c r="B43" s="3">
        <v>3047.2039747715985</v>
      </c>
      <c r="C43" s="3">
        <v>911.96899387976498</v>
      </c>
      <c r="D43" s="3">
        <v>658.50470447250098</v>
      </c>
      <c r="E43" s="3">
        <v>684.87271453599976</v>
      </c>
      <c r="F43" s="3">
        <v>358.95968112831287</v>
      </c>
      <c r="G43" s="3">
        <v>319.90190209969961</v>
      </c>
      <c r="H43" s="3">
        <v>301.85672909295016</v>
      </c>
      <c r="I43" s="3">
        <v>218.40737119636472</v>
      </c>
      <c r="J43" s="3">
        <v>57.801942942330022</v>
      </c>
      <c r="K43" s="3">
        <v>6559.4780141195215</v>
      </c>
    </row>
    <row r="44" spans="1:11" x14ac:dyDescent="0.25">
      <c r="A44" s="2">
        <v>2032</v>
      </c>
      <c r="B44" s="3">
        <v>2982.7526117601524</v>
      </c>
      <c r="C44" s="3">
        <v>941.61066993329075</v>
      </c>
      <c r="D44" s="3">
        <v>647.98309891627991</v>
      </c>
      <c r="E44" s="3">
        <v>685.29963779926914</v>
      </c>
      <c r="F44" s="3">
        <v>375.85272869362871</v>
      </c>
      <c r="G44" s="3">
        <v>343.16318172762976</v>
      </c>
      <c r="H44" s="3">
        <v>303.50563963599205</v>
      </c>
      <c r="I44" s="3">
        <v>210.12056618446493</v>
      </c>
      <c r="J44" s="3">
        <v>58.619140720450005</v>
      </c>
      <c r="K44" s="3">
        <v>6548.907275371158</v>
      </c>
    </row>
    <row r="45" spans="1:11" x14ac:dyDescent="0.25">
      <c r="A45" s="2">
        <v>2033</v>
      </c>
      <c r="B45" s="3">
        <v>3246.5215954507612</v>
      </c>
      <c r="C45" s="3">
        <v>868.50179153204419</v>
      </c>
      <c r="D45" s="3">
        <v>653.63763503781536</v>
      </c>
      <c r="E45" s="3">
        <v>694.0766179875443</v>
      </c>
      <c r="F45" s="3">
        <v>365.0581961790632</v>
      </c>
      <c r="G45" s="3">
        <v>339.12145826847956</v>
      </c>
      <c r="H45" s="3">
        <v>333.05782902287399</v>
      </c>
      <c r="I45" s="3">
        <v>231.2830179336444</v>
      </c>
      <c r="J45" s="3">
        <v>75.690594295829996</v>
      </c>
      <c r="K45" s="3">
        <v>6806.948735708057</v>
      </c>
    </row>
    <row r="46" spans="1:11" x14ac:dyDescent="0.25">
      <c r="A46" s="2" t="s">
        <v>12</v>
      </c>
      <c r="B46" s="3">
        <v>35225.413935329583</v>
      </c>
      <c r="C46" s="3">
        <v>10914.695535276669</v>
      </c>
      <c r="D46" s="3">
        <v>7674.4917945761372</v>
      </c>
      <c r="E46" s="3">
        <v>7668.0361238371579</v>
      </c>
      <c r="F46" s="3">
        <v>4854.1636600979136</v>
      </c>
      <c r="G46" s="3">
        <v>3935.430475303956</v>
      </c>
      <c r="H46" s="3">
        <v>3511.7180887013642</v>
      </c>
      <c r="I46" s="3">
        <v>1879.3147758906341</v>
      </c>
      <c r="J46" s="3">
        <v>756.52822982631005</v>
      </c>
      <c r="K46" s="3">
        <v>76419.79261883971</v>
      </c>
    </row>
    <row r="53" spans="1:5" x14ac:dyDescent="0.25">
      <c r="A53" s="1" t="s">
        <v>14</v>
      </c>
      <c r="B53" t="s">
        <v>20</v>
      </c>
    </row>
    <row r="54" spans="1:5" x14ac:dyDescent="0.25">
      <c r="A54" s="1" t="s">
        <v>36</v>
      </c>
      <c r="B54" t="s">
        <v>3</v>
      </c>
    </row>
    <row r="55" spans="1:5" x14ac:dyDescent="0.25">
      <c r="A55" s="1" t="s">
        <v>50</v>
      </c>
      <c r="B55" t="s">
        <v>49</v>
      </c>
    </row>
    <row r="57" spans="1:5" x14ac:dyDescent="0.25">
      <c r="A57" s="1" t="s">
        <v>10</v>
      </c>
      <c r="B57" s="1" t="s">
        <v>18</v>
      </c>
    </row>
    <row r="58" spans="1:5" x14ac:dyDescent="0.25">
      <c r="A58" s="1" t="s">
        <v>11</v>
      </c>
      <c r="B58" t="s">
        <v>15</v>
      </c>
      <c r="C58" t="s">
        <v>21</v>
      </c>
      <c r="D58" t="s">
        <v>22</v>
      </c>
      <c r="E58" t="s">
        <v>12</v>
      </c>
    </row>
    <row r="59" spans="1:5" x14ac:dyDescent="0.25">
      <c r="A59" s="2">
        <v>2022</v>
      </c>
      <c r="B59" s="3">
        <v>1437.3717290000004</v>
      </c>
      <c r="C59" s="3">
        <v>697.05661617830685</v>
      </c>
      <c r="D59" s="3">
        <v>2991.0389844454417</v>
      </c>
      <c r="E59" s="3">
        <v>5125.4673296237488</v>
      </c>
    </row>
    <row r="60" spans="1:5" x14ac:dyDescent="0.25">
      <c r="A60" s="2">
        <v>2023</v>
      </c>
      <c r="B60" s="3">
        <v>1606.4176699999996</v>
      </c>
      <c r="C60" s="3">
        <v>751.41380024783643</v>
      </c>
      <c r="D60" s="3">
        <v>3228.3819383305158</v>
      </c>
      <c r="E60" s="3">
        <v>5586.2134085783518</v>
      </c>
    </row>
    <row r="61" spans="1:5" x14ac:dyDescent="0.25">
      <c r="A61" s="2">
        <v>2024</v>
      </c>
      <c r="B61" s="3">
        <v>1842.5521225</v>
      </c>
      <c r="C61" s="3">
        <v>762.77042454539048</v>
      </c>
      <c r="D61" s="3">
        <v>3249.954240312039</v>
      </c>
      <c r="E61" s="3">
        <v>5855.2767873574294</v>
      </c>
    </row>
    <row r="62" spans="1:5" x14ac:dyDescent="0.25">
      <c r="A62" s="2">
        <v>2025</v>
      </c>
      <c r="B62" s="3">
        <v>2017.8973349999981</v>
      </c>
      <c r="C62" s="3">
        <v>769.88057441245905</v>
      </c>
      <c r="D62" s="3">
        <v>3236.2274986677494</v>
      </c>
      <c r="E62" s="3">
        <v>6024.0054080802065</v>
      </c>
    </row>
    <row r="63" spans="1:5" x14ac:dyDescent="0.25">
      <c r="A63" s="2">
        <v>2026</v>
      </c>
      <c r="B63" s="3">
        <v>2142.2282539999956</v>
      </c>
      <c r="C63" s="3">
        <v>802.71962748825297</v>
      </c>
      <c r="D63" s="3">
        <v>3383.3705323630634</v>
      </c>
      <c r="E63" s="3">
        <v>6328.3184138513116</v>
      </c>
    </row>
    <row r="64" spans="1:5" x14ac:dyDescent="0.25">
      <c r="A64" s="2">
        <v>2027</v>
      </c>
      <c r="B64" s="3">
        <v>2223.7781072500002</v>
      </c>
      <c r="C64" s="3">
        <v>827.45274613795539</v>
      </c>
      <c r="D64" s="3">
        <v>3442.4074103264006</v>
      </c>
      <c r="E64" s="3">
        <v>6493.6382637143561</v>
      </c>
    </row>
    <row r="65" spans="1:5" x14ac:dyDescent="0.25">
      <c r="A65" s="2">
        <v>2028</v>
      </c>
      <c r="B65" s="3">
        <v>2300.4303074999966</v>
      </c>
      <c r="C65" s="3">
        <v>870.57089034783712</v>
      </c>
      <c r="D65" s="3">
        <v>3660.9134067107261</v>
      </c>
      <c r="E65" s="3">
        <v>6831.9146045585603</v>
      </c>
    </row>
    <row r="66" spans="1:5" x14ac:dyDescent="0.25">
      <c r="A66" s="2">
        <v>2029</v>
      </c>
      <c r="B66" s="3">
        <v>2318.0800627499984</v>
      </c>
      <c r="C66" s="3">
        <v>904.09098249419696</v>
      </c>
      <c r="D66" s="3">
        <v>3803.743651546974</v>
      </c>
      <c r="E66" s="3">
        <v>7025.9146967911693</v>
      </c>
    </row>
    <row r="67" spans="1:5" x14ac:dyDescent="0.25">
      <c r="A67" s="2">
        <v>2030</v>
      </c>
      <c r="B67" s="3">
        <v>2342.1952329499954</v>
      </c>
      <c r="C67" s="3">
        <v>931.44857416873776</v>
      </c>
      <c r="D67" s="3">
        <v>3960.0658739671358</v>
      </c>
      <c r="E67" s="3">
        <v>7233.7096810858693</v>
      </c>
    </row>
    <row r="68" spans="1:5" x14ac:dyDescent="0.25">
      <c r="A68" s="2">
        <v>2031</v>
      </c>
      <c r="B68" s="3">
        <v>2331.0542719809955</v>
      </c>
      <c r="C68" s="3">
        <v>900.70872728293034</v>
      </c>
      <c r="D68" s="3">
        <v>3327.7150148555997</v>
      </c>
      <c r="E68" s="3">
        <v>6559.4780141195261</v>
      </c>
    </row>
    <row r="69" spans="1:5" x14ac:dyDescent="0.25">
      <c r="A69" s="2">
        <v>2032</v>
      </c>
      <c r="B69" s="3">
        <v>2324.0455763935147</v>
      </c>
      <c r="C69" s="3">
        <v>910.23053542400851</v>
      </c>
      <c r="D69" s="3">
        <v>3314.6311635536313</v>
      </c>
      <c r="E69" s="3">
        <v>6548.9072753711544</v>
      </c>
    </row>
    <row r="70" spans="1:5" x14ac:dyDescent="0.25">
      <c r="A70" s="2">
        <v>2033</v>
      </c>
      <c r="B70" s="3">
        <v>2309.6226752515568</v>
      </c>
      <c r="C70" s="3">
        <v>947.68026349027923</v>
      </c>
      <c r="D70" s="3">
        <v>3549.6457969662119</v>
      </c>
      <c r="E70" s="3">
        <v>6806.9487357080479</v>
      </c>
    </row>
    <row r="71" spans="1:5" x14ac:dyDescent="0.25">
      <c r="A71" s="2" t="s">
        <v>12</v>
      </c>
      <c r="B71" s="3">
        <v>25195.673344576051</v>
      </c>
      <c r="C71" s="3">
        <v>10076.023762218192</v>
      </c>
      <c r="D71" s="3">
        <v>41148.095512045496</v>
      </c>
      <c r="E71" s="3">
        <v>76419.79261883974</v>
      </c>
    </row>
    <row r="75" spans="1:5" x14ac:dyDescent="0.25">
      <c r="A75" s="1" t="s">
        <v>14</v>
      </c>
      <c r="B75" t="s">
        <v>20</v>
      </c>
    </row>
    <row r="76" spans="1:5" x14ac:dyDescent="0.25">
      <c r="A76" s="1" t="s">
        <v>36</v>
      </c>
      <c r="B76" t="s">
        <v>3</v>
      </c>
    </row>
    <row r="78" spans="1:5" x14ac:dyDescent="0.25">
      <c r="A78" s="1" t="s">
        <v>10</v>
      </c>
      <c r="B78" s="1" t="s">
        <v>18</v>
      </c>
    </row>
    <row r="79" spans="1:5" x14ac:dyDescent="0.25">
      <c r="A79" s="1" t="s">
        <v>11</v>
      </c>
      <c r="B79">
        <v>2022</v>
      </c>
      <c r="C79">
        <v>2023</v>
      </c>
      <c r="D79" t="s">
        <v>12</v>
      </c>
    </row>
    <row r="80" spans="1:5" x14ac:dyDescent="0.25">
      <c r="A80" s="2" t="s">
        <v>71</v>
      </c>
      <c r="B80" s="3">
        <v>49.532136700640109</v>
      </c>
      <c r="C80" s="3">
        <v>58.88559021726298</v>
      </c>
      <c r="D80" s="3">
        <v>108.41772691790308</v>
      </c>
    </row>
    <row r="81" spans="1:4" x14ac:dyDescent="0.25">
      <c r="A81" s="2" t="s">
        <v>72</v>
      </c>
      <c r="B81" s="3">
        <v>74.773501565751943</v>
      </c>
      <c r="C81" s="3">
        <v>83.872780840914729</v>
      </c>
      <c r="D81" s="3">
        <v>158.64628240666667</v>
      </c>
    </row>
    <row r="82" spans="1:4" x14ac:dyDescent="0.25">
      <c r="A82" s="2" t="s">
        <v>73</v>
      </c>
      <c r="B82" s="3">
        <v>26.884757831208766</v>
      </c>
      <c r="C82" s="3">
        <v>31.39941778550223</v>
      </c>
      <c r="D82" s="3">
        <v>58.284175616710996</v>
      </c>
    </row>
    <row r="83" spans="1:4" x14ac:dyDescent="0.25">
      <c r="A83" s="2" t="s">
        <v>74</v>
      </c>
      <c r="B83" s="3">
        <v>30.066297214273916</v>
      </c>
      <c r="C83" s="3">
        <v>35.489680389976684</v>
      </c>
      <c r="D83" s="3">
        <v>65.5559776042506</v>
      </c>
    </row>
    <row r="84" spans="1:4" x14ac:dyDescent="0.25">
      <c r="A84" s="2" t="s">
        <v>75</v>
      </c>
      <c r="B84" s="3">
        <v>15.775078118918248</v>
      </c>
      <c r="C84" s="3">
        <v>20.3085583852077</v>
      </c>
      <c r="D84" s="3">
        <v>36.083636504125948</v>
      </c>
    </row>
    <row r="85" spans="1:4" x14ac:dyDescent="0.25">
      <c r="A85" s="2" t="s">
        <v>76</v>
      </c>
      <c r="B85" s="3">
        <v>3.6375935945289197</v>
      </c>
      <c r="C85" s="3">
        <v>3.6874815794306994</v>
      </c>
      <c r="D85" s="3">
        <v>7.3250751739596192</v>
      </c>
    </row>
    <row r="86" spans="1:4" x14ac:dyDescent="0.25">
      <c r="A86" s="2" t="s">
        <v>77</v>
      </c>
      <c r="B86" s="3">
        <v>18.8202737550499</v>
      </c>
      <c r="C86" s="3">
        <v>21.260409202066004</v>
      </c>
      <c r="D86" s="3">
        <v>40.080682957115904</v>
      </c>
    </row>
    <row r="87" spans="1:4" x14ac:dyDescent="0.25">
      <c r="A87" s="2" t="s">
        <v>78</v>
      </c>
      <c r="B87" s="3">
        <v>34.575777935311869</v>
      </c>
      <c r="C87" s="3">
        <v>40.607474531747563</v>
      </c>
      <c r="D87" s="3">
        <v>75.183252467059432</v>
      </c>
    </row>
    <row r="88" spans="1:4" x14ac:dyDescent="0.25">
      <c r="A88" s="2" t="s">
        <v>79</v>
      </c>
      <c r="B88" s="3">
        <v>109.10624817676278</v>
      </c>
      <c r="C88" s="3">
        <v>110.60259204264118</v>
      </c>
      <c r="D88" s="3">
        <v>219.70884021940395</v>
      </c>
    </row>
    <row r="89" spans="1:4" x14ac:dyDescent="0.25">
      <c r="A89" s="2" t="s">
        <v>80</v>
      </c>
      <c r="B89" s="3">
        <v>444.90526195916431</v>
      </c>
      <c r="C89" s="3">
        <v>518.56571261908903</v>
      </c>
      <c r="D89" s="3">
        <v>963.47097457825339</v>
      </c>
    </row>
    <row r="90" spans="1:4" x14ac:dyDescent="0.25">
      <c r="A90" s="2" t="s">
        <v>81</v>
      </c>
      <c r="B90" s="3">
        <v>8.7881471222300007</v>
      </c>
      <c r="C90" s="3">
        <v>9.9777357854499975</v>
      </c>
      <c r="D90" s="3">
        <v>18.765882907679998</v>
      </c>
    </row>
    <row r="91" spans="1:4" x14ac:dyDescent="0.25">
      <c r="A91" s="2" t="s">
        <v>82</v>
      </c>
      <c r="B91" s="3">
        <v>13.182394341550005</v>
      </c>
      <c r="C91" s="3">
        <v>14.966800843250001</v>
      </c>
      <c r="D91" s="3">
        <v>28.149195184800007</v>
      </c>
    </row>
    <row r="92" spans="1:4" x14ac:dyDescent="0.25">
      <c r="A92" s="2" t="s">
        <v>83</v>
      </c>
      <c r="B92" s="3">
        <v>40.340719416966245</v>
      </c>
      <c r="C92" s="3">
        <v>47.378098757814719</v>
      </c>
      <c r="D92" s="3">
        <v>87.718818174780964</v>
      </c>
    </row>
    <row r="93" spans="1:4" x14ac:dyDescent="0.25">
      <c r="A93" s="2" t="s">
        <v>84</v>
      </c>
      <c r="B93" s="3">
        <v>172.88767367595392</v>
      </c>
      <c r="C93" s="3">
        <v>203.0477043151445</v>
      </c>
      <c r="D93" s="3">
        <v>375.93537799109845</v>
      </c>
    </row>
    <row r="94" spans="1:4" x14ac:dyDescent="0.25">
      <c r="A94" s="2" t="s">
        <v>85</v>
      </c>
      <c r="B94" s="3">
        <v>58.163280361620238</v>
      </c>
      <c r="C94" s="3">
        <v>68.759396179021351</v>
      </c>
      <c r="D94" s="3">
        <v>126.92267654064159</v>
      </c>
    </row>
    <row r="95" spans="1:4" x14ac:dyDescent="0.25">
      <c r="A95" s="2" t="s">
        <v>86</v>
      </c>
      <c r="B95" s="3">
        <v>12.666730378262793</v>
      </c>
      <c r="C95" s="3">
        <v>13.532247490862504</v>
      </c>
      <c r="D95" s="3">
        <v>26.198977869125297</v>
      </c>
    </row>
    <row r="96" spans="1:4" x14ac:dyDescent="0.25">
      <c r="A96" s="2" t="s">
        <v>87</v>
      </c>
      <c r="B96" s="3">
        <v>19.048315340401693</v>
      </c>
      <c r="C96" s="3">
        <v>23.00181528046431</v>
      </c>
      <c r="D96" s="3">
        <v>42.050130620866</v>
      </c>
    </row>
    <row r="97" spans="1:4" x14ac:dyDescent="0.25">
      <c r="A97" s="2" t="s">
        <v>88</v>
      </c>
      <c r="B97" s="3">
        <v>117.61438021392718</v>
      </c>
      <c r="C97" s="3">
        <v>127.40217814864039</v>
      </c>
      <c r="D97" s="3">
        <v>245.01655836256757</v>
      </c>
    </row>
    <row r="98" spans="1:4" x14ac:dyDescent="0.25">
      <c r="A98" s="2" t="s">
        <v>89</v>
      </c>
      <c r="B98" s="3">
        <v>501.20696353795756</v>
      </c>
      <c r="C98" s="3">
        <v>559.80137574656555</v>
      </c>
      <c r="D98" s="3">
        <v>1061.0083392845231</v>
      </c>
    </row>
    <row r="99" spans="1:4" x14ac:dyDescent="0.25">
      <c r="A99" s="2" t="s">
        <v>90</v>
      </c>
      <c r="B99" s="3">
        <v>15.15344595363274</v>
      </c>
      <c r="C99" s="3">
        <v>15.361268752771647</v>
      </c>
      <c r="D99" s="3">
        <v>30.514714706404387</v>
      </c>
    </row>
    <row r="100" spans="1:4" x14ac:dyDescent="0.25">
      <c r="A100" s="2" t="s">
        <v>91</v>
      </c>
      <c r="B100" s="3">
        <v>129.34993280019174</v>
      </c>
      <c r="C100" s="3">
        <v>149.26547727830595</v>
      </c>
      <c r="D100" s="3">
        <v>278.61541007849769</v>
      </c>
    </row>
    <row r="101" spans="1:4" x14ac:dyDescent="0.25">
      <c r="A101" s="2" t="s">
        <v>92</v>
      </c>
      <c r="B101" s="3">
        <v>16.611850741139992</v>
      </c>
      <c r="C101" s="3">
        <v>16.371965118240002</v>
      </c>
      <c r="D101" s="3">
        <v>32.983815859379995</v>
      </c>
    </row>
    <row r="102" spans="1:4" x14ac:dyDescent="0.25">
      <c r="A102" s="2" t="s">
        <v>93</v>
      </c>
      <c r="B102" s="3">
        <v>412.7542038488877</v>
      </c>
      <c r="C102" s="3">
        <v>443.16948541856982</v>
      </c>
      <c r="D102" s="3">
        <v>855.92368926745758</v>
      </c>
    </row>
    <row r="103" spans="1:4" x14ac:dyDescent="0.25">
      <c r="A103" s="2" t="s">
        <v>94</v>
      </c>
      <c r="B103" s="3">
        <v>704.50761636453103</v>
      </c>
      <c r="C103" s="3">
        <v>803.45124190375304</v>
      </c>
      <c r="D103" s="3">
        <v>1507.9588582682841</v>
      </c>
    </row>
    <row r="104" spans="1:4" x14ac:dyDescent="0.25">
      <c r="A104" s="2" t="s">
        <v>95</v>
      </c>
      <c r="B104" s="3">
        <v>314.8780130403249</v>
      </c>
      <c r="C104" s="3">
        <v>363.92413920131503</v>
      </c>
      <c r="D104" s="3">
        <v>678.80215224163999</v>
      </c>
    </row>
    <row r="105" spans="1:4" x14ac:dyDescent="0.25">
      <c r="A105" s="2" t="s">
        <v>96</v>
      </c>
      <c r="B105" s="3">
        <v>320.15554381026004</v>
      </c>
      <c r="C105" s="3">
        <v>298.49832955364013</v>
      </c>
      <c r="D105" s="3">
        <v>618.65387336390017</v>
      </c>
    </row>
    <row r="106" spans="1:4" x14ac:dyDescent="0.25">
      <c r="A106" s="2" t="s">
        <v>97</v>
      </c>
      <c r="B106" s="3">
        <v>222.88837383057998</v>
      </c>
      <c r="C106" s="3">
        <v>208.42547083854501</v>
      </c>
      <c r="D106" s="3">
        <v>431.31384466912499</v>
      </c>
    </row>
    <row r="107" spans="1:4" x14ac:dyDescent="0.25">
      <c r="A107" s="2" t="s">
        <v>98</v>
      </c>
      <c r="B107" s="3">
        <v>25.333460756525586</v>
      </c>
      <c r="C107" s="3">
        <v>27.064494981725009</v>
      </c>
      <c r="D107" s="3">
        <v>52.397955738250594</v>
      </c>
    </row>
    <row r="108" spans="1:4" x14ac:dyDescent="0.25">
      <c r="A108" s="2" t="s">
        <v>99</v>
      </c>
      <c r="B108" s="3">
        <v>383.11403012633252</v>
      </c>
      <c r="C108" s="3">
        <v>369.78431034113407</v>
      </c>
      <c r="D108" s="3">
        <v>752.8983404674666</v>
      </c>
    </row>
    <row r="109" spans="1:4" x14ac:dyDescent="0.25">
      <c r="A109" s="2" t="s">
        <v>100</v>
      </c>
      <c r="B109" s="3">
        <v>20.901255586018127</v>
      </c>
      <c r="C109" s="3">
        <v>21.851068434021006</v>
      </c>
      <c r="D109" s="3">
        <v>42.752324020039133</v>
      </c>
    </row>
    <row r="110" spans="1:4" x14ac:dyDescent="0.25">
      <c r="A110" s="2" t="s">
        <v>101</v>
      </c>
      <c r="B110" s="3">
        <v>572.82721661921823</v>
      </c>
      <c r="C110" s="3">
        <v>617.80666530555311</v>
      </c>
      <c r="D110" s="3">
        <v>1190.6338819247712</v>
      </c>
    </row>
    <row r="111" spans="1:4" x14ac:dyDescent="0.25">
      <c r="A111" s="2" t="s">
        <v>102</v>
      </c>
      <c r="B111" s="3">
        <v>80.786761654422776</v>
      </c>
      <c r="C111" s="3">
        <v>83.310690424242054</v>
      </c>
      <c r="D111" s="3">
        <v>164.09745207866484</v>
      </c>
    </row>
    <row r="112" spans="1:4" x14ac:dyDescent="0.25">
      <c r="A112" s="2" t="s">
        <v>103</v>
      </c>
      <c r="B112" s="3">
        <v>39.67606126424824</v>
      </c>
      <c r="C112" s="3">
        <v>42.394672960341239</v>
      </c>
      <c r="D112" s="3">
        <v>82.070734224589472</v>
      </c>
    </row>
    <row r="113" spans="1:4" x14ac:dyDescent="0.25">
      <c r="A113" s="2" t="s">
        <v>104</v>
      </c>
      <c r="B113" s="3">
        <v>114.55403198694897</v>
      </c>
      <c r="C113" s="3">
        <v>132.98707792513648</v>
      </c>
      <c r="D113" s="3">
        <v>247.54110991208546</v>
      </c>
    </row>
    <row r="114" spans="1:4" x14ac:dyDescent="0.25">
      <c r="A114" s="2" t="s">
        <v>12</v>
      </c>
      <c r="B114" s="3">
        <v>5125.4673296237424</v>
      </c>
      <c r="C114" s="3">
        <v>5586.2134085783464</v>
      </c>
      <c r="D114" s="3">
        <v>10711.680738202087</v>
      </c>
    </row>
  </sheetData>
  <pageMargins left="0.7" right="0.7" top="0.75" bottom="0.75" header="0.3" footer="0.3"/>
  <pageSetup paperSize="9" orientation="portrait" verticalDpi="1200" r:id="rId6"/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FD37D-E73C-488D-9A39-E7E3F3013411}">
  <dimension ref="A1:T70"/>
  <sheetViews>
    <sheetView topLeftCell="A38" zoomScale="70" zoomScaleNormal="70" workbookViewId="0">
      <selection activeCell="N64" sqref="N64"/>
    </sheetView>
  </sheetViews>
  <sheetFormatPr defaultRowHeight="15" x14ac:dyDescent="0.25"/>
  <cols>
    <col min="1" max="1" width="31" bestFit="1" customWidth="1"/>
    <col min="2" max="2" width="27.7109375" bestFit="1" customWidth="1"/>
    <col min="3" max="4" width="10.7109375" bestFit="1" customWidth="1"/>
    <col min="5" max="5" width="15" bestFit="1" customWidth="1"/>
    <col min="6" max="6" width="42" bestFit="1" customWidth="1"/>
    <col min="7" max="7" width="12" bestFit="1" customWidth="1"/>
    <col min="8" max="8" width="13.42578125" bestFit="1" customWidth="1"/>
    <col min="9" max="9" width="14.42578125" bestFit="1" customWidth="1"/>
    <col min="10" max="11" width="15" bestFit="1" customWidth="1"/>
    <col min="12" max="12" width="11.28515625" bestFit="1" customWidth="1"/>
  </cols>
  <sheetData>
    <row r="1" spans="1:20" x14ac:dyDescent="0.25">
      <c r="A1" s="1" t="s">
        <v>14</v>
      </c>
      <c r="B1" t="s">
        <v>20</v>
      </c>
    </row>
    <row r="2" spans="1:20" x14ac:dyDescent="0.25">
      <c r="A2" s="1" t="s">
        <v>36</v>
      </c>
      <c r="B2" t="s">
        <v>5</v>
      </c>
    </row>
    <row r="4" spans="1:20" ht="15.75" thickBot="1" x14ac:dyDescent="0.3">
      <c r="A4" s="1" t="s">
        <v>10</v>
      </c>
      <c r="B4" s="1" t="s">
        <v>18</v>
      </c>
    </row>
    <row r="5" spans="1:20" ht="15.75" thickBot="1" x14ac:dyDescent="0.3">
      <c r="A5" s="1" t="s">
        <v>11</v>
      </c>
      <c r="B5">
        <v>2022</v>
      </c>
      <c r="C5">
        <v>2023</v>
      </c>
      <c r="D5" t="s">
        <v>12</v>
      </c>
      <c r="F5" s="8" t="s">
        <v>38</v>
      </c>
      <c r="G5" s="12">
        <f>B5</f>
        <v>2022</v>
      </c>
      <c r="H5" s="12">
        <f t="shared" ref="H5:I9" si="0">C5</f>
        <v>2023</v>
      </c>
      <c r="I5" s="13" t="str">
        <f t="shared" si="0"/>
        <v>Grand Total</v>
      </c>
      <c r="P5" s="8"/>
      <c r="Q5" s="9"/>
      <c r="R5" s="9"/>
      <c r="S5" s="9"/>
      <c r="T5" s="9"/>
    </row>
    <row r="6" spans="1:20" ht="15.75" thickBot="1" x14ac:dyDescent="0.3">
      <c r="A6" s="2" t="s">
        <v>15</v>
      </c>
      <c r="B6" s="3">
        <v>573.11827249999965</v>
      </c>
      <c r="C6" s="3">
        <v>622.88183175000029</v>
      </c>
      <c r="D6" s="3">
        <v>1196.0001042499998</v>
      </c>
      <c r="F6" s="10" t="str">
        <f>A6</f>
        <v>OE</v>
      </c>
      <c r="G6" s="10">
        <f>B6</f>
        <v>573.11827249999965</v>
      </c>
      <c r="H6" s="10">
        <f t="shared" si="0"/>
        <v>622.88183175000029</v>
      </c>
      <c r="I6" s="11">
        <f t="shared" si="0"/>
        <v>1196.0001042499998</v>
      </c>
      <c r="P6" s="10"/>
      <c r="Q6" s="10"/>
      <c r="R6" s="10"/>
      <c r="S6" s="10"/>
      <c r="T6" s="11"/>
    </row>
    <row r="7" spans="1:20" ht="15.75" thickBot="1" x14ac:dyDescent="0.3">
      <c r="A7" s="2" t="s">
        <v>21</v>
      </c>
      <c r="B7" s="3">
        <v>350.28396055146942</v>
      </c>
      <c r="C7" s="3">
        <v>361.7208658794745</v>
      </c>
      <c r="D7" s="3">
        <v>712.00482643094392</v>
      </c>
      <c r="F7" s="10" t="str">
        <f>A7</f>
        <v>Repairs</v>
      </c>
      <c r="G7" s="10">
        <f t="shared" ref="G7:G9" si="1">B7</f>
        <v>350.28396055146942</v>
      </c>
      <c r="H7" s="10">
        <f t="shared" si="0"/>
        <v>361.7208658794745</v>
      </c>
      <c r="I7" s="11">
        <f t="shared" si="0"/>
        <v>712.00482643094392</v>
      </c>
      <c r="P7" s="10"/>
      <c r="Q7" s="10"/>
      <c r="R7" s="10"/>
      <c r="S7" s="10"/>
      <c r="T7" s="11"/>
    </row>
    <row r="8" spans="1:20" ht="15.75" thickBot="1" x14ac:dyDescent="0.3">
      <c r="A8" s="2" t="s">
        <v>22</v>
      </c>
      <c r="B8" s="3">
        <v>707.13209768117497</v>
      </c>
      <c r="C8" s="3">
        <v>720.31811871803654</v>
      </c>
      <c r="D8" s="3">
        <v>1427.4502163992115</v>
      </c>
      <c r="F8" s="10" t="str">
        <f>A8</f>
        <v>Spares</v>
      </c>
      <c r="G8" s="10">
        <f t="shared" si="1"/>
        <v>707.13209768117497</v>
      </c>
      <c r="H8" s="10">
        <f t="shared" si="0"/>
        <v>720.31811871803654</v>
      </c>
      <c r="I8" s="11">
        <f t="shared" si="0"/>
        <v>1427.4502163992115</v>
      </c>
      <c r="P8" s="10"/>
      <c r="Q8" s="10"/>
      <c r="R8" s="10"/>
      <c r="S8" s="10"/>
      <c r="T8" s="11"/>
    </row>
    <row r="9" spans="1:20" ht="15.75" thickBot="1" x14ac:dyDescent="0.3">
      <c r="A9" s="2" t="s">
        <v>12</v>
      </c>
      <c r="B9" s="3">
        <v>1630.5343307326439</v>
      </c>
      <c r="C9" s="3">
        <v>1704.9208163475114</v>
      </c>
      <c r="D9" s="3">
        <v>3335.4551470801553</v>
      </c>
      <c r="F9" s="11" t="str">
        <f>A9</f>
        <v>Grand Total</v>
      </c>
      <c r="G9" s="11">
        <f t="shared" si="1"/>
        <v>1630.5343307326439</v>
      </c>
      <c r="H9" s="11">
        <f t="shared" si="0"/>
        <v>1704.9208163475114</v>
      </c>
      <c r="I9" s="11">
        <f t="shared" si="0"/>
        <v>3335.4551470801553</v>
      </c>
      <c r="P9" s="10"/>
      <c r="Q9" s="10"/>
      <c r="R9" s="10"/>
      <c r="S9" s="10"/>
      <c r="T9" s="11"/>
    </row>
    <row r="10" spans="1:20" ht="15.75" thickBot="1" x14ac:dyDescent="0.3">
      <c r="P10" s="10"/>
      <c r="Q10" s="10"/>
      <c r="R10" s="10"/>
      <c r="S10" s="10"/>
      <c r="T10" s="11"/>
    </row>
    <row r="11" spans="1:20" ht="15.75" thickBot="1" x14ac:dyDescent="0.3">
      <c r="P11" s="10"/>
      <c r="Q11" s="10"/>
      <c r="R11" s="10"/>
      <c r="S11" s="10"/>
      <c r="T11" s="11"/>
    </row>
    <row r="12" spans="1:20" ht="15.75" thickBot="1" x14ac:dyDescent="0.3">
      <c r="A12" s="1" t="s">
        <v>14</v>
      </c>
      <c r="B12" t="s">
        <v>20</v>
      </c>
      <c r="P12" s="11"/>
      <c r="Q12" s="11"/>
      <c r="R12" s="11"/>
      <c r="S12" s="11"/>
      <c r="T12" s="11"/>
    </row>
    <row r="13" spans="1:20" x14ac:dyDescent="0.25">
      <c r="A13" s="1" t="s">
        <v>36</v>
      </c>
      <c r="B13" t="s">
        <v>5</v>
      </c>
    </row>
    <row r="15" spans="1:20" ht="15.75" thickBot="1" x14ac:dyDescent="0.3">
      <c r="A15" s="1" t="s">
        <v>10</v>
      </c>
      <c r="B15" s="1" t="s">
        <v>18</v>
      </c>
    </row>
    <row r="16" spans="1:20" ht="15.75" thickBot="1" x14ac:dyDescent="0.3">
      <c r="A16" s="1" t="s">
        <v>11</v>
      </c>
      <c r="B16">
        <v>2022</v>
      </c>
      <c r="C16">
        <v>2023</v>
      </c>
      <c r="D16" t="s">
        <v>12</v>
      </c>
      <c r="F16" s="8" t="s">
        <v>38</v>
      </c>
      <c r="G16" s="12">
        <f>B16</f>
        <v>2022</v>
      </c>
      <c r="H16" s="12">
        <f t="shared" ref="H16:I23" si="2">C16</f>
        <v>2023</v>
      </c>
      <c r="I16" s="13" t="str">
        <f t="shared" si="2"/>
        <v>Grand Total</v>
      </c>
    </row>
    <row r="17" spans="1:9" ht="15.75" thickBot="1" x14ac:dyDescent="0.3">
      <c r="A17" s="2" t="s">
        <v>28</v>
      </c>
      <c r="B17" s="3">
        <v>332.6768455292526</v>
      </c>
      <c r="C17" s="3">
        <v>356.76474217686132</v>
      </c>
      <c r="D17" s="3">
        <v>689.44158770611398</v>
      </c>
      <c r="F17" s="10" t="str">
        <f t="shared" ref="F17:F23" si="3">A17</f>
        <v>Business Jet</v>
      </c>
      <c r="G17" s="10">
        <f>B17</f>
        <v>332.6768455292526</v>
      </c>
      <c r="H17" s="10">
        <f t="shared" si="2"/>
        <v>356.76474217686132</v>
      </c>
      <c r="I17" s="11">
        <f t="shared" si="2"/>
        <v>689.44158770611398</v>
      </c>
    </row>
    <row r="18" spans="1:9" ht="15.75" thickBot="1" x14ac:dyDescent="0.3">
      <c r="A18" s="2" t="s">
        <v>16</v>
      </c>
      <c r="B18" s="3">
        <v>598.267436524</v>
      </c>
      <c r="C18" s="3">
        <v>565.81044354623975</v>
      </c>
      <c r="D18" s="3">
        <v>1164.0778800702396</v>
      </c>
      <c r="F18" s="10" t="str">
        <f t="shared" si="3"/>
        <v>Fighters and Jet Trainers</v>
      </c>
      <c r="G18" s="10">
        <f t="shared" ref="G18:G23" si="4">B18</f>
        <v>598.267436524</v>
      </c>
      <c r="H18" s="10">
        <f t="shared" si="2"/>
        <v>565.81044354623975</v>
      </c>
      <c r="I18" s="11">
        <f t="shared" si="2"/>
        <v>1164.0778800702396</v>
      </c>
    </row>
    <row r="19" spans="1:9" ht="15.75" thickBot="1" x14ac:dyDescent="0.3">
      <c r="A19" s="2" t="s">
        <v>29</v>
      </c>
      <c r="B19" s="3">
        <v>62.566242990640006</v>
      </c>
      <c r="C19" s="3">
        <v>67.853587589759996</v>
      </c>
      <c r="D19" s="3">
        <v>130.4198305804</v>
      </c>
      <c r="F19" s="10" t="str">
        <f t="shared" si="3"/>
        <v>Freighter</v>
      </c>
      <c r="G19" s="10">
        <f t="shared" si="4"/>
        <v>62.566242990640006</v>
      </c>
      <c r="H19" s="10">
        <f t="shared" si="2"/>
        <v>67.853587589759996</v>
      </c>
      <c r="I19" s="11">
        <f t="shared" si="2"/>
        <v>130.4198305804</v>
      </c>
    </row>
    <row r="20" spans="1:9" ht="15.75" thickBot="1" x14ac:dyDescent="0.3">
      <c r="A20" s="2" t="s">
        <v>30</v>
      </c>
      <c r="B20" s="3">
        <v>39.260589377453996</v>
      </c>
      <c r="C20" s="3">
        <v>42.920202468870002</v>
      </c>
      <c r="D20" s="3">
        <v>82.180791846323999</v>
      </c>
      <c r="F20" s="10" t="str">
        <f t="shared" si="3"/>
        <v>Helicopter</v>
      </c>
      <c r="G20" s="10">
        <f t="shared" si="4"/>
        <v>39.260589377453996</v>
      </c>
      <c r="H20" s="10">
        <f t="shared" si="2"/>
        <v>42.920202468870002</v>
      </c>
      <c r="I20" s="11">
        <f t="shared" si="2"/>
        <v>82.180791846323999</v>
      </c>
    </row>
    <row r="21" spans="1:9" ht="15.75" thickBot="1" x14ac:dyDescent="0.3">
      <c r="A21" s="2" t="s">
        <v>17</v>
      </c>
      <c r="B21" s="3">
        <v>228.7534605533636</v>
      </c>
      <c r="C21" s="3">
        <v>292.10558785329522</v>
      </c>
      <c r="D21" s="3">
        <v>520.85904840665876</v>
      </c>
      <c r="F21" s="10" t="str">
        <f t="shared" si="3"/>
        <v>Large Commercial Aircraft</v>
      </c>
      <c r="G21" s="10">
        <f t="shared" si="4"/>
        <v>228.7534605533636</v>
      </c>
      <c r="H21" s="10">
        <f t="shared" si="2"/>
        <v>292.10558785329522</v>
      </c>
      <c r="I21" s="11">
        <f t="shared" si="2"/>
        <v>520.85904840665876</v>
      </c>
    </row>
    <row r="22" spans="1:9" ht="15.75" thickBot="1" x14ac:dyDescent="0.3">
      <c r="A22" s="2" t="s">
        <v>31</v>
      </c>
      <c r="B22" s="3">
        <v>195.71273546209156</v>
      </c>
      <c r="C22" s="3">
        <v>193.23933785322598</v>
      </c>
      <c r="D22" s="3">
        <v>388.95207331531753</v>
      </c>
      <c r="F22" s="10" t="str">
        <f t="shared" si="3"/>
        <v>Military Transport / Special Mission</v>
      </c>
      <c r="G22" s="10">
        <f t="shared" si="4"/>
        <v>195.71273546209156</v>
      </c>
      <c r="H22" s="10">
        <f t="shared" si="2"/>
        <v>193.23933785322598</v>
      </c>
      <c r="I22" s="11">
        <f t="shared" si="2"/>
        <v>388.95207331531753</v>
      </c>
    </row>
    <row r="23" spans="1:9" ht="15.75" thickBot="1" x14ac:dyDescent="0.3">
      <c r="A23" s="2" t="s">
        <v>32</v>
      </c>
      <c r="B23" s="3">
        <v>172.66758793608486</v>
      </c>
      <c r="C23" s="3">
        <v>185.55252304523205</v>
      </c>
      <c r="D23" s="3">
        <v>358.22011098131691</v>
      </c>
      <c r="F23" s="10" t="str">
        <f t="shared" si="3"/>
        <v>Regional</v>
      </c>
      <c r="G23" s="10">
        <f t="shared" si="4"/>
        <v>172.66758793608486</v>
      </c>
      <c r="H23" s="10">
        <f t="shared" si="2"/>
        <v>185.55252304523205</v>
      </c>
      <c r="I23" s="11">
        <f t="shared" si="2"/>
        <v>358.22011098131691</v>
      </c>
    </row>
    <row r="24" spans="1:9" ht="15.75" thickBot="1" x14ac:dyDescent="0.3">
      <c r="A24" s="2" t="s">
        <v>33</v>
      </c>
      <c r="B24" s="3">
        <v>0.62943235975809009</v>
      </c>
      <c r="C24" s="3">
        <v>0.67439181402652504</v>
      </c>
      <c r="D24" s="3">
        <v>1.3038241737846152</v>
      </c>
      <c r="F24" s="10" t="str">
        <f t="shared" ref="F24:F25" si="5">A24</f>
        <v>Turbine GA</v>
      </c>
      <c r="G24" s="10">
        <f t="shared" ref="G24:G25" si="6">B24</f>
        <v>0.62943235975809009</v>
      </c>
      <c r="H24" s="10">
        <f t="shared" ref="H24:H25" si="7">C24</f>
        <v>0.67439181402652504</v>
      </c>
      <c r="I24" s="11">
        <f t="shared" ref="I24:I25" si="8">D24</f>
        <v>1.3038241737846152</v>
      </c>
    </row>
    <row r="25" spans="1:9" ht="15.75" thickBot="1" x14ac:dyDescent="0.3">
      <c r="A25" s="2" t="s">
        <v>12</v>
      </c>
      <c r="B25" s="3">
        <v>1630.5343307326448</v>
      </c>
      <c r="C25" s="3">
        <v>1704.9208163475107</v>
      </c>
      <c r="D25" s="3">
        <v>3335.4551470801557</v>
      </c>
      <c r="F25" s="11" t="str">
        <f t="shared" si="5"/>
        <v>Grand Total</v>
      </c>
      <c r="G25" s="11">
        <f t="shared" si="6"/>
        <v>1630.5343307326448</v>
      </c>
      <c r="H25" s="11">
        <f t="shared" si="7"/>
        <v>1704.9208163475107</v>
      </c>
      <c r="I25" s="11">
        <f t="shared" si="8"/>
        <v>3335.4551470801557</v>
      </c>
    </row>
    <row r="26" spans="1:9" ht="15.75" thickBot="1" x14ac:dyDescent="0.3">
      <c r="F26" s="11"/>
      <c r="G26" s="11"/>
      <c r="H26" s="11"/>
      <c r="I26" s="11"/>
    </row>
    <row r="29" spans="1:9" x14ac:dyDescent="0.25">
      <c r="A29" s="1" t="s">
        <v>14</v>
      </c>
      <c r="B29" t="s">
        <v>20</v>
      </c>
    </row>
    <row r="30" spans="1:9" x14ac:dyDescent="0.25">
      <c r="A30" s="1" t="s">
        <v>36</v>
      </c>
      <c r="B30" t="s">
        <v>5</v>
      </c>
    </row>
    <row r="32" spans="1:9" x14ac:dyDescent="0.25">
      <c r="A32" s="1" t="s">
        <v>10</v>
      </c>
      <c r="B32" s="1" t="s">
        <v>18</v>
      </c>
    </row>
    <row r="33" spans="1:10" x14ac:dyDescent="0.25">
      <c r="A33" s="1" t="s">
        <v>11</v>
      </c>
      <c r="B33" t="s">
        <v>16</v>
      </c>
      <c r="C33" t="s">
        <v>17</v>
      </c>
      <c r="D33" t="s">
        <v>28</v>
      </c>
      <c r="E33" t="s">
        <v>32</v>
      </c>
      <c r="F33" t="s">
        <v>31</v>
      </c>
      <c r="G33" t="s">
        <v>29</v>
      </c>
      <c r="H33" t="s">
        <v>30</v>
      </c>
      <c r="I33" t="s">
        <v>33</v>
      </c>
      <c r="J33" t="s">
        <v>12</v>
      </c>
    </row>
    <row r="34" spans="1:10" x14ac:dyDescent="0.25">
      <c r="A34" s="2">
        <v>2022</v>
      </c>
      <c r="B34" s="3">
        <v>598.267436524</v>
      </c>
      <c r="C34" s="3">
        <v>228.7534605533636</v>
      </c>
      <c r="D34" s="3">
        <v>332.6768455292526</v>
      </c>
      <c r="E34" s="3">
        <v>172.66758793608486</v>
      </c>
      <c r="F34" s="3">
        <v>195.71273546209156</v>
      </c>
      <c r="G34" s="3">
        <v>62.566242990640006</v>
      </c>
      <c r="H34" s="3">
        <v>39.260589377453996</v>
      </c>
      <c r="I34" s="3">
        <v>0.62943235975809009</v>
      </c>
      <c r="J34" s="3">
        <v>1630.5343307326448</v>
      </c>
    </row>
    <row r="35" spans="1:10" x14ac:dyDescent="0.25">
      <c r="A35" s="2">
        <v>2023</v>
      </c>
      <c r="B35" s="3">
        <v>565.81044354623975</v>
      </c>
      <c r="C35" s="3">
        <v>292.10558785329522</v>
      </c>
      <c r="D35" s="3">
        <v>356.76474217686132</v>
      </c>
      <c r="E35" s="3">
        <v>185.55252304523205</v>
      </c>
      <c r="F35" s="3">
        <v>193.23933785322598</v>
      </c>
      <c r="G35" s="3">
        <v>67.853587589759996</v>
      </c>
      <c r="H35" s="3">
        <v>42.920202468870002</v>
      </c>
      <c r="I35" s="3">
        <v>0.67439181402652504</v>
      </c>
      <c r="J35" s="3">
        <v>1704.9208163475107</v>
      </c>
    </row>
    <row r="36" spans="1:10" x14ac:dyDescent="0.25">
      <c r="A36" s="2">
        <v>2024</v>
      </c>
      <c r="B36" s="3">
        <v>611.91174072007971</v>
      </c>
      <c r="C36" s="3">
        <v>354.11582696330447</v>
      </c>
      <c r="D36" s="3">
        <v>364.29328079050021</v>
      </c>
      <c r="E36" s="3">
        <v>201.11455431260637</v>
      </c>
      <c r="F36" s="3">
        <v>193.63193266956588</v>
      </c>
      <c r="G36" s="3">
        <v>62.080754852479991</v>
      </c>
      <c r="H36" s="3">
        <v>44.161125573854996</v>
      </c>
      <c r="I36" s="3">
        <v>0.69687154116074268</v>
      </c>
      <c r="J36" s="3">
        <v>1832.0060874235523</v>
      </c>
    </row>
    <row r="37" spans="1:10" x14ac:dyDescent="0.25">
      <c r="A37" s="2">
        <v>2025</v>
      </c>
      <c r="B37" s="3">
        <v>608.02112689183969</v>
      </c>
      <c r="C37" s="3">
        <v>429.06705669960314</v>
      </c>
      <c r="D37" s="3">
        <v>361.43247513499273</v>
      </c>
      <c r="E37" s="3">
        <v>211.25085891951386</v>
      </c>
      <c r="F37" s="3">
        <v>213.88290787304993</v>
      </c>
      <c r="G37" s="3">
        <v>54.642422145199987</v>
      </c>
      <c r="H37" s="3">
        <v>47.797406482154997</v>
      </c>
      <c r="I37" s="3">
        <v>0.86369447924797504</v>
      </c>
      <c r="J37" s="3">
        <v>1926.9579486256023</v>
      </c>
    </row>
    <row r="38" spans="1:10" x14ac:dyDescent="0.25">
      <c r="A38" s="2">
        <v>2026</v>
      </c>
      <c r="B38" s="3">
        <v>615.20531887935942</v>
      </c>
      <c r="C38" s="3">
        <v>521.29037082774073</v>
      </c>
      <c r="D38" s="3">
        <v>370.60607779699245</v>
      </c>
      <c r="E38" s="3">
        <v>223.2896077899691</v>
      </c>
      <c r="F38" s="3">
        <v>206.79890378715251</v>
      </c>
      <c r="G38" s="3">
        <v>53.60529132856</v>
      </c>
      <c r="H38" s="3">
        <v>51.534238074675002</v>
      </c>
      <c r="I38" s="3">
        <v>1.5034945419689851</v>
      </c>
      <c r="J38" s="3">
        <v>2043.8333030264182</v>
      </c>
    </row>
    <row r="39" spans="1:10" x14ac:dyDescent="0.25">
      <c r="A39" s="2">
        <v>2027</v>
      </c>
      <c r="B39" s="3">
        <v>610.27604783720005</v>
      </c>
      <c r="C39" s="3">
        <v>582.84245969813139</v>
      </c>
      <c r="D39" s="3">
        <v>363.02404667277267</v>
      </c>
      <c r="E39" s="3">
        <v>239.00142306241912</v>
      </c>
      <c r="F39" s="3">
        <v>200.07954159673938</v>
      </c>
      <c r="G39" s="3">
        <v>43.211569783360019</v>
      </c>
      <c r="H39" s="3">
        <v>51.047054336054998</v>
      </c>
      <c r="I39" s="3">
        <v>1.9962178861683602</v>
      </c>
      <c r="J39" s="3">
        <v>2091.4783608728458</v>
      </c>
    </row>
    <row r="40" spans="1:10" x14ac:dyDescent="0.25">
      <c r="A40" s="2">
        <v>2028</v>
      </c>
      <c r="B40" s="3">
        <v>612.5603288115999</v>
      </c>
      <c r="C40" s="3">
        <v>639.77873490891977</v>
      </c>
      <c r="D40" s="3">
        <v>381.56378039339148</v>
      </c>
      <c r="E40" s="3">
        <v>252.5847828464</v>
      </c>
      <c r="F40" s="3">
        <v>210.94646216982744</v>
      </c>
      <c r="G40" s="3">
        <v>33.027808384240004</v>
      </c>
      <c r="H40" s="3">
        <v>45.414784580684994</v>
      </c>
      <c r="I40" s="3">
        <v>2.0911127930775</v>
      </c>
      <c r="J40" s="3">
        <v>2177.9677948881408</v>
      </c>
    </row>
    <row r="41" spans="1:10" x14ac:dyDescent="0.25">
      <c r="A41" s="2">
        <v>2029</v>
      </c>
      <c r="B41" s="3">
        <v>617.73110605991997</v>
      </c>
      <c r="C41" s="3">
        <v>665.07666568823993</v>
      </c>
      <c r="D41" s="3">
        <v>397.98574153665993</v>
      </c>
      <c r="E41" s="3">
        <v>253.10246028863997</v>
      </c>
      <c r="F41" s="3">
        <v>206.29267657840296</v>
      </c>
      <c r="G41" s="3">
        <v>41.759419465359997</v>
      </c>
      <c r="H41" s="3">
        <v>33.382289150864992</v>
      </c>
      <c r="I41" s="3">
        <v>2.0732496207277502</v>
      </c>
      <c r="J41" s="3">
        <v>2217.4036083888154</v>
      </c>
    </row>
    <row r="42" spans="1:10" x14ac:dyDescent="0.25">
      <c r="A42" s="2">
        <v>2030</v>
      </c>
      <c r="B42" s="3">
        <v>641.85398274759996</v>
      </c>
      <c r="C42" s="3">
        <v>698.28413043332012</v>
      </c>
      <c r="D42" s="3">
        <v>425.25236372622658</v>
      </c>
      <c r="E42" s="3">
        <v>248.1830042773199</v>
      </c>
      <c r="F42" s="3">
        <v>216.17939183166237</v>
      </c>
      <c r="G42" s="3">
        <v>52.569615789839958</v>
      </c>
      <c r="H42" s="3">
        <v>46.49549997265499</v>
      </c>
      <c r="I42" s="3">
        <v>2.1652261759979998</v>
      </c>
      <c r="J42" s="3">
        <v>2330.9832149546219</v>
      </c>
    </row>
    <row r="43" spans="1:10" x14ac:dyDescent="0.25">
      <c r="A43" s="2">
        <v>2031</v>
      </c>
      <c r="B43" s="3">
        <v>617.32991289160009</v>
      </c>
      <c r="C43" s="3">
        <v>661.87092443047982</v>
      </c>
      <c r="D43" s="3">
        <v>385.70407788849627</v>
      </c>
      <c r="E43" s="3">
        <v>201.00535492696787</v>
      </c>
      <c r="F43" s="3">
        <v>202.3515041562394</v>
      </c>
      <c r="G43" s="3">
        <v>60.642058200079994</v>
      </c>
      <c r="H43" s="3">
        <v>44.284633181535007</v>
      </c>
      <c r="I43" s="3">
        <v>2.4180503330250001</v>
      </c>
      <c r="J43" s="3">
        <v>2175.6065160084231</v>
      </c>
    </row>
    <row r="44" spans="1:10" x14ac:dyDescent="0.25">
      <c r="A44" s="2">
        <v>2032</v>
      </c>
      <c r="B44" s="3">
        <v>626.2572964279201</v>
      </c>
      <c r="C44" s="3">
        <v>595.32361793715995</v>
      </c>
      <c r="D44" s="3">
        <v>381.6369434354786</v>
      </c>
      <c r="E44" s="3">
        <v>209.30801138819251</v>
      </c>
      <c r="F44" s="3">
        <v>204.3686461630364</v>
      </c>
      <c r="G44" s="3">
        <v>63.883589582079999</v>
      </c>
      <c r="H44" s="3">
        <v>44.263020209444996</v>
      </c>
      <c r="I44" s="3">
        <v>2.4365347400520001</v>
      </c>
      <c r="J44" s="3">
        <v>2127.4776598833646</v>
      </c>
    </row>
    <row r="45" spans="1:10" x14ac:dyDescent="0.25">
      <c r="A45" s="2">
        <v>2033</v>
      </c>
      <c r="B45" s="3">
        <v>571.78290635992005</v>
      </c>
      <c r="C45" s="3">
        <v>633.41172304175961</v>
      </c>
      <c r="D45" s="3">
        <v>387.72102096016852</v>
      </c>
      <c r="E45" s="3">
        <v>206.68700642650964</v>
      </c>
      <c r="F45" s="3">
        <v>200.245775636731</v>
      </c>
      <c r="G45" s="3">
        <v>66.706253932639981</v>
      </c>
      <c r="H45" s="3">
        <v>43.44268826751</v>
      </c>
      <c r="I45" s="3">
        <v>2.4550191470789997</v>
      </c>
      <c r="J45" s="3">
        <v>2112.4523937723175</v>
      </c>
    </row>
    <row r="46" spans="1:10" x14ac:dyDescent="0.25">
      <c r="A46" s="2" t="s">
        <v>12</v>
      </c>
      <c r="B46" s="3">
        <v>7297.0076476972781</v>
      </c>
      <c r="C46" s="3">
        <v>6301.9205590353185</v>
      </c>
      <c r="D46" s="3">
        <v>4508.6613960417926</v>
      </c>
      <c r="E46" s="3">
        <v>2603.7471752198553</v>
      </c>
      <c r="F46" s="3">
        <v>2443.729815777725</v>
      </c>
      <c r="G46" s="3">
        <v>662.54861404423991</v>
      </c>
      <c r="H46" s="3">
        <v>534.00353167575906</v>
      </c>
      <c r="I46" s="3">
        <v>20.003295432289928</v>
      </c>
      <c r="J46" s="3">
        <v>24371.622034924254</v>
      </c>
    </row>
    <row r="52" spans="1:5" x14ac:dyDescent="0.25">
      <c r="A52" s="1" t="s">
        <v>14</v>
      </c>
      <c r="B52" t="s">
        <v>20</v>
      </c>
    </row>
    <row r="53" spans="1:5" x14ac:dyDescent="0.25">
      <c r="A53" s="1" t="s">
        <v>36</v>
      </c>
      <c r="B53" t="s">
        <v>5</v>
      </c>
    </row>
    <row r="54" spans="1:5" x14ac:dyDescent="0.25">
      <c r="A54" s="1" t="s">
        <v>50</v>
      </c>
      <c r="B54" t="s">
        <v>49</v>
      </c>
    </row>
    <row r="56" spans="1:5" x14ac:dyDescent="0.25">
      <c r="A56" s="1" t="s">
        <v>10</v>
      </c>
      <c r="B56" s="1" t="s">
        <v>18</v>
      </c>
    </row>
    <row r="57" spans="1:5" x14ac:dyDescent="0.25">
      <c r="A57" s="1" t="s">
        <v>11</v>
      </c>
      <c r="B57" t="s">
        <v>15</v>
      </c>
      <c r="C57" t="s">
        <v>21</v>
      </c>
      <c r="D57" t="s">
        <v>22</v>
      </c>
      <c r="E57" t="s">
        <v>12</v>
      </c>
    </row>
    <row r="58" spans="1:5" x14ac:dyDescent="0.25">
      <c r="A58" s="2">
        <v>2022</v>
      </c>
      <c r="B58" s="3">
        <v>573.11827249999965</v>
      </c>
      <c r="C58" s="3">
        <v>350.28396055146942</v>
      </c>
      <c r="D58" s="3">
        <v>707.13209768117497</v>
      </c>
      <c r="E58" s="3">
        <v>1630.5343307326439</v>
      </c>
    </row>
    <row r="59" spans="1:5" x14ac:dyDescent="0.25">
      <c r="A59" s="2">
        <v>2023</v>
      </c>
      <c r="B59" s="3">
        <v>622.88183175000029</v>
      </c>
      <c r="C59" s="3">
        <v>361.7208658794745</v>
      </c>
      <c r="D59" s="3">
        <v>720.31811871803654</v>
      </c>
      <c r="E59" s="3">
        <v>1704.9208163475114</v>
      </c>
    </row>
    <row r="60" spans="1:5" x14ac:dyDescent="0.25">
      <c r="A60" s="2">
        <v>2024</v>
      </c>
      <c r="B60" s="3">
        <v>730.85770849999949</v>
      </c>
      <c r="C60" s="3">
        <v>369.37738338920946</v>
      </c>
      <c r="D60" s="3">
        <v>731.77099553434255</v>
      </c>
      <c r="E60" s="3">
        <v>1832.0060874235514</v>
      </c>
    </row>
    <row r="61" spans="1:5" x14ac:dyDescent="0.25">
      <c r="A61" s="2">
        <v>2025</v>
      </c>
      <c r="B61" s="3">
        <v>808.64319699999999</v>
      </c>
      <c r="C61" s="3">
        <v>374.9523697411056</v>
      </c>
      <c r="D61" s="3">
        <v>743.36238188449681</v>
      </c>
      <c r="E61" s="3">
        <v>1926.9579486256025</v>
      </c>
    </row>
    <row r="62" spans="1:5" x14ac:dyDescent="0.25">
      <c r="A62" s="2">
        <v>2026</v>
      </c>
      <c r="B62" s="3">
        <v>845.92475950000016</v>
      </c>
      <c r="C62" s="3">
        <v>394.42944566834819</v>
      </c>
      <c r="D62" s="3">
        <v>803.47909785807099</v>
      </c>
      <c r="E62" s="3">
        <v>2043.8333030264193</v>
      </c>
    </row>
    <row r="63" spans="1:5" x14ac:dyDescent="0.25">
      <c r="A63" s="2">
        <v>2027</v>
      </c>
      <c r="B63" s="3">
        <v>892.19366649999915</v>
      </c>
      <c r="C63" s="3">
        <v>398.71724873543951</v>
      </c>
      <c r="D63" s="3">
        <v>800.56744563740619</v>
      </c>
      <c r="E63" s="3">
        <v>2091.4783608728449</v>
      </c>
    </row>
    <row r="64" spans="1:5" x14ac:dyDescent="0.25">
      <c r="A64" s="2">
        <v>2028</v>
      </c>
      <c r="B64" s="3">
        <v>934.99818399999901</v>
      </c>
      <c r="C64" s="3">
        <v>410.48445304248759</v>
      </c>
      <c r="D64" s="3">
        <v>832.48515784565382</v>
      </c>
      <c r="E64" s="3">
        <v>2177.9677948881404</v>
      </c>
    </row>
    <row r="65" spans="1:5" x14ac:dyDescent="0.25">
      <c r="A65" s="2">
        <v>2029</v>
      </c>
      <c r="B65" s="3">
        <v>945.54898299999991</v>
      </c>
      <c r="C65" s="3">
        <v>419.37220680399349</v>
      </c>
      <c r="D65" s="3">
        <v>852.4824185848214</v>
      </c>
      <c r="E65" s="3">
        <v>2217.403608388815</v>
      </c>
    </row>
    <row r="66" spans="1:5" x14ac:dyDescent="0.25">
      <c r="A66" s="2">
        <v>2030</v>
      </c>
      <c r="B66" s="3">
        <v>957.85444339999958</v>
      </c>
      <c r="C66" s="3">
        <v>443.28660119774361</v>
      </c>
      <c r="D66" s="3">
        <v>929.84217035687811</v>
      </c>
      <c r="E66" s="3">
        <v>2330.983214954621</v>
      </c>
    </row>
    <row r="67" spans="1:5" x14ac:dyDescent="0.25">
      <c r="A67" s="2">
        <v>2031</v>
      </c>
      <c r="B67" s="3">
        <v>941.75017251200018</v>
      </c>
      <c r="C67" s="3">
        <v>421.48210847757377</v>
      </c>
      <c r="D67" s="3">
        <v>812.37423501884939</v>
      </c>
      <c r="E67" s="3">
        <v>2175.6065160084236</v>
      </c>
    </row>
    <row r="68" spans="1:5" x14ac:dyDescent="0.25">
      <c r="A68" s="2">
        <v>2032</v>
      </c>
      <c r="B68" s="3">
        <v>924.96568280303995</v>
      </c>
      <c r="C68" s="3">
        <v>420.00391574687376</v>
      </c>
      <c r="D68" s="3">
        <v>782.50806133345054</v>
      </c>
      <c r="E68" s="3">
        <v>2127.4776598833641</v>
      </c>
    </row>
    <row r="69" spans="1:5" x14ac:dyDescent="0.25">
      <c r="A69" s="2">
        <v>2033</v>
      </c>
      <c r="B69" s="3">
        <v>905.5590421011193</v>
      </c>
      <c r="C69" s="3">
        <v>421.44376591139076</v>
      </c>
      <c r="D69" s="3">
        <v>785.44958575980763</v>
      </c>
      <c r="E69" s="3">
        <v>2112.4523937723179</v>
      </c>
    </row>
    <row r="70" spans="1:5" x14ac:dyDescent="0.25">
      <c r="A70" s="2" t="s">
        <v>12</v>
      </c>
      <c r="B70" s="3">
        <v>10084.295943566158</v>
      </c>
      <c r="C70" s="3">
        <v>4785.5543251451099</v>
      </c>
      <c r="D70" s="3">
        <v>9501.7717662129871</v>
      </c>
      <c r="E70" s="3">
        <v>24371.622034924254</v>
      </c>
    </row>
  </sheetData>
  <pageMargins left="0.7" right="0.7" top="0.75" bottom="0.75" header="0.3" footer="0.3"/>
  <pageSetup paperSize="9" orientation="portrait" verticalDpi="0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8ED8B-E1FC-4CFE-BDA1-27F18CE9A17F}">
  <dimension ref="A1:T70"/>
  <sheetViews>
    <sheetView zoomScale="70" zoomScaleNormal="70" workbookViewId="0">
      <selection activeCell="S52" sqref="S52"/>
    </sheetView>
  </sheetViews>
  <sheetFormatPr defaultRowHeight="15" x14ac:dyDescent="0.25"/>
  <cols>
    <col min="1" max="1" width="31" bestFit="1" customWidth="1"/>
    <col min="2" max="2" width="27.7109375" bestFit="1" customWidth="1"/>
    <col min="3" max="3" width="10.28515625" bestFit="1" customWidth="1"/>
    <col min="4" max="4" width="11.7109375" bestFit="1" customWidth="1"/>
    <col min="5" max="5" width="15" bestFit="1" customWidth="1"/>
    <col min="6" max="6" width="10.7109375" bestFit="1" customWidth="1"/>
    <col min="7" max="7" width="42" bestFit="1" customWidth="1"/>
    <col min="8" max="8" width="11.7109375" bestFit="1" customWidth="1"/>
    <col min="9" max="9" width="12" bestFit="1" customWidth="1"/>
    <col min="10" max="10" width="14.42578125" bestFit="1" customWidth="1"/>
    <col min="11" max="11" width="15" bestFit="1" customWidth="1"/>
    <col min="12" max="12" width="11.28515625" bestFit="1" customWidth="1"/>
  </cols>
  <sheetData>
    <row r="1" spans="1:20" x14ac:dyDescent="0.25">
      <c r="A1" s="1" t="s">
        <v>14</v>
      </c>
      <c r="B1" t="s">
        <v>20</v>
      </c>
    </row>
    <row r="2" spans="1:20" x14ac:dyDescent="0.25">
      <c r="A2" s="1" t="s">
        <v>36</v>
      </c>
      <c r="B2" t="s">
        <v>8</v>
      </c>
    </row>
    <row r="4" spans="1:20" ht="15.75" thickBot="1" x14ac:dyDescent="0.3">
      <c r="A4" s="1" t="s">
        <v>10</v>
      </c>
      <c r="B4" s="1" t="s">
        <v>18</v>
      </c>
    </row>
    <row r="5" spans="1:20" ht="45.75" thickBot="1" x14ac:dyDescent="0.3">
      <c r="A5" s="1" t="s">
        <v>11</v>
      </c>
      <c r="B5">
        <v>2022</v>
      </c>
      <c r="C5">
        <v>2023</v>
      </c>
      <c r="D5" t="s">
        <v>12</v>
      </c>
      <c r="F5" s="8" t="s">
        <v>39</v>
      </c>
      <c r="G5" s="12">
        <f>B5</f>
        <v>2022</v>
      </c>
      <c r="H5" s="12">
        <f t="shared" ref="H5:I9" si="0">C5</f>
        <v>2023</v>
      </c>
      <c r="I5" s="13" t="str">
        <f t="shared" si="0"/>
        <v>Grand Total</v>
      </c>
      <c r="P5" s="8"/>
      <c r="Q5" s="9"/>
      <c r="R5" s="9"/>
      <c r="S5" s="9"/>
      <c r="T5" s="9"/>
    </row>
    <row r="6" spans="1:20" ht="15.75" thickBot="1" x14ac:dyDescent="0.3">
      <c r="A6" s="2" t="s">
        <v>15</v>
      </c>
      <c r="B6" s="3">
        <v>853.97645749999981</v>
      </c>
      <c r="C6" s="3">
        <v>961.15185874999963</v>
      </c>
      <c r="D6" s="3">
        <v>1815.1283162499994</v>
      </c>
      <c r="F6" s="10" t="str">
        <f>A6</f>
        <v>OE</v>
      </c>
      <c r="G6" s="10">
        <f>B6</f>
        <v>853.97645749999981</v>
      </c>
      <c r="H6" s="10">
        <f t="shared" si="0"/>
        <v>961.15185874999963</v>
      </c>
      <c r="I6" s="11">
        <f t="shared" si="0"/>
        <v>1815.1283162499994</v>
      </c>
      <c r="P6" s="10"/>
      <c r="Q6" s="10"/>
      <c r="R6" s="10"/>
      <c r="S6" s="10"/>
      <c r="T6" s="11"/>
    </row>
    <row r="7" spans="1:20" ht="15.75" thickBot="1" x14ac:dyDescent="0.3">
      <c r="A7" s="2" t="s">
        <v>21</v>
      </c>
      <c r="B7" s="3">
        <v>326.21582908242664</v>
      </c>
      <c r="C7" s="3">
        <v>336.18384695859743</v>
      </c>
      <c r="D7" s="3">
        <v>662.39967604102412</v>
      </c>
      <c r="F7" s="10" t="str">
        <f>A7</f>
        <v>Repairs</v>
      </c>
      <c r="G7" s="10">
        <f t="shared" ref="G7:G9" si="1">B7</f>
        <v>326.21582908242664</v>
      </c>
      <c r="H7" s="10">
        <f t="shared" si="0"/>
        <v>336.18384695859743</v>
      </c>
      <c r="I7" s="11">
        <f t="shared" si="0"/>
        <v>662.39967604102412</v>
      </c>
      <c r="P7" s="10"/>
      <c r="Q7" s="10"/>
      <c r="R7" s="10"/>
      <c r="S7" s="10"/>
      <c r="T7" s="11"/>
    </row>
    <row r="8" spans="1:20" ht="15.75" thickBot="1" x14ac:dyDescent="0.3">
      <c r="A8" s="2" t="s">
        <v>22</v>
      </c>
      <c r="B8" s="3">
        <v>2417.2799778055028</v>
      </c>
      <c r="C8" s="3">
        <v>2505.4500732729875</v>
      </c>
      <c r="D8" s="3">
        <v>4922.7300510784899</v>
      </c>
      <c r="F8" s="10" t="str">
        <f>A8</f>
        <v>Spares</v>
      </c>
      <c r="G8" s="10">
        <f t="shared" si="1"/>
        <v>2417.2799778055028</v>
      </c>
      <c r="H8" s="10">
        <f t="shared" si="0"/>
        <v>2505.4500732729875</v>
      </c>
      <c r="I8" s="11">
        <f t="shared" si="0"/>
        <v>4922.7300510784899</v>
      </c>
      <c r="P8" s="10"/>
      <c r="Q8" s="10"/>
      <c r="R8" s="10"/>
      <c r="S8" s="10"/>
      <c r="T8" s="11"/>
    </row>
    <row r="9" spans="1:20" ht="15.75" thickBot="1" x14ac:dyDescent="0.3">
      <c r="A9" s="2" t="s">
        <v>12</v>
      </c>
      <c r="B9" s="3">
        <v>3597.4722643879295</v>
      </c>
      <c r="C9" s="3">
        <v>3802.7857789815844</v>
      </c>
      <c r="D9" s="3">
        <v>7400.258043369513</v>
      </c>
      <c r="F9" s="11" t="str">
        <f>A9</f>
        <v>Grand Total</v>
      </c>
      <c r="G9" s="11">
        <f t="shared" si="1"/>
        <v>3597.4722643879295</v>
      </c>
      <c r="H9" s="11">
        <f t="shared" si="0"/>
        <v>3802.7857789815844</v>
      </c>
      <c r="I9" s="11">
        <f t="shared" si="0"/>
        <v>7400.258043369513</v>
      </c>
      <c r="P9" s="10"/>
      <c r="Q9" s="10"/>
      <c r="R9" s="10"/>
      <c r="S9" s="10"/>
      <c r="T9" s="11"/>
    </row>
    <row r="10" spans="1:20" ht="15.75" thickBot="1" x14ac:dyDescent="0.3">
      <c r="P10" s="10"/>
      <c r="Q10" s="10"/>
      <c r="R10" s="10"/>
      <c r="S10" s="10"/>
      <c r="T10" s="11"/>
    </row>
    <row r="11" spans="1:20" ht="15.75" thickBot="1" x14ac:dyDescent="0.3">
      <c r="P11" s="10"/>
      <c r="Q11" s="10"/>
      <c r="R11" s="10"/>
      <c r="S11" s="10"/>
      <c r="T11" s="11"/>
    </row>
    <row r="12" spans="1:20" ht="15.75" thickBot="1" x14ac:dyDescent="0.3">
      <c r="A12" s="1" t="s">
        <v>14</v>
      </c>
      <c r="B12" t="s">
        <v>20</v>
      </c>
      <c r="P12" s="11"/>
      <c r="Q12" s="11"/>
      <c r="R12" s="11"/>
      <c r="S12" s="11"/>
      <c r="T12" s="11"/>
    </row>
    <row r="13" spans="1:20" x14ac:dyDescent="0.25">
      <c r="A13" s="1" t="s">
        <v>36</v>
      </c>
      <c r="B13" t="s">
        <v>8</v>
      </c>
    </row>
    <row r="15" spans="1:20" ht="15.75" thickBot="1" x14ac:dyDescent="0.3">
      <c r="A15" s="1" t="s">
        <v>10</v>
      </c>
      <c r="B15" s="1" t="s">
        <v>18</v>
      </c>
    </row>
    <row r="16" spans="1:20" ht="45.75" thickBot="1" x14ac:dyDescent="0.3">
      <c r="A16" s="1" t="s">
        <v>11</v>
      </c>
      <c r="B16">
        <v>2022</v>
      </c>
      <c r="C16">
        <v>2023</v>
      </c>
      <c r="D16" t="s">
        <v>12</v>
      </c>
      <c r="F16" s="8" t="s">
        <v>39</v>
      </c>
      <c r="G16" s="12">
        <f>B16</f>
        <v>2022</v>
      </c>
      <c r="H16" s="12">
        <f t="shared" ref="H16:I24" si="2">C16</f>
        <v>2023</v>
      </c>
      <c r="I16" s="13" t="str">
        <f t="shared" si="2"/>
        <v>Grand Total</v>
      </c>
    </row>
    <row r="17" spans="1:9" ht="15.75" thickBot="1" x14ac:dyDescent="0.3">
      <c r="A17" s="2" t="s">
        <v>28</v>
      </c>
      <c r="B17" s="3">
        <v>330.07528028294598</v>
      </c>
      <c r="C17" s="3">
        <v>354.97120873007998</v>
      </c>
      <c r="D17" s="3">
        <v>685.04648901302596</v>
      </c>
      <c r="F17" s="10" t="str">
        <f t="shared" ref="F17:F24" si="3">A17</f>
        <v>Business Jet</v>
      </c>
      <c r="G17" s="10">
        <f>B17</f>
        <v>330.07528028294598</v>
      </c>
      <c r="H17" s="10">
        <f t="shared" si="2"/>
        <v>354.97120873007998</v>
      </c>
      <c r="I17" s="11">
        <f t="shared" si="2"/>
        <v>685.04648901302596</v>
      </c>
    </row>
    <row r="18" spans="1:9" ht="15.75" thickBot="1" x14ac:dyDescent="0.3">
      <c r="A18" s="2" t="s">
        <v>16</v>
      </c>
      <c r="B18" s="3">
        <v>1417.2292518754846</v>
      </c>
      <c r="C18" s="3">
        <v>1326.482840040381</v>
      </c>
      <c r="D18" s="3">
        <v>2743.7120919158656</v>
      </c>
      <c r="F18" s="10" t="str">
        <f t="shared" si="3"/>
        <v>Fighters and Jet Trainers</v>
      </c>
      <c r="G18" s="10">
        <f t="shared" ref="G18:G24" si="4">B18</f>
        <v>1417.2292518754846</v>
      </c>
      <c r="H18" s="10">
        <f t="shared" si="2"/>
        <v>1326.482840040381</v>
      </c>
      <c r="I18" s="11">
        <f t="shared" si="2"/>
        <v>2743.7120919158656</v>
      </c>
    </row>
    <row r="19" spans="1:9" ht="15.75" thickBot="1" x14ac:dyDescent="0.3">
      <c r="A19" s="2" t="s">
        <v>29</v>
      </c>
      <c r="B19" s="3">
        <v>47.572156528210009</v>
      </c>
      <c r="C19" s="3">
        <v>54.557573765074991</v>
      </c>
      <c r="D19" s="3">
        <v>102.12973029328501</v>
      </c>
      <c r="F19" s="10" t="str">
        <f t="shared" si="3"/>
        <v>Freighter</v>
      </c>
      <c r="G19" s="10">
        <f t="shared" si="4"/>
        <v>47.572156528210009</v>
      </c>
      <c r="H19" s="10">
        <f t="shared" si="2"/>
        <v>54.557573765074991</v>
      </c>
      <c r="I19" s="11">
        <f t="shared" si="2"/>
        <v>102.12973029328501</v>
      </c>
    </row>
    <row r="20" spans="1:9" ht="15.75" thickBot="1" x14ac:dyDescent="0.3">
      <c r="A20" s="2" t="s">
        <v>30</v>
      </c>
      <c r="B20" s="3">
        <v>784.02432695991365</v>
      </c>
      <c r="C20" s="3">
        <v>864.30433574959125</v>
      </c>
      <c r="D20" s="3">
        <v>1648.3286627095049</v>
      </c>
      <c r="F20" s="10" t="str">
        <f t="shared" si="3"/>
        <v>Helicopter</v>
      </c>
      <c r="G20" s="10">
        <f t="shared" si="4"/>
        <v>784.02432695991365</v>
      </c>
      <c r="H20" s="10">
        <f t="shared" si="2"/>
        <v>864.30433574959125</v>
      </c>
      <c r="I20" s="11">
        <f t="shared" si="2"/>
        <v>1648.3286627095049</v>
      </c>
    </row>
    <row r="21" spans="1:9" ht="15.75" thickBot="1" x14ac:dyDescent="0.3">
      <c r="A21" s="2" t="s">
        <v>17</v>
      </c>
      <c r="B21" s="3">
        <v>678.78410032195222</v>
      </c>
      <c r="C21" s="3">
        <v>810.82288233352028</v>
      </c>
      <c r="D21" s="3">
        <v>1489.6069826554726</v>
      </c>
      <c r="F21" s="10" t="str">
        <f t="shared" si="3"/>
        <v>Large Commercial Aircraft</v>
      </c>
      <c r="G21" s="10">
        <f t="shared" si="4"/>
        <v>678.78410032195222</v>
      </c>
      <c r="H21" s="10">
        <f t="shared" si="2"/>
        <v>810.82288233352028</v>
      </c>
      <c r="I21" s="11">
        <f t="shared" si="2"/>
        <v>1489.6069826554726</v>
      </c>
    </row>
    <row r="22" spans="1:9" ht="15.75" thickBot="1" x14ac:dyDescent="0.3">
      <c r="A22" s="2" t="s">
        <v>31</v>
      </c>
      <c r="B22" s="3">
        <v>186.54218406852002</v>
      </c>
      <c r="C22" s="3">
        <v>183.82587425632497</v>
      </c>
      <c r="D22" s="3">
        <v>370.36805832484498</v>
      </c>
      <c r="F22" s="10" t="str">
        <f t="shared" si="3"/>
        <v>Military Transport / Special Mission</v>
      </c>
      <c r="G22" s="10">
        <f t="shared" si="4"/>
        <v>186.54218406852002</v>
      </c>
      <c r="H22" s="10">
        <f t="shared" si="2"/>
        <v>183.82587425632497</v>
      </c>
      <c r="I22" s="11">
        <f t="shared" si="2"/>
        <v>370.36805832484498</v>
      </c>
    </row>
    <row r="23" spans="1:9" ht="15.75" thickBot="1" x14ac:dyDescent="0.3">
      <c r="A23" s="2" t="s">
        <v>32</v>
      </c>
      <c r="B23" s="3">
        <v>90.143922339445567</v>
      </c>
      <c r="C23" s="3">
        <v>90.842022595044043</v>
      </c>
      <c r="D23" s="3">
        <v>180.98594493448962</v>
      </c>
      <c r="F23" s="10" t="str">
        <f t="shared" si="3"/>
        <v>Regional</v>
      </c>
      <c r="G23" s="10">
        <f t="shared" si="4"/>
        <v>90.143922339445567</v>
      </c>
      <c r="H23" s="10">
        <f t="shared" si="2"/>
        <v>90.842022595044043</v>
      </c>
      <c r="I23" s="11">
        <f t="shared" si="2"/>
        <v>180.98594493448962</v>
      </c>
    </row>
    <row r="24" spans="1:9" ht="15.75" thickBot="1" x14ac:dyDescent="0.3">
      <c r="A24" s="2" t="s">
        <v>33</v>
      </c>
      <c r="B24" s="3">
        <v>0.76769801689140016</v>
      </c>
      <c r="C24" s="3">
        <v>0.82253358952650013</v>
      </c>
      <c r="D24" s="3">
        <v>1.5902316064179003</v>
      </c>
      <c r="F24" s="10" t="str">
        <f t="shared" si="3"/>
        <v>Turbine GA</v>
      </c>
      <c r="G24" s="10">
        <f t="shared" si="4"/>
        <v>0.76769801689140016</v>
      </c>
      <c r="H24" s="10">
        <f t="shared" si="2"/>
        <v>0.82253358952650013</v>
      </c>
      <c r="I24" s="11">
        <f t="shared" si="2"/>
        <v>1.5902316064179003</v>
      </c>
    </row>
    <row r="25" spans="1:9" ht="15.75" thickBot="1" x14ac:dyDescent="0.3">
      <c r="A25" s="2" t="s">
        <v>35</v>
      </c>
      <c r="B25" s="3">
        <v>62.333343994559996</v>
      </c>
      <c r="C25" s="3">
        <v>116.15650792204001</v>
      </c>
      <c r="D25" s="3">
        <v>178.4898519166</v>
      </c>
      <c r="F25" s="10" t="str">
        <f t="shared" ref="F25:F26" si="5">A25</f>
        <v>UAV</v>
      </c>
      <c r="G25" s="10">
        <f t="shared" ref="G25:G26" si="6">B25</f>
        <v>62.333343994559996</v>
      </c>
      <c r="H25" s="10">
        <f t="shared" ref="H25:H26" si="7">C25</f>
        <v>116.15650792204001</v>
      </c>
      <c r="I25" s="11">
        <f t="shared" ref="I25:I26" si="8">D25</f>
        <v>178.4898519166</v>
      </c>
    </row>
    <row r="26" spans="1:9" ht="15.75" thickBot="1" x14ac:dyDescent="0.3">
      <c r="A26" s="2" t="s">
        <v>12</v>
      </c>
      <c r="B26" s="3">
        <v>3597.4722643879227</v>
      </c>
      <c r="C26" s="3">
        <v>3802.7857789815826</v>
      </c>
      <c r="D26" s="3">
        <v>7400.2580433695057</v>
      </c>
      <c r="F26" s="11" t="str">
        <f t="shared" si="5"/>
        <v>Grand Total</v>
      </c>
      <c r="G26" s="11">
        <f t="shared" si="6"/>
        <v>3597.4722643879227</v>
      </c>
      <c r="H26" s="11">
        <f t="shared" si="7"/>
        <v>3802.7857789815826</v>
      </c>
      <c r="I26" s="11">
        <f t="shared" si="8"/>
        <v>7400.2580433695057</v>
      </c>
    </row>
    <row r="29" spans="1:9" x14ac:dyDescent="0.25">
      <c r="A29" s="1" t="s">
        <v>14</v>
      </c>
      <c r="B29" t="s">
        <v>20</v>
      </c>
    </row>
    <row r="30" spans="1:9" x14ac:dyDescent="0.25">
      <c r="A30" s="1" t="s">
        <v>36</v>
      </c>
      <c r="B30" t="s">
        <v>8</v>
      </c>
    </row>
    <row r="32" spans="1:9" x14ac:dyDescent="0.25">
      <c r="A32" s="1" t="s">
        <v>10</v>
      </c>
      <c r="B32" s="1" t="s">
        <v>18</v>
      </c>
    </row>
    <row r="33" spans="1:11" x14ac:dyDescent="0.25">
      <c r="A33" s="1" t="s">
        <v>11</v>
      </c>
      <c r="B33" t="s">
        <v>16</v>
      </c>
      <c r="C33" t="s">
        <v>17</v>
      </c>
      <c r="D33" t="s">
        <v>30</v>
      </c>
      <c r="E33" t="s">
        <v>28</v>
      </c>
      <c r="F33" t="s">
        <v>35</v>
      </c>
      <c r="G33" t="s">
        <v>31</v>
      </c>
      <c r="H33" t="s">
        <v>32</v>
      </c>
      <c r="I33" t="s">
        <v>29</v>
      </c>
      <c r="J33" t="s">
        <v>33</v>
      </c>
      <c r="K33" t="s">
        <v>12</v>
      </c>
    </row>
    <row r="34" spans="1:11" x14ac:dyDescent="0.25">
      <c r="A34" s="2">
        <v>2022</v>
      </c>
      <c r="B34" s="3">
        <v>1417.2292518754846</v>
      </c>
      <c r="C34" s="3">
        <v>678.78410032195222</v>
      </c>
      <c r="D34" s="3">
        <v>784.02432695991365</v>
      </c>
      <c r="E34" s="3">
        <v>330.07528028294598</v>
      </c>
      <c r="F34" s="3">
        <v>62.333343994559996</v>
      </c>
      <c r="G34" s="3">
        <v>186.54218406852002</v>
      </c>
      <c r="H34" s="3">
        <v>90.143922339445567</v>
      </c>
      <c r="I34" s="3">
        <v>47.572156528210009</v>
      </c>
      <c r="J34" s="3">
        <v>0.76769801689140016</v>
      </c>
      <c r="K34" s="3">
        <v>3597.4722643879227</v>
      </c>
    </row>
    <row r="35" spans="1:11" x14ac:dyDescent="0.25">
      <c r="A35" s="2">
        <v>2023</v>
      </c>
      <c r="B35" s="3">
        <v>1326.482840040381</v>
      </c>
      <c r="C35" s="3">
        <v>810.82288233352028</v>
      </c>
      <c r="D35" s="3">
        <v>864.30433574959125</v>
      </c>
      <c r="E35" s="3">
        <v>354.97120873007998</v>
      </c>
      <c r="F35" s="3">
        <v>116.15650792204001</v>
      </c>
      <c r="G35" s="3">
        <v>183.82587425632497</v>
      </c>
      <c r="H35" s="3">
        <v>90.842022595044043</v>
      </c>
      <c r="I35" s="3">
        <v>54.557573765074991</v>
      </c>
      <c r="J35" s="3">
        <v>0.82253358952650013</v>
      </c>
      <c r="K35" s="3">
        <v>3802.7857789815826</v>
      </c>
    </row>
    <row r="36" spans="1:11" x14ac:dyDescent="0.25">
      <c r="A36" s="2">
        <v>2024</v>
      </c>
      <c r="B36" s="3">
        <v>1345.5330015919719</v>
      </c>
      <c r="C36" s="3">
        <v>888.78447961513268</v>
      </c>
      <c r="D36" s="3">
        <v>907.56904122560275</v>
      </c>
      <c r="E36" s="3">
        <v>353.45824806303477</v>
      </c>
      <c r="F36" s="3">
        <v>109.06948540028002</v>
      </c>
      <c r="G36" s="3">
        <v>178.67193984332994</v>
      </c>
      <c r="H36" s="3">
        <v>96.869590970323642</v>
      </c>
      <c r="I36" s="3">
        <v>55.416232703040038</v>
      </c>
      <c r="J36" s="3">
        <v>0.84995137584405001</v>
      </c>
      <c r="K36" s="3">
        <v>3936.2219707885597</v>
      </c>
    </row>
    <row r="37" spans="1:11" x14ac:dyDescent="0.25">
      <c r="A37" s="2">
        <v>2025</v>
      </c>
      <c r="B37" s="3">
        <v>1339.0450918567294</v>
      </c>
      <c r="C37" s="3">
        <v>952.66855307054186</v>
      </c>
      <c r="D37" s="3">
        <v>899.38798990489192</v>
      </c>
      <c r="E37" s="3">
        <v>340.23199467262492</v>
      </c>
      <c r="F37" s="3">
        <v>105.52141153033</v>
      </c>
      <c r="G37" s="3">
        <v>198.31725299439003</v>
      </c>
      <c r="H37" s="3">
        <v>102.9931712262027</v>
      </c>
      <c r="I37" s="3">
        <v>44.417746805315012</v>
      </c>
      <c r="J37" s="3">
        <v>0.9462223475835001</v>
      </c>
      <c r="K37" s="3">
        <v>3983.5294344086096</v>
      </c>
    </row>
    <row r="38" spans="1:11" x14ac:dyDescent="0.25">
      <c r="A38" s="2">
        <v>2026</v>
      </c>
      <c r="B38" s="3">
        <v>1372.708384223128</v>
      </c>
      <c r="C38" s="3">
        <v>1045.5726363558601</v>
      </c>
      <c r="D38" s="3">
        <v>873.19946378283544</v>
      </c>
      <c r="E38" s="3">
        <v>354.48092639255475</v>
      </c>
      <c r="F38" s="3">
        <v>124.32703044180001</v>
      </c>
      <c r="G38" s="3">
        <v>188.28728280523512</v>
      </c>
      <c r="H38" s="3">
        <v>107.28645172322882</v>
      </c>
      <c r="I38" s="3">
        <v>49.72347810310503</v>
      </c>
      <c r="J38" s="3">
        <v>1.2856463233221</v>
      </c>
      <c r="K38" s="3">
        <v>4116.8713001510687</v>
      </c>
    </row>
    <row r="39" spans="1:11" x14ac:dyDescent="0.25">
      <c r="A39" s="2">
        <v>2027</v>
      </c>
      <c r="B39" s="3">
        <v>1349.6855420467334</v>
      </c>
      <c r="C39" s="3">
        <v>1108.0685908004634</v>
      </c>
      <c r="D39" s="3">
        <v>881.39065013703782</v>
      </c>
      <c r="E39" s="3">
        <v>350.43128159026469</v>
      </c>
      <c r="F39" s="3">
        <v>257.53758746150999</v>
      </c>
      <c r="G39" s="3">
        <v>180.01333370099999</v>
      </c>
      <c r="H39" s="3">
        <v>113.68395935914245</v>
      </c>
      <c r="I39" s="3">
        <v>45.191520966620004</v>
      </c>
      <c r="J39" s="3">
        <v>1.5495780978976001</v>
      </c>
      <c r="K39" s="3">
        <v>4287.5520441606695</v>
      </c>
    </row>
    <row r="40" spans="1:11" x14ac:dyDescent="0.25">
      <c r="A40" s="2">
        <v>2028</v>
      </c>
      <c r="B40" s="3">
        <v>1352.029582527523</v>
      </c>
      <c r="C40" s="3">
        <v>1197.5212243291355</v>
      </c>
      <c r="D40" s="3">
        <v>869.08438966093638</v>
      </c>
      <c r="E40" s="3">
        <v>374.62636952254968</v>
      </c>
      <c r="F40" s="3">
        <v>335.47442917481004</v>
      </c>
      <c r="G40" s="3">
        <v>186.44516660746496</v>
      </c>
      <c r="H40" s="3">
        <v>119.37251373873492</v>
      </c>
      <c r="I40" s="3">
        <v>40.770174459904986</v>
      </c>
      <c r="J40" s="3">
        <v>1.6037457315500001</v>
      </c>
      <c r="K40" s="3">
        <v>4476.9275957526097</v>
      </c>
    </row>
    <row r="41" spans="1:11" x14ac:dyDescent="0.25">
      <c r="A41" s="2">
        <v>2029</v>
      </c>
      <c r="B41" s="3">
        <v>1356.6540325906731</v>
      </c>
      <c r="C41" s="3">
        <v>1246.275354027897</v>
      </c>
      <c r="D41" s="3">
        <v>829.95585224738682</v>
      </c>
      <c r="E41" s="3">
        <v>393.0060979324299</v>
      </c>
      <c r="F41" s="3">
        <v>365.12992748969981</v>
      </c>
      <c r="G41" s="3">
        <v>182.42854433659497</v>
      </c>
      <c r="H41" s="3">
        <v>116.641444517925</v>
      </c>
      <c r="I41" s="3">
        <v>51.078293152464965</v>
      </c>
      <c r="J41" s="3">
        <v>1.2775001529150001</v>
      </c>
      <c r="K41" s="3">
        <v>4542.4470464479864</v>
      </c>
    </row>
    <row r="42" spans="1:11" x14ac:dyDescent="0.25">
      <c r="A42" s="2">
        <v>2030</v>
      </c>
      <c r="B42" s="3">
        <v>1439.5596514046742</v>
      </c>
      <c r="C42" s="3">
        <v>1259.2493094952868</v>
      </c>
      <c r="D42" s="3">
        <v>907.04494375777301</v>
      </c>
      <c r="E42" s="3">
        <v>426.92558706641444</v>
      </c>
      <c r="F42" s="3">
        <v>395.55703147629998</v>
      </c>
      <c r="G42" s="3">
        <v>200.97364435483496</v>
      </c>
      <c r="H42" s="3">
        <v>114.67260880836496</v>
      </c>
      <c r="I42" s="3">
        <v>58.434726914159967</v>
      </c>
      <c r="J42" s="3">
        <v>1.3249316738800001</v>
      </c>
      <c r="K42" s="3">
        <v>4803.7424349516887</v>
      </c>
    </row>
    <row r="43" spans="1:11" x14ac:dyDescent="0.25">
      <c r="A43" s="2">
        <v>2031</v>
      </c>
      <c r="B43" s="3">
        <v>1369.8201216448253</v>
      </c>
      <c r="C43" s="3">
        <v>1068.9689761729996</v>
      </c>
      <c r="D43" s="3">
        <v>926.43223888776174</v>
      </c>
      <c r="E43" s="3">
        <v>366.1889026679998</v>
      </c>
      <c r="F43" s="3">
        <v>431.80243976499997</v>
      </c>
      <c r="G43" s="3">
        <v>183.67106169489011</v>
      </c>
      <c r="H43" s="3">
        <v>88.564321756576931</v>
      </c>
      <c r="I43" s="3">
        <v>75.596051989165019</v>
      </c>
      <c r="J43" s="3">
        <v>1.4550891184999999</v>
      </c>
      <c r="K43" s="3">
        <v>4512.4992036977192</v>
      </c>
    </row>
    <row r="44" spans="1:11" x14ac:dyDescent="0.25">
      <c r="A44" s="2">
        <v>2032</v>
      </c>
      <c r="B44" s="3">
        <v>1438.8627675092287</v>
      </c>
      <c r="C44" s="3">
        <v>1039.7737382370162</v>
      </c>
      <c r="D44" s="3">
        <v>933.64326363966143</v>
      </c>
      <c r="E44" s="3">
        <v>363.09074741802493</v>
      </c>
      <c r="F44" s="3">
        <v>447.86002898049998</v>
      </c>
      <c r="G44" s="3">
        <v>196.58479941307488</v>
      </c>
      <c r="H44" s="3">
        <v>92.833304108977586</v>
      </c>
      <c r="I44" s="3">
        <v>71.510164150614941</v>
      </c>
      <c r="J44" s="3">
        <v>1.46479881312</v>
      </c>
      <c r="K44" s="3">
        <v>4585.6236122702185</v>
      </c>
    </row>
    <row r="45" spans="1:11" x14ac:dyDescent="0.25">
      <c r="A45" s="2">
        <v>2033</v>
      </c>
      <c r="B45" s="3">
        <v>1336.5163007110907</v>
      </c>
      <c r="C45" s="3">
        <v>1134.9362594991705</v>
      </c>
      <c r="D45" s="3">
        <v>958.25834951227375</v>
      </c>
      <c r="E45" s="3">
        <v>368.56424513363987</v>
      </c>
      <c r="F45" s="3">
        <v>451.48560585360002</v>
      </c>
      <c r="G45" s="3">
        <v>195.36242471917487</v>
      </c>
      <c r="H45" s="3">
        <v>89.59021328837089</v>
      </c>
      <c r="I45" s="3">
        <v>78.070608495260032</v>
      </c>
      <c r="J45" s="3">
        <v>1.47450850774</v>
      </c>
      <c r="K45" s="3">
        <v>4614.2585157203212</v>
      </c>
    </row>
    <row r="46" spans="1:11" x14ac:dyDescent="0.25">
      <c r="A46" s="2" t="s">
        <v>12</v>
      </c>
      <c r="B46" s="3">
        <v>16444.126568022442</v>
      </c>
      <c r="C46" s="3">
        <v>12431.426104258975</v>
      </c>
      <c r="D46" s="3">
        <v>10634.294845465667</v>
      </c>
      <c r="E46" s="3">
        <v>4376.0508894725644</v>
      </c>
      <c r="F46" s="3">
        <v>3202.25482949043</v>
      </c>
      <c r="G46" s="3">
        <v>2261.1235087948344</v>
      </c>
      <c r="H46" s="3">
        <v>1223.4935244323376</v>
      </c>
      <c r="I46" s="3">
        <v>672.33872803293502</v>
      </c>
      <c r="J46" s="3">
        <v>14.82220374877015</v>
      </c>
      <c r="K46" s="3">
        <v>51259.931201718959</v>
      </c>
    </row>
    <row r="52" spans="1:5" x14ac:dyDescent="0.25">
      <c r="A52" s="1" t="s">
        <v>14</v>
      </c>
      <c r="B52" t="s">
        <v>20</v>
      </c>
    </row>
    <row r="53" spans="1:5" x14ac:dyDescent="0.25">
      <c r="A53" s="1" t="s">
        <v>36</v>
      </c>
      <c r="B53" t="s">
        <v>8</v>
      </c>
    </row>
    <row r="54" spans="1:5" x14ac:dyDescent="0.25">
      <c r="A54" s="1" t="s">
        <v>50</v>
      </c>
      <c r="B54" t="s">
        <v>49</v>
      </c>
    </row>
    <row r="56" spans="1:5" x14ac:dyDescent="0.25">
      <c r="A56" s="1" t="s">
        <v>10</v>
      </c>
      <c r="B56" s="1" t="s">
        <v>18</v>
      </c>
    </row>
    <row r="57" spans="1:5" x14ac:dyDescent="0.25">
      <c r="A57" s="1" t="s">
        <v>11</v>
      </c>
      <c r="B57" t="s">
        <v>15</v>
      </c>
      <c r="C57" t="s">
        <v>21</v>
      </c>
      <c r="D57" t="s">
        <v>22</v>
      </c>
      <c r="E57" t="s">
        <v>12</v>
      </c>
    </row>
    <row r="58" spans="1:5" x14ac:dyDescent="0.25">
      <c r="A58" s="2">
        <v>2022</v>
      </c>
      <c r="B58" s="3">
        <v>853.97645749999981</v>
      </c>
      <c r="C58" s="3">
        <v>326.21582908242664</v>
      </c>
      <c r="D58" s="3">
        <v>2417.2799778055028</v>
      </c>
      <c r="E58" s="3">
        <v>3597.4722643879295</v>
      </c>
    </row>
    <row r="59" spans="1:5" x14ac:dyDescent="0.25">
      <c r="A59" s="2">
        <v>2023</v>
      </c>
      <c r="B59" s="3">
        <v>961.15185874999963</v>
      </c>
      <c r="C59" s="3">
        <v>336.18384695859743</v>
      </c>
      <c r="D59" s="3">
        <v>2505.4500732729875</v>
      </c>
      <c r="E59" s="3">
        <v>3802.7857789815844</v>
      </c>
    </row>
    <row r="60" spans="1:5" x14ac:dyDescent="0.25">
      <c r="A60" s="2">
        <v>2024</v>
      </c>
      <c r="B60" s="3">
        <v>1122.4726064999979</v>
      </c>
      <c r="C60" s="3">
        <v>336.21245112240319</v>
      </c>
      <c r="D60" s="3">
        <v>2477.5369131661537</v>
      </c>
      <c r="E60" s="3">
        <v>3936.2219707885547</v>
      </c>
    </row>
    <row r="61" spans="1:5" x14ac:dyDescent="0.25">
      <c r="A61" s="2">
        <v>2025</v>
      </c>
      <c r="B61" s="3">
        <v>1210.6557664999998</v>
      </c>
      <c r="C61" s="3">
        <v>324.35354628035861</v>
      </c>
      <c r="D61" s="3">
        <v>2448.5201216282494</v>
      </c>
      <c r="E61" s="3">
        <v>3983.5294344086078</v>
      </c>
    </row>
    <row r="62" spans="1:5" x14ac:dyDescent="0.25">
      <c r="A62" s="2">
        <v>2026</v>
      </c>
      <c r="B62" s="3">
        <v>1271.3199395000001</v>
      </c>
      <c r="C62" s="3">
        <v>333.91208646277363</v>
      </c>
      <c r="D62" s="3">
        <v>2511.6392741882978</v>
      </c>
      <c r="E62" s="3">
        <v>4116.8713001510714</v>
      </c>
    </row>
    <row r="63" spans="1:5" x14ac:dyDescent="0.25">
      <c r="A63" s="2">
        <v>2027</v>
      </c>
      <c r="B63" s="3">
        <v>1442.8943755000025</v>
      </c>
      <c r="C63" s="3">
        <v>338.02685377688096</v>
      </c>
      <c r="D63" s="3">
        <v>2506.6308148837875</v>
      </c>
      <c r="E63" s="3">
        <v>4287.5520441606714</v>
      </c>
    </row>
    <row r="64" spans="1:5" x14ac:dyDescent="0.25">
      <c r="A64" s="2">
        <v>2028</v>
      </c>
      <c r="B64" s="3">
        <v>1553.6154552499988</v>
      </c>
      <c r="C64" s="3">
        <v>343.04158798542528</v>
      </c>
      <c r="D64" s="3">
        <v>2580.2705525171823</v>
      </c>
      <c r="E64" s="3">
        <v>4476.9275957526061</v>
      </c>
    </row>
    <row r="65" spans="1:5" x14ac:dyDescent="0.25">
      <c r="A65" s="2">
        <v>2029</v>
      </c>
      <c r="B65" s="3">
        <v>1571.8797189999982</v>
      </c>
      <c r="C65" s="3">
        <v>352.47730138484991</v>
      </c>
      <c r="D65" s="3">
        <v>2618.0900260631329</v>
      </c>
      <c r="E65" s="3">
        <v>4542.4470464479809</v>
      </c>
    </row>
    <row r="66" spans="1:5" x14ac:dyDescent="0.25">
      <c r="A66" s="2">
        <v>2030</v>
      </c>
      <c r="B66" s="3">
        <v>1584.021714949999</v>
      </c>
      <c r="C66" s="3">
        <v>373.50902629047454</v>
      </c>
      <c r="D66" s="3">
        <v>2846.2116937112082</v>
      </c>
      <c r="E66" s="3">
        <v>4803.7424349516823</v>
      </c>
    </row>
    <row r="67" spans="1:5" x14ac:dyDescent="0.25">
      <c r="A67" s="2">
        <v>2031</v>
      </c>
      <c r="B67" s="3">
        <v>1592.6193097209989</v>
      </c>
      <c r="C67" s="3">
        <v>368.59460715268426</v>
      </c>
      <c r="D67" s="3">
        <v>2551.2852868240325</v>
      </c>
      <c r="E67" s="3">
        <v>4512.4992036977155</v>
      </c>
    </row>
    <row r="68" spans="1:5" x14ac:dyDescent="0.25">
      <c r="A68" s="2">
        <v>2032</v>
      </c>
      <c r="B68" s="3">
        <v>1568.7354539043174</v>
      </c>
      <c r="C68" s="3">
        <v>377.73904858272709</v>
      </c>
      <c r="D68" s="3">
        <v>2639.1491097831749</v>
      </c>
      <c r="E68" s="3">
        <v>4585.6236122702194</v>
      </c>
    </row>
    <row r="69" spans="1:5" x14ac:dyDescent="0.25">
      <c r="A69" s="2">
        <v>2033</v>
      </c>
      <c r="B69" s="3">
        <v>1528.7682548739592</v>
      </c>
      <c r="C69" s="3">
        <v>375.62389216423486</v>
      </c>
      <c r="D69" s="3">
        <v>2709.8663686821201</v>
      </c>
      <c r="E69" s="3">
        <v>4614.2585157203139</v>
      </c>
    </row>
    <row r="70" spans="1:5" x14ac:dyDescent="0.25">
      <c r="A70" s="2" t="s">
        <v>12</v>
      </c>
      <c r="B70" s="3">
        <v>16262.110911949272</v>
      </c>
      <c r="C70" s="3">
        <v>4185.8900772438365</v>
      </c>
      <c r="D70" s="3">
        <v>30811.930212525825</v>
      </c>
      <c r="E70" s="3">
        <v>51259.93120171893</v>
      </c>
    </row>
  </sheetData>
  <pageMargins left="0.7" right="0.7" top="0.75" bottom="0.75" header="0.3" footer="0.3"/>
  <pageSetup paperSize="9" orientation="portrait" verticalDpi="1200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5BA9-E972-4759-BE80-28287A0893A9}">
  <dimension ref="A1:T70"/>
  <sheetViews>
    <sheetView topLeftCell="A19" zoomScale="55" zoomScaleNormal="55" workbookViewId="0">
      <selection activeCell="I64" sqref="I64"/>
    </sheetView>
  </sheetViews>
  <sheetFormatPr defaultRowHeight="15" x14ac:dyDescent="0.25"/>
  <cols>
    <col min="1" max="1" width="33.42578125" bestFit="1" customWidth="1"/>
    <col min="2" max="2" width="30.28515625" bestFit="1" customWidth="1"/>
    <col min="3" max="3" width="11.28515625" bestFit="1" customWidth="1"/>
    <col min="4" max="4" width="11.5703125" bestFit="1" customWidth="1"/>
    <col min="5" max="5" width="16.28515625" bestFit="1" customWidth="1"/>
    <col min="6" max="6" width="11.28515625" bestFit="1" customWidth="1"/>
    <col min="7" max="7" width="12.5703125" bestFit="1" customWidth="1"/>
    <col min="8" max="8" width="32.5703125" bestFit="1" customWidth="1"/>
    <col min="9" max="9" width="46.85546875" bestFit="1" customWidth="1"/>
    <col min="10" max="10" width="13.140625" bestFit="1" customWidth="1"/>
    <col min="11" max="11" width="43.7109375" bestFit="1" customWidth="1"/>
    <col min="12" max="12" width="16.28515625" bestFit="1" customWidth="1"/>
  </cols>
  <sheetData>
    <row r="1" spans="1:20" x14ac:dyDescent="0.25">
      <c r="A1" s="1" t="s">
        <v>14</v>
      </c>
      <c r="B1" t="s">
        <v>20</v>
      </c>
    </row>
    <row r="2" spans="1:20" x14ac:dyDescent="0.25">
      <c r="A2" s="1" t="s">
        <v>36</v>
      </c>
      <c r="B2" t="s">
        <v>7</v>
      </c>
    </row>
    <row r="4" spans="1:20" ht="15.75" thickBot="1" x14ac:dyDescent="0.3">
      <c r="A4" s="1" t="s">
        <v>10</v>
      </c>
      <c r="B4" s="1" t="s">
        <v>18</v>
      </c>
    </row>
    <row r="5" spans="1:20" ht="45.75" thickBot="1" x14ac:dyDescent="0.3">
      <c r="A5" s="1" t="s">
        <v>11</v>
      </c>
      <c r="B5">
        <v>2022</v>
      </c>
      <c r="C5">
        <v>2023</v>
      </c>
      <c r="D5" t="s">
        <v>12</v>
      </c>
      <c r="F5" s="8" t="s">
        <v>40</v>
      </c>
      <c r="G5" s="12">
        <f>B5</f>
        <v>2022</v>
      </c>
      <c r="H5" s="12">
        <f t="shared" ref="H5:I9" si="0">C5</f>
        <v>2023</v>
      </c>
      <c r="I5" s="13" t="str">
        <f t="shared" si="0"/>
        <v>Grand Total</v>
      </c>
      <c r="P5" s="8"/>
      <c r="Q5" s="9"/>
      <c r="R5" s="9"/>
      <c r="S5" s="9"/>
      <c r="T5" s="9"/>
    </row>
    <row r="6" spans="1:20" ht="15.75" thickBot="1" x14ac:dyDescent="0.3">
      <c r="A6" s="2" t="s">
        <v>15</v>
      </c>
      <c r="B6" s="3">
        <v>657.3141439999996</v>
      </c>
      <c r="C6" s="3">
        <v>765.25719750000007</v>
      </c>
      <c r="D6" s="3">
        <v>1422.5713414999996</v>
      </c>
      <c r="F6" s="10" t="str">
        <f>A6</f>
        <v>OE</v>
      </c>
      <c r="G6" s="10">
        <f>B6</f>
        <v>657.3141439999996</v>
      </c>
      <c r="H6" s="10">
        <f t="shared" si="0"/>
        <v>765.25719750000007</v>
      </c>
      <c r="I6" s="11">
        <f t="shared" si="0"/>
        <v>1422.5713414999996</v>
      </c>
      <c r="P6" s="10"/>
      <c r="Q6" s="10"/>
      <c r="R6" s="10"/>
      <c r="S6" s="10"/>
      <c r="T6" s="11"/>
    </row>
    <row r="7" spans="1:20" ht="15.75" thickBot="1" x14ac:dyDescent="0.3">
      <c r="A7" s="2" t="s">
        <v>21</v>
      </c>
      <c r="B7" s="3">
        <v>295.32718320601157</v>
      </c>
      <c r="C7" s="3">
        <v>322.48246354271078</v>
      </c>
      <c r="D7" s="3">
        <v>617.80964674872234</v>
      </c>
      <c r="F7" s="10" t="str">
        <f>A7</f>
        <v>Repairs</v>
      </c>
      <c r="G7" s="10">
        <f t="shared" ref="G7:G9" si="1">B7</f>
        <v>295.32718320601157</v>
      </c>
      <c r="H7" s="10">
        <f t="shared" si="0"/>
        <v>322.48246354271078</v>
      </c>
      <c r="I7" s="11">
        <f t="shared" si="0"/>
        <v>617.80964674872234</v>
      </c>
      <c r="P7" s="10"/>
      <c r="Q7" s="10"/>
      <c r="R7" s="10"/>
      <c r="S7" s="10"/>
      <c r="T7" s="11"/>
    </row>
    <row r="8" spans="1:20" ht="15.75" thickBot="1" x14ac:dyDescent="0.3">
      <c r="A8" s="2" t="s">
        <v>22</v>
      </c>
      <c r="B8" s="3">
        <v>1253.7664344214434</v>
      </c>
      <c r="C8" s="3">
        <v>1387.2333194073583</v>
      </c>
      <c r="D8" s="3">
        <v>2640.9997538288017</v>
      </c>
      <c r="F8" s="10" t="str">
        <f>A8</f>
        <v>Spares</v>
      </c>
      <c r="G8" s="10">
        <f t="shared" si="1"/>
        <v>1253.7664344214434</v>
      </c>
      <c r="H8" s="10">
        <f t="shared" si="0"/>
        <v>1387.2333194073583</v>
      </c>
      <c r="I8" s="11">
        <f t="shared" si="0"/>
        <v>2640.9997538288017</v>
      </c>
      <c r="P8" s="10"/>
      <c r="Q8" s="10"/>
      <c r="R8" s="10"/>
      <c r="S8" s="10"/>
      <c r="T8" s="11"/>
    </row>
    <row r="9" spans="1:20" ht="15.75" thickBot="1" x14ac:dyDescent="0.3">
      <c r="A9" s="2" t="s">
        <v>12</v>
      </c>
      <c r="B9" s="3">
        <v>2206.4077616274544</v>
      </c>
      <c r="C9" s="3">
        <v>2474.9729804500694</v>
      </c>
      <c r="D9" s="3">
        <v>4681.3807420775238</v>
      </c>
      <c r="F9" s="11" t="str">
        <f>A9</f>
        <v>Grand Total</v>
      </c>
      <c r="G9" s="11">
        <f t="shared" si="1"/>
        <v>2206.4077616274544</v>
      </c>
      <c r="H9" s="11">
        <f t="shared" si="0"/>
        <v>2474.9729804500694</v>
      </c>
      <c r="I9" s="11">
        <f t="shared" si="0"/>
        <v>4681.3807420775238</v>
      </c>
      <c r="P9" s="10"/>
      <c r="Q9" s="10"/>
      <c r="R9" s="10"/>
      <c r="S9" s="10"/>
      <c r="T9" s="11"/>
    </row>
    <row r="10" spans="1:20" ht="15.75" thickBot="1" x14ac:dyDescent="0.3">
      <c r="P10" s="10"/>
      <c r="Q10" s="10"/>
      <c r="R10" s="10"/>
      <c r="S10" s="10"/>
      <c r="T10" s="11"/>
    </row>
    <row r="11" spans="1:20" ht="15.75" thickBot="1" x14ac:dyDescent="0.3">
      <c r="P11" s="10"/>
      <c r="Q11" s="10"/>
      <c r="R11" s="10"/>
      <c r="S11" s="10"/>
      <c r="T11" s="11"/>
    </row>
    <row r="12" spans="1:20" ht="15.75" thickBot="1" x14ac:dyDescent="0.3">
      <c r="A12" s="1" t="s">
        <v>14</v>
      </c>
      <c r="B12" t="s">
        <v>20</v>
      </c>
      <c r="P12" s="11"/>
      <c r="Q12" s="11"/>
      <c r="R12" s="11"/>
      <c r="S12" s="11"/>
      <c r="T12" s="11"/>
    </row>
    <row r="13" spans="1:20" x14ac:dyDescent="0.25">
      <c r="A13" s="1" t="s">
        <v>36</v>
      </c>
      <c r="B13" t="s">
        <v>7</v>
      </c>
    </row>
    <row r="15" spans="1:20" ht="15.75" thickBot="1" x14ac:dyDescent="0.3">
      <c r="A15" s="1" t="s">
        <v>10</v>
      </c>
      <c r="B15" s="1" t="s">
        <v>18</v>
      </c>
    </row>
    <row r="16" spans="1:20" ht="45.75" thickBot="1" x14ac:dyDescent="0.3">
      <c r="A16" s="1" t="s">
        <v>11</v>
      </c>
      <c r="B16">
        <v>2022</v>
      </c>
      <c r="C16">
        <v>2023</v>
      </c>
      <c r="D16" t="s">
        <v>12</v>
      </c>
      <c r="F16" s="8" t="s">
        <v>40</v>
      </c>
      <c r="G16" s="12">
        <f>B16</f>
        <v>2022</v>
      </c>
      <c r="H16" s="12">
        <f t="shared" ref="H16:I26" si="2">C16</f>
        <v>2023</v>
      </c>
      <c r="I16" s="13" t="str">
        <f t="shared" si="2"/>
        <v>Grand Total</v>
      </c>
    </row>
    <row r="17" spans="1:9" ht="15.75" thickBot="1" x14ac:dyDescent="0.3">
      <c r="A17" s="2" t="s">
        <v>28</v>
      </c>
      <c r="B17" s="3">
        <v>424.73486092399071</v>
      </c>
      <c r="C17" s="3">
        <v>453.83226853019977</v>
      </c>
      <c r="D17" s="3">
        <v>878.56712945419054</v>
      </c>
      <c r="F17" s="10" t="str">
        <f t="shared" ref="F17:F27" si="3">A17</f>
        <v>Business Jet</v>
      </c>
      <c r="G17" s="10">
        <f>B17</f>
        <v>424.73486092399071</v>
      </c>
      <c r="H17" s="10">
        <f t="shared" si="2"/>
        <v>453.83226853019977</v>
      </c>
      <c r="I17" s="11">
        <f t="shared" si="2"/>
        <v>878.56712945419054</v>
      </c>
    </row>
    <row r="18" spans="1:9" ht="15.75" thickBot="1" x14ac:dyDescent="0.3">
      <c r="A18" s="2" t="s">
        <v>16</v>
      </c>
      <c r="B18" s="3">
        <v>137.3614458313601</v>
      </c>
      <c r="C18" s="3">
        <v>133.77621840839998</v>
      </c>
      <c r="D18" s="3">
        <v>271.13766423976006</v>
      </c>
      <c r="F18" s="10" t="str">
        <f t="shared" si="3"/>
        <v>Fighters and Jet Trainers</v>
      </c>
      <c r="G18" s="10">
        <f t="shared" ref="G18:G26" si="4">B18</f>
        <v>137.3614458313601</v>
      </c>
      <c r="H18" s="10">
        <f t="shared" si="2"/>
        <v>133.77621840839998</v>
      </c>
      <c r="I18" s="11">
        <f t="shared" si="2"/>
        <v>271.13766423976006</v>
      </c>
    </row>
    <row r="19" spans="1:9" ht="15.75" thickBot="1" x14ac:dyDescent="0.3">
      <c r="A19" s="2" t="s">
        <v>29</v>
      </c>
      <c r="B19" s="3">
        <v>57.935999950399939</v>
      </c>
      <c r="C19" s="3">
        <v>65.268891023439977</v>
      </c>
      <c r="D19" s="3">
        <v>123.20489097383992</v>
      </c>
      <c r="F19" s="10" t="str">
        <f t="shared" si="3"/>
        <v>Freighter</v>
      </c>
      <c r="G19" s="10">
        <f t="shared" si="4"/>
        <v>57.935999950399939</v>
      </c>
      <c r="H19" s="10">
        <f t="shared" si="2"/>
        <v>65.268891023439977</v>
      </c>
      <c r="I19" s="11">
        <f t="shared" si="2"/>
        <v>123.20489097383992</v>
      </c>
    </row>
    <row r="20" spans="1:9" ht="15.75" thickBot="1" x14ac:dyDescent="0.3">
      <c r="A20" s="2" t="s">
        <v>30</v>
      </c>
      <c r="B20" s="3">
        <v>247.22774123767437</v>
      </c>
      <c r="C20" s="3">
        <v>265.8000853870912</v>
      </c>
      <c r="D20" s="3">
        <v>513.02782662476557</v>
      </c>
      <c r="F20" s="10" t="str">
        <f t="shared" si="3"/>
        <v>Helicopter</v>
      </c>
      <c r="G20" s="10">
        <f t="shared" si="4"/>
        <v>247.22774123767437</v>
      </c>
      <c r="H20" s="10">
        <f t="shared" si="2"/>
        <v>265.8000853870912</v>
      </c>
      <c r="I20" s="11">
        <f t="shared" si="2"/>
        <v>513.02782662476557</v>
      </c>
    </row>
    <row r="21" spans="1:9" ht="15.75" thickBot="1" x14ac:dyDescent="0.3">
      <c r="A21" s="2" t="s">
        <v>17</v>
      </c>
      <c r="B21" s="3">
        <v>822.05236212269699</v>
      </c>
      <c r="C21" s="3">
        <v>974.49509914597002</v>
      </c>
      <c r="D21" s="3">
        <v>1796.5474612686671</v>
      </c>
      <c r="F21" s="10" t="str">
        <f t="shared" si="3"/>
        <v>Large Commercial Aircraft</v>
      </c>
      <c r="G21" s="10">
        <f t="shared" si="4"/>
        <v>822.05236212269699</v>
      </c>
      <c r="H21" s="10">
        <f t="shared" si="2"/>
        <v>974.49509914597002</v>
      </c>
      <c r="I21" s="11">
        <f t="shared" si="2"/>
        <v>1796.5474612686671</v>
      </c>
    </row>
    <row r="22" spans="1:9" ht="15.75" thickBot="1" x14ac:dyDescent="0.3">
      <c r="A22" s="2" t="s">
        <v>31</v>
      </c>
      <c r="B22" s="3">
        <v>135.29622679875982</v>
      </c>
      <c r="C22" s="3">
        <v>134.69117753795985</v>
      </c>
      <c r="D22" s="3">
        <v>269.98740433671969</v>
      </c>
      <c r="F22" s="10" t="str">
        <f t="shared" si="3"/>
        <v>Military Transport / Special Mission</v>
      </c>
      <c r="G22" s="10">
        <f t="shared" si="4"/>
        <v>135.29622679875982</v>
      </c>
      <c r="H22" s="10">
        <f t="shared" si="2"/>
        <v>134.69117753795985</v>
      </c>
      <c r="I22" s="11">
        <f t="shared" si="2"/>
        <v>269.98740433671969</v>
      </c>
    </row>
    <row r="23" spans="1:9" ht="15.75" thickBot="1" x14ac:dyDescent="0.3">
      <c r="A23" s="2" t="s">
        <v>32</v>
      </c>
      <c r="B23" s="3">
        <v>143.31021527029759</v>
      </c>
      <c r="C23" s="3">
        <v>145.924904520864</v>
      </c>
      <c r="D23" s="3">
        <v>289.23511979116159</v>
      </c>
      <c r="F23" s="10" t="str">
        <f t="shared" si="3"/>
        <v>Regional</v>
      </c>
      <c r="G23" s="10">
        <f t="shared" si="4"/>
        <v>143.31021527029759</v>
      </c>
      <c r="H23" s="10">
        <f t="shared" si="2"/>
        <v>145.924904520864</v>
      </c>
      <c r="I23" s="11">
        <f t="shared" si="2"/>
        <v>289.23511979116159</v>
      </c>
    </row>
    <row r="24" spans="1:9" ht="15.75" thickBot="1" x14ac:dyDescent="0.3">
      <c r="A24" s="2" t="s">
        <v>33</v>
      </c>
      <c r="B24" s="3">
        <v>164.57296086395519</v>
      </c>
      <c r="C24" s="3">
        <v>192.29165471054395</v>
      </c>
      <c r="D24" s="3">
        <v>356.86461557449911</v>
      </c>
      <c r="F24" s="10" t="str">
        <f t="shared" si="3"/>
        <v>Turbine GA</v>
      </c>
      <c r="G24" s="10">
        <f t="shared" si="4"/>
        <v>164.57296086395519</v>
      </c>
      <c r="H24" s="10">
        <f t="shared" si="2"/>
        <v>192.29165471054395</v>
      </c>
      <c r="I24" s="11">
        <f t="shared" si="2"/>
        <v>356.86461557449911</v>
      </c>
    </row>
    <row r="25" spans="1:9" ht="15.75" thickBot="1" x14ac:dyDescent="0.3">
      <c r="A25" s="2" t="s">
        <v>34</v>
      </c>
      <c r="B25" s="3">
        <v>30.35471354104001</v>
      </c>
      <c r="C25" s="3">
        <v>29.036438094079998</v>
      </c>
      <c r="D25" s="3">
        <v>59.391151635120011</v>
      </c>
      <c r="F25" s="10" t="str">
        <f t="shared" si="3"/>
        <v>Turboprop Trainers / Light Attack</v>
      </c>
      <c r="G25" s="10">
        <f t="shared" si="4"/>
        <v>30.35471354104001</v>
      </c>
      <c r="H25" s="10">
        <f t="shared" si="2"/>
        <v>29.036438094079998</v>
      </c>
      <c r="I25" s="11">
        <f t="shared" si="2"/>
        <v>59.391151635120011</v>
      </c>
    </row>
    <row r="26" spans="1:9" ht="15.75" thickBot="1" x14ac:dyDescent="0.3">
      <c r="A26" s="2" t="s">
        <v>35</v>
      </c>
      <c r="B26" s="3">
        <v>43.561235087280004</v>
      </c>
      <c r="C26" s="3">
        <v>79.856243091519971</v>
      </c>
      <c r="D26" s="3">
        <v>123.41747817879997</v>
      </c>
      <c r="F26" s="10" t="str">
        <f t="shared" si="3"/>
        <v>UAV</v>
      </c>
      <c r="G26" s="10">
        <f t="shared" si="4"/>
        <v>43.561235087280004</v>
      </c>
      <c r="H26" s="10">
        <f t="shared" si="2"/>
        <v>79.856243091519971</v>
      </c>
      <c r="I26" s="11">
        <f t="shared" si="2"/>
        <v>123.41747817879997</v>
      </c>
    </row>
    <row r="27" spans="1:9" ht="15.75" thickBot="1" x14ac:dyDescent="0.3">
      <c r="A27" s="2" t="s">
        <v>12</v>
      </c>
      <c r="B27" s="3">
        <v>2206.4077616274544</v>
      </c>
      <c r="C27" s="3">
        <v>2474.9729804500685</v>
      </c>
      <c r="D27" s="3">
        <v>4681.3807420775229</v>
      </c>
      <c r="F27" s="11" t="str">
        <f t="shared" si="3"/>
        <v>Grand Total</v>
      </c>
      <c r="G27" s="11">
        <f t="shared" ref="G27" si="5">B27</f>
        <v>2206.4077616274544</v>
      </c>
      <c r="H27" s="11">
        <f t="shared" ref="H27" si="6">C27</f>
        <v>2474.9729804500685</v>
      </c>
      <c r="I27" s="11">
        <f t="shared" ref="I27" si="7">D27</f>
        <v>4681.3807420775229</v>
      </c>
    </row>
    <row r="29" spans="1:9" x14ac:dyDescent="0.25">
      <c r="A29" s="1" t="s">
        <v>14</v>
      </c>
      <c r="B29" t="s">
        <v>20</v>
      </c>
    </row>
    <row r="30" spans="1:9" x14ac:dyDescent="0.25">
      <c r="A30" s="1" t="s">
        <v>36</v>
      </c>
      <c r="B30" t="s">
        <v>7</v>
      </c>
    </row>
    <row r="32" spans="1:9" x14ac:dyDescent="0.25">
      <c r="A32" s="1" t="s">
        <v>10</v>
      </c>
      <c r="B32" s="1" t="s">
        <v>18</v>
      </c>
    </row>
    <row r="33" spans="1:12" x14ac:dyDescent="0.25">
      <c r="A33" s="1" t="s">
        <v>11</v>
      </c>
      <c r="B33" t="s">
        <v>17</v>
      </c>
      <c r="C33" t="s">
        <v>28</v>
      </c>
      <c r="D33" t="s">
        <v>30</v>
      </c>
      <c r="E33" t="s">
        <v>33</v>
      </c>
      <c r="F33" t="s">
        <v>35</v>
      </c>
      <c r="G33" t="s">
        <v>32</v>
      </c>
      <c r="H33" t="s">
        <v>16</v>
      </c>
      <c r="I33" t="s">
        <v>31</v>
      </c>
      <c r="J33" t="s">
        <v>29</v>
      </c>
      <c r="K33" t="s">
        <v>34</v>
      </c>
      <c r="L33" t="s">
        <v>12</v>
      </c>
    </row>
    <row r="34" spans="1:12" x14ac:dyDescent="0.25">
      <c r="A34" s="2">
        <v>2022</v>
      </c>
      <c r="B34" s="3">
        <v>822.05236212269699</v>
      </c>
      <c r="C34" s="3">
        <v>424.73486092399071</v>
      </c>
      <c r="D34" s="3">
        <v>247.22774123767437</v>
      </c>
      <c r="E34" s="3">
        <v>164.57296086395519</v>
      </c>
      <c r="F34" s="3">
        <v>43.561235087280004</v>
      </c>
      <c r="G34" s="3">
        <v>143.31021527029759</v>
      </c>
      <c r="H34" s="3">
        <v>137.3614458313601</v>
      </c>
      <c r="I34" s="3">
        <v>135.29622679875982</v>
      </c>
      <c r="J34" s="3">
        <v>57.935999950399939</v>
      </c>
      <c r="K34" s="3">
        <v>30.35471354104001</v>
      </c>
      <c r="L34" s="3">
        <v>2206.4077616274544</v>
      </c>
    </row>
    <row r="35" spans="1:12" x14ac:dyDescent="0.25">
      <c r="A35" s="2">
        <v>2023</v>
      </c>
      <c r="B35" s="3">
        <v>974.49509914597002</v>
      </c>
      <c r="C35" s="3">
        <v>453.83226853019977</v>
      </c>
      <c r="D35" s="3">
        <v>265.8000853870912</v>
      </c>
      <c r="E35" s="3">
        <v>192.29165471054395</v>
      </c>
      <c r="F35" s="3">
        <v>79.856243091519971</v>
      </c>
      <c r="G35" s="3">
        <v>145.924904520864</v>
      </c>
      <c r="H35" s="3">
        <v>133.77621840839998</v>
      </c>
      <c r="I35" s="3">
        <v>134.69117753795985</v>
      </c>
      <c r="J35" s="3">
        <v>65.268891023439977</v>
      </c>
      <c r="K35" s="3">
        <v>29.036438094079998</v>
      </c>
      <c r="L35" s="3">
        <v>2474.9729804500685</v>
      </c>
    </row>
    <row r="36" spans="1:12" x14ac:dyDescent="0.25">
      <c r="A36" s="2">
        <v>2024</v>
      </c>
      <c r="B36" s="3">
        <v>1067.1962854744461</v>
      </c>
      <c r="C36" s="3">
        <v>457.29509965711992</v>
      </c>
      <c r="D36" s="3">
        <v>281.88298865683049</v>
      </c>
      <c r="E36" s="3">
        <v>192.3945355585488</v>
      </c>
      <c r="F36" s="3">
        <v>75.281413386240033</v>
      </c>
      <c r="G36" s="3">
        <v>155.23621568936321</v>
      </c>
      <c r="H36" s="3">
        <v>140.31877578636005</v>
      </c>
      <c r="I36" s="3">
        <v>131.27772576367994</v>
      </c>
      <c r="J36" s="3">
        <v>66.759110100119941</v>
      </c>
      <c r="K36" s="3">
        <v>25.457730894079997</v>
      </c>
      <c r="L36" s="3">
        <v>2593.0998809667885</v>
      </c>
    </row>
    <row r="37" spans="1:12" x14ac:dyDescent="0.25">
      <c r="A37" s="2">
        <v>2025</v>
      </c>
      <c r="B37" s="3">
        <v>1146.5518598833908</v>
      </c>
      <c r="C37" s="3">
        <v>441.96364595500012</v>
      </c>
      <c r="D37" s="3">
        <v>282.70225165639999</v>
      </c>
      <c r="E37" s="3">
        <v>192.24319666777603</v>
      </c>
      <c r="F37" s="3">
        <v>73.748857788960024</v>
      </c>
      <c r="G37" s="3">
        <v>164.04204498438392</v>
      </c>
      <c r="H37" s="3">
        <v>147.95273324391997</v>
      </c>
      <c r="I37" s="3">
        <v>142.56308543508004</v>
      </c>
      <c r="J37" s="3">
        <v>56.310655743919952</v>
      </c>
      <c r="K37" s="3">
        <v>28.311753475680003</v>
      </c>
      <c r="L37" s="3">
        <v>2676.3900848345106</v>
      </c>
    </row>
    <row r="38" spans="1:12" x14ac:dyDescent="0.25">
      <c r="A38" s="2">
        <v>2026</v>
      </c>
      <c r="B38" s="3">
        <v>1254.6671832901175</v>
      </c>
      <c r="C38" s="3">
        <v>454.76569187536001</v>
      </c>
      <c r="D38" s="3">
        <v>276.09517897280006</v>
      </c>
      <c r="E38" s="3">
        <v>192.57602754940163</v>
      </c>
      <c r="F38" s="3">
        <v>86.975801010040001</v>
      </c>
      <c r="G38" s="3">
        <v>170.11847468396491</v>
      </c>
      <c r="H38" s="3">
        <v>150.16899517628005</v>
      </c>
      <c r="I38" s="3">
        <v>134.91430158695988</v>
      </c>
      <c r="J38" s="3">
        <v>62.482838795399935</v>
      </c>
      <c r="K38" s="3">
        <v>32.138880976160003</v>
      </c>
      <c r="L38" s="3">
        <v>2814.9033739164843</v>
      </c>
    </row>
    <row r="39" spans="1:12" x14ac:dyDescent="0.25">
      <c r="A39" s="2">
        <v>2027</v>
      </c>
      <c r="B39" s="3">
        <v>1327.2534823247445</v>
      </c>
      <c r="C39" s="3">
        <v>449.88459749819935</v>
      </c>
      <c r="D39" s="3">
        <v>274.28500271880011</v>
      </c>
      <c r="E39" s="3">
        <v>193.78737274400956</v>
      </c>
      <c r="F39" s="3">
        <v>178.55420752103996</v>
      </c>
      <c r="G39" s="3">
        <v>179.43766319932325</v>
      </c>
      <c r="H39" s="3">
        <v>151.33671546872006</v>
      </c>
      <c r="I39" s="3">
        <v>130.37046961359994</v>
      </c>
      <c r="J39" s="3">
        <v>59.209435233440004</v>
      </c>
      <c r="K39" s="3">
        <v>27.411030192480005</v>
      </c>
      <c r="L39" s="3">
        <v>2971.5299765143573</v>
      </c>
    </row>
    <row r="40" spans="1:12" x14ac:dyDescent="0.25">
      <c r="A40" s="2">
        <v>2028</v>
      </c>
      <c r="B40" s="3">
        <v>1426.9280021492398</v>
      </c>
      <c r="C40" s="3">
        <v>477.55300182523985</v>
      </c>
      <c r="D40" s="3">
        <v>278.6520959109601</v>
      </c>
      <c r="E40" s="3">
        <v>199.81522171039987</v>
      </c>
      <c r="F40" s="3">
        <v>233.90152870136006</v>
      </c>
      <c r="G40" s="3">
        <v>186.87714753456007</v>
      </c>
      <c r="H40" s="3">
        <v>154.1027443899201</v>
      </c>
      <c r="I40" s="3">
        <v>133.45671821715996</v>
      </c>
      <c r="J40" s="3">
        <v>55.138438360720038</v>
      </c>
      <c r="K40" s="3">
        <v>26.22289739743999</v>
      </c>
      <c r="L40" s="3">
        <v>3172.6477961969999</v>
      </c>
    </row>
    <row r="41" spans="1:12" x14ac:dyDescent="0.25">
      <c r="A41" s="2">
        <v>2029</v>
      </c>
      <c r="B41" s="3">
        <v>1484.4993314442813</v>
      </c>
      <c r="C41" s="3">
        <v>504.97735686123974</v>
      </c>
      <c r="D41" s="3">
        <v>276.54530726608016</v>
      </c>
      <c r="E41" s="3">
        <v>209.77989560335985</v>
      </c>
      <c r="F41" s="3">
        <v>257.18407845464003</v>
      </c>
      <c r="G41" s="3">
        <v>182.56251820240007</v>
      </c>
      <c r="H41" s="3">
        <v>151.71257219524</v>
      </c>
      <c r="I41" s="3">
        <v>129.82863472271993</v>
      </c>
      <c r="J41" s="3">
        <v>65.613638465160022</v>
      </c>
      <c r="K41" s="3">
        <v>26.015630227119996</v>
      </c>
      <c r="L41" s="3">
        <v>3288.7189634422411</v>
      </c>
    </row>
    <row r="42" spans="1:12" x14ac:dyDescent="0.25">
      <c r="A42" s="2">
        <v>2030</v>
      </c>
      <c r="B42" s="3">
        <v>1503.0014581667181</v>
      </c>
      <c r="C42" s="3">
        <v>545.14713237815965</v>
      </c>
      <c r="D42" s="3">
        <v>290.91789008559994</v>
      </c>
      <c r="E42" s="3">
        <v>209.3947470832</v>
      </c>
      <c r="F42" s="3">
        <v>279.09900942851999</v>
      </c>
      <c r="G42" s="3">
        <v>179.28984145184003</v>
      </c>
      <c r="H42" s="3">
        <v>155.95625672940008</v>
      </c>
      <c r="I42" s="3">
        <v>140.34116277295988</v>
      </c>
      <c r="J42" s="3">
        <v>72.980707128200009</v>
      </c>
      <c r="K42" s="3">
        <v>23.212518063280001</v>
      </c>
      <c r="L42" s="3">
        <v>3399.3407232878772</v>
      </c>
    </row>
    <row r="43" spans="1:12" x14ac:dyDescent="0.25">
      <c r="A43" s="2">
        <v>2031</v>
      </c>
      <c r="B43" s="3">
        <v>1310.7617979665993</v>
      </c>
      <c r="C43" s="3">
        <v>480.96348476628003</v>
      </c>
      <c r="D43" s="3">
        <v>295.15157517767994</v>
      </c>
      <c r="E43" s="3">
        <v>200.59446702367993</v>
      </c>
      <c r="F43" s="3">
        <v>307.27412919907994</v>
      </c>
      <c r="G43" s="3">
        <v>144.19140791619199</v>
      </c>
      <c r="H43" s="3">
        <v>148.67749512435992</v>
      </c>
      <c r="I43" s="3">
        <v>128.9875938159999</v>
      </c>
      <c r="J43" s="3">
        <v>94.459395449040102</v>
      </c>
      <c r="K43" s="3">
        <v>25.481683896399993</v>
      </c>
      <c r="L43" s="3">
        <v>3136.543030335311</v>
      </c>
    </row>
    <row r="44" spans="1:12" x14ac:dyDescent="0.25">
      <c r="A44" s="2">
        <v>2032</v>
      </c>
      <c r="B44" s="3">
        <v>1297.5738451782397</v>
      </c>
      <c r="C44" s="3">
        <v>477.18195228451981</v>
      </c>
      <c r="D44" s="3">
        <v>296.34385575151981</v>
      </c>
      <c r="E44" s="3">
        <v>203.96572605791997</v>
      </c>
      <c r="F44" s="3">
        <v>320.14204075644</v>
      </c>
      <c r="G44" s="3">
        <v>149.25312341747136</v>
      </c>
      <c r="H44" s="3">
        <v>153.0189263434801</v>
      </c>
      <c r="I44" s="3">
        <v>135.4521432640401</v>
      </c>
      <c r="J44" s="3">
        <v>90.833907670439942</v>
      </c>
      <c r="K44" s="3">
        <v>25.927706534719981</v>
      </c>
      <c r="L44" s="3">
        <v>3149.693227258791</v>
      </c>
    </row>
    <row r="45" spans="1:12" x14ac:dyDescent="0.25">
      <c r="A45" s="2">
        <v>2033</v>
      </c>
      <c r="B45" s="3">
        <v>1401.7143031436406</v>
      </c>
      <c r="C45" s="3">
        <v>479.56926452716033</v>
      </c>
      <c r="D45" s="3">
        <v>302.50700668239983</v>
      </c>
      <c r="E45" s="3">
        <v>222.09730404927996</v>
      </c>
      <c r="F45" s="3">
        <v>326.67423488019995</v>
      </c>
      <c r="G45" s="3">
        <v>145.51142327955716</v>
      </c>
      <c r="H45" s="3">
        <v>144.20942726923997</v>
      </c>
      <c r="I45" s="3">
        <v>133.73171880868006</v>
      </c>
      <c r="J45" s="3">
        <v>99.145101927959956</v>
      </c>
      <c r="K45" s="3">
        <v>31.546624993439991</v>
      </c>
      <c r="L45" s="3">
        <v>3286.7064095615578</v>
      </c>
    </row>
    <row r="46" spans="1:12" x14ac:dyDescent="0.25">
      <c r="A46" s="2" t="s">
        <v>12</v>
      </c>
      <c r="B46" s="3">
        <v>15016.695010290085</v>
      </c>
      <c r="C46" s="3">
        <v>5647.8683570824687</v>
      </c>
      <c r="D46" s="3">
        <v>3368.1109795038365</v>
      </c>
      <c r="E46" s="3">
        <v>2373.5131096220748</v>
      </c>
      <c r="F46" s="3">
        <v>2262.25277930532</v>
      </c>
      <c r="G46" s="3">
        <v>1945.7549801502175</v>
      </c>
      <c r="H46" s="3">
        <v>1768.5923059666804</v>
      </c>
      <c r="I46" s="3">
        <v>1610.9109583375994</v>
      </c>
      <c r="J46" s="3">
        <v>846.13811984823997</v>
      </c>
      <c r="K46" s="3">
        <v>331.11760828591997</v>
      </c>
      <c r="L46" s="3">
        <v>35170.954208392446</v>
      </c>
    </row>
    <row r="52" spans="1:5" x14ac:dyDescent="0.25">
      <c r="A52" s="1" t="s">
        <v>14</v>
      </c>
      <c r="B52" t="s">
        <v>20</v>
      </c>
    </row>
    <row r="53" spans="1:5" x14ac:dyDescent="0.25">
      <c r="A53" s="1" t="s">
        <v>36</v>
      </c>
      <c r="B53" t="s">
        <v>7</v>
      </c>
    </row>
    <row r="54" spans="1:5" x14ac:dyDescent="0.25">
      <c r="A54" s="1" t="s">
        <v>50</v>
      </c>
      <c r="B54" t="s">
        <v>49</v>
      </c>
    </row>
    <row r="56" spans="1:5" x14ac:dyDescent="0.25">
      <c r="A56" s="1" t="s">
        <v>10</v>
      </c>
      <c r="B56" s="1" t="s">
        <v>18</v>
      </c>
    </row>
    <row r="57" spans="1:5" x14ac:dyDescent="0.25">
      <c r="A57" s="1" t="s">
        <v>11</v>
      </c>
      <c r="B57" t="s">
        <v>15</v>
      </c>
      <c r="C57" t="s">
        <v>21</v>
      </c>
      <c r="D57" t="s">
        <v>22</v>
      </c>
      <c r="E57" t="s">
        <v>12</v>
      </c>
    </row>
    <row r="58" spans="1:5" x14ac:dyDescent="0.25">
      <c r="A58" s="2">
        <v>2022</v>
      </c>
      <c r="B58" s="3">
        <v>657.3141439999996</v>
      </c>
      <c r="C58" s="3">
        <v>295.32718320601157</v>
      </c>
      <c r="D58" s="3">
        <v>1253.7664344214434</v>
      </c>
      <c r="E58" s="3">
        <v>2206.4077616274544</v>
      </c>
    </row>
    <row r="59" spans="1:5" x14ac:dyDescent="0.25">
      <c r="A59" s="2">
        <v>2023</v>
      </c>
      <c r="B59" s="3">
        <v>765.25719750000007</v>
      </c>
      <c r="C59" s="3">
        <v>322.48246354271078</v>
      </c>
      <c r="D59" s="3">
        <v>1387.2333194073583</v>
      </c>
      <c r="E59" s="3">
        <v>2474.9729804500694</v>
      </c>
    </row>
    <row r="60" spans="1:5" x14ac:dyDescent="0.25">
      <c r="A60" s="2">
        <v>2024</v>
      </c>
      <c r="B60" s="3">
        <v>841.92107924999982</v>
      </c>
      <c r="C60" s="3">
        <v>330.67704571715683</v>
      </c>
      <c r="D60" s="3">
        <v>1420.501755999634</v>
      </c>
      <c r="E60" s="3">
        <v>2593.0998809667908</v>
      </c>
    </row>
    <row r="61" spans="1:5" x14ac:dyDescent="0.25">
      <c r="A61" s="2">
        <v>2025</v>
      </c>
      <c r="B61" s="3">
        <v>908.68018674999871</v>
      </c>
      <c r="C61" s="3">
        <v>336.40469414538387</v>
      </c>
      <c r="D61" s="3">
        <v>1431.3052039391273</v>
      </c>
      <c r="E61" s="3">
        <v>2676.3900848345102</v>
      </c>
    </row>
    <row r="62" spans="1:5" x14ac:dyDescent="0.25">
      <c r="A62" s="2">
        <v>2026</v>
      </c>
      <c r="B62" s="3">
        <v>976.05089400000054</v>
      </c>
      <c r="C62" s="3">
        <v>350.63635882249173</v>
      </c>
      <c r="D62" s="3">
        <v>1488.2161210939939</v>
      </c>
      <c r="E62" s="3">
        <v>2814.9033739164861</v>
      </c>
    </row>
    <row r="63" spans="1:5" x14ac:dyDescent="0.25">
      <c r="A63" s="2">
        <v>2027</v>
      </c>
      <c r="B63" s="3">
        <v>1093.8747272500009</v>
      </c>
      <c r="C63" s="3">
        <v>362.89120712234109</v>
      </c>
      <c r="D63" s="3">
        <v>1514.7640421420183</v>
      </c>
      <c r="E63" s="3">
        <v>2971.52997651436</v>
      </c>
    </row>
    <row r="64" spans="1:5" x14ac:dyDescent="0.25">
      <c r="A64" s="2">
        <v>2028</v>
      </c>
      <c r="B64" s="3">
        <v>1173.4553027499996</v>
      </c>
      <c r="C64" s="3">
        <v>384.17256278279984</v>
      </c>
      <c r="D64" s="3">
        <v>1615.0199306641964</v>
      </c>
      <c r="E64" s="3">
        <v>3172.6477961969958</v>
      </c>
    </row>
    <row r="65" spans="1:5" x14ac:dyDescent="0.25">
      <c r="A65" s="2">
        <v>2029</v>
      </c>
      <c r="B65" s="3">
        <v>1200.7577582500001</v>
      </c>
      <c r="C65" s="3">
        <v>401.56189074731986</v>
      </c>
      <c r="D65" s="3">
        <v>1686.39931444492</v>
      </c>
      <c r="E65" s="3">
        <v>3288.7189634422402</v>
      </c>
    </row>
    <row r="66" spans="1:5" x14ac:dyDescent="0.25">
      <c r="A66" s="2">
        <v>2030</v>
      </c>
      <c r="B66" s="3">
        <v>1219.8255558499998</v>
      </c>
      <c r="C66" s="3">
        <v>417.38819272374013</v>
      </c>
      <c r="D66" s="3">
        <v>1762.1269747141407</v>
      </c>
      <c r="E66" s="3">
        <v>3399.3407232878808</v>
      </c>
    </row>
    <row r="67" spans="1:5" x14ac:dyDescent="0.25">
      <c r="A67" s="2">
        <v>2031</v>
      </c>
      <c r="B67" s="3">
        <v>1241.4142651379993</v>
      </c>
      <c r="C67" s="3">
        <v>401.21600582172539</v>
      </c>
      <c r="D67" s="3">
        <v>1493.9127593755861</v>
      </c>
      <c r="E67" s="3">
        <v>3136.543030335311</v>
      </c>
    </row>
    <row r="68" spans="1:5" x14ac:dyDescent="0.25">
      <c r="A68" s="2">
        <v>2032</v>
      </c>
      <c r="B68" s="3">
        <v>1239.0855224149591</v>
      </c>
      <c r="C68" s="3">
        <v>408.70742090554671</v>
      </c>
      <c r="D68" s="3">
        <v>1501.9002839382854</v>
      </c>
      <c r="E68" s="3">
        <v>3149.693227258791</v>
      </c>
    </row>
    <row r="69" spans="1:5" x14ac:dyDescent="0.25">
      <c r="A69" s="2">
        <v>2033</v>
      </c>
      <c r="B69" s="3">
        <v>1239.8090792028804</v>
      </c>
      <c r="C69" s="3">
        <v>428.77205477243848</v>
      </c>
      <c r="D69" s="3">
        <v>1618.1252755862397</v>
      </c>
      <c r="E69" s="3">
        <v>3286.7064095615588</v>
      </c>
    </row>
    <row r="70" spans="1:5" x14ac:dyDescent="0.25">
      <c r="A70" s="2" t="s">
        <v>12</v>
      </c>
      <c r="B70" s="3">
        <v>12557.445712355837</v>
      </c>
      <c r="C70" s="3">
        <v>4440.2370803096665</v>
      </c>
      <c r="D70" s="3">
        <v>18173.271415726944</v>
      </c>
      <c r="E70" s="3">
        <v>35170.954208392446</v>
      </c>
    </row>
  </sheetData>
  <pageMargins left="0.7" right="0.7" top="0.75" bottom="0.75" header="0.3" footer="0.3"/>
  <pageSetup paperSize="9" orientation="portrait" verticalDpi="0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F5D853C62E5488EEFE0F9AC0E52EF" ma:contentTypeVersion="4" ma:contentTypeDescription="Create a new document." ma:contentTypeScope="" ma:versionID="341b1689ecba0e86b33466f72941f110">
  <xsd:schema xmlns:xsd="http://www.w3.org/2001/XMLSchema" xmlns:xs="http://www.w3.org/2001/XMLSchema" xmlns:p="http://schemas.microsoft.com/office/2006/metadata/properties" xmlns:ns2="025677ff-3ceb-4135-9800-6af7dc806a52" targetNamespace="http://schemas.microsoft.com/office/2006/metadata/properties" ma:root="true" ma:fieldsID="5f82159e65a81cc159dcf7b581e14849" ns2:_="">
    <xsd:import namespace="025677ff-3ceb-4135-9800-6af7dc806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677ff-3ceb-4135-9800-6af7dc806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97387E-3E17-43F6-A910-96C9E74746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DE09BA-257F-48A5-869A-E659383856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5677ff-3ceb-4135-9800-6af7dc806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7ACE55-8A97-4809-B2C2-4ECD7780A2D7}">
  <ds:schemaRefs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025677ff-3ceb-4135-9800-6af7dc806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Market driver</vt:lpstr>
      <vt:lpstr>Comparison</vt:lpstr>
      <vt:lpstr>Market size by segment</vt:lpstr>
      <vt:lpstr>Market growth</vt:lpstr>
      <vt:lpstr>Sheet1</vt:lpstr>
      <vt:lpstr>Display</vt:lpstr>
      <vt:lpstr>IMA</vt:lpstr>
      <vt:lpstr>Sensors</vt:lpstr>
      <vt:lpstr>Navigation</vt:lpstr>
      <vt:lpstr>Communication</vt:lpstr>
      <vt:lpstr>Surveillance</vt:lpstr>
      <vt:lpstr>FMGC</vt:lpstr>
      <vt:lpstr>Software</vt:lpstr>
      <vt:lpstr>Mission</vt:lpstr>
      <vt:lpstr>Data</vt:lpstr>
      <vt:lpstr>Autopilot</vt:lpstr>
      <vt:lpstr>Collins-Rodrigues enquiry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</dc:creator>
  <cp:lastModifiedBy>Lee Carlson</cp:lastModifiedBy>
  <dcterms:created xsi:type="dcterms:W3CDTF">2021-02-05T14:44:47Z</dcterms:created>
  <dcterms:modified xsi:type="dcterms:W3CDTF">2024-07-15T12:57:36Z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0x0101009DEF5D853C62E5488EEFE0F9AC0E52EF</vt:lpwstr>
  </property>
</Properties>
</file>